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dedeoglu\Desktop\"/>
    </mc:Choice>
  </mc:AlternateContent>
  <bookViews>
    <workbookView xWindow="0" yWindow="0" windowWidth="23040" windowHeight="9204" activeTab="4"/>
  </bookViews>
  <sheets>
    <sheet name="Elektrik Dağıtım" sheetId="1" r:id="rId1"/>
    <sheet name="Doğalgaz Dağıtım" sheetId="3" r:id="rId2"/>
    <sheet name="Rafineri" sheetId="4" r:id="rId3"/>
    <sheet name="Elektrik Üretim" sheetId="6" r:id="rId4"/>
    <sheet name="Doğalgaz Depolama" sheetId="7" r:id="rId5"/>
    <sheet name="Elektrik İletim " sheetId="8" r:id="rId6"/>
    <sheet name="Doğalgaz, Ham Petrol İletim" sheetId="9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9" l="1"/>
  <c r="G3" i="9"/>
  <c r="F3" i="9"/>
  <c r="E3" i="9"/>
  <c r="H2" i="9"/>
  <c r="G2" i="9"/>
  <c r="F2" i="9"/>
  <c r="E2" i="9"/>
  <c r="D2" i="9"/>
  <c r="H3" i="8"/>
  <c r="G3" i="8"/>
  <c r="F3" i="8"/>
  <c r="E3" i="8"/>
  <c r="H2" i="8"/>
  <c r="G2" i="8"/>
  <c r="F2" i="8"/>
  <c r="E2" i="8"/>
  <c r="D2" i="8"/>
  <c r="H11" i="7"/>
  <c r="E11" i="7"/>
  <c r="H10" i="7"/>
  <c r="E10" i="7"/>
  <c r="D10" i="7"/>
  <c r="H7" i="7"/>
  <c r="F7" i="7"/>
  <c r="E7" i="7"/>
  <c r="H6" i="7"/>
  <c r="F6" i="7"/>
  <c r="E6" i="7"/>
  <c r="D6" i="7"/>
  <c r="H3" i="7"/>
  <c r="G3" i="7"/>
  <c r="F3" i="7"/>
  <c r="E3" i="7"/>
  <c r="H2" i="7"/>
  <c r="G2" i="7"/>
  <c r="F2" i="7"/>
  <c r="E2" i="7"/>
  <c r="D2" i="7"/>
  <c r="H3" i="4" l="1"/>
  <c r="G3" i="4"/>
  <c r="F3" i="4"/>
  <c r="E3" i="4"/>
  <c r="H2" i="4"/>
  <c r="G2" i="4"/>
  <c r="F2" i="4"/>
  <c r="E2" i="4"/>
  <c r="D2" i="4"/>
  <c r="H11" i="6"/>
  <c r="E11" i="6"/>
  <c r="H10" i="6"/>
  <c r="E10" i="6"/>
  <c r="D10" i="6"/>
  <c r="H7" i="6"/>
  <c r="F7" i="6"/>
  <c r="E7" i="6"/>
  <c r="H6" i="6"/>
  <c r="F6" i="6"/>
  <c r="E6" i="6"/>
  <c r="D6" i="6"/>
  <c r="H3" i="6"/>
  <c r="G3" i="6"/>
  <c r="F3" i="6"/>
  <c r="E3" i="6"/>
  <c r="H2" i="6"/>
  <c r="G2" i="6"/>
  <c r="F2" i="6"/>
  <c r="E2" i="6"/>
  <c r="D2" i="6"/>
  <c r="H11" i="3"/>
  <c r="E11" i="3"/>
  <c r="H10" i="3"/>
  <c r="H6" i="3"/>
  <c r="E10" i="3"/>
  <c r="D10" i="3"/>
  <c r="H7" i="3"/>
  <c r="F7" i="3"/>
  <c r="E7" i="3"/>
  <c r="F6" i="3"/>
  <c r="E6" i="3"/>
  <c r="H3" i="3"/>
  <c r="G3" i="3"/>
  <c r="F3" i="3"/>
  <c r="E3" i="3"/>
  <c r="H2" i="3"/>
  <c r="G2" i="3"/>
  <c r="F2" i="3"/>
  <c r="E2" i="3"/>
  <c r="D6" i="3"/>
  <c r="D2" i="3"/>
  <c r="H7" i="1"/>
  <c r="F7" i="1"/>
  <c r="E7" i="1"/>
  <c r="H6" i="1"/>
  <c r="F6" i="1"/>
  <c r="E6" i="1"/>
  <c r="D6" i="1"/>
  <c r="H3" i="1"/>
  <c r="G3" i="1"/>
  <c r="F3" i="1"/>
  <c r="E3" i="1"/>
  <c r="H2" i="1" l="1"/>
  <c r="D2" i="1"/>
  <c r="G2" i="1"/>
  <c r="F2" i="1"/>
  <c r="E2" i="1"/>
</calcChain>
</file>

<file path=xl/sharedStrings.xml><?xml version="1.0" encoding="utf-8"?>
<sst xmlns="http://schemas.openxmlformats.org/spreadsheetml/2006/main" count="158" uniqueCount="24">
  <si>
    <t>ED A grubu</t>
  </si>
  <si>
    <t>ED B grubu</t>
  </si>
  <si>
    <t>DD A Grubu</t>
  </si>
  <si>
    <t>DD B Grubu</t>
  </si>
  <si>
    <t>DD C Grubu</t>
  </si>
  <si>
    <t>Lisans Grubu/Kritiklik Derecesi</t>
  </si>
  <si>
    <t>Dönemi</t>
  </si>
  <si>
    <t>Birinci dönem</t>
  </si>
  <si>
    <t>İkinci dönem</t>
  </si>
  <si>
    <t>Rafineri A Grubu</t>
  </si>
  <si>
    <t>EÜ A Grubu</t>
  </si>
  <si>
    <t>EÜ B Grubu</t>
  </si>
  <si>
    <t>EÜ C Grubu</t>
  </si>
  <si>
    <t>Öz Denetim / Fark Analizi Bildirim İlk Gönderim Tarihi</t>
  </si>
  <si>
    <t>Seviye 1 Bildirim İlk Gönderim Tarihi</t>
  </si>
  <si>
    <t>Seviye 2 Bildirim İlk Gönderim Tarihi</t>
  </si>
  <si>
    <t>Seviye 3 Bildirim İlk Gönderim Tarihi</t>
  </si>
  <si>
    <t>Bağımsız Denetim Çalışmaları Raporunun İlk Gönderim Tarihi</t>
  </si>
  <si>
    <t>Yükümlülük Başlangıç Tarihi</t>
  </si>
  <si>
    <t>DEP A Grubu</t>
  </si>
  <si>
    <t>DEP B Grubu</t>
  </si>
  <si>
    <t>DEP C Grubu</t>
  </si>
  <si>
    <t>Eİ A Grubu</t>
  </si>
  <si>
    <t>DİL, PİL A Grubu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</si>
</sst>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vertical="center"/>
    </xf>
    <xf numFmtId="15" fontId="0" fillId="2" borderId="1" xfId="0" applyNumberFormat="1" applyFill="1" applyBorder="1" applyAlignment="1">
      <alignment vertical="center"/>
    </xf>
    <xf numFmtId="14" fontId="0" fillId="2" borderId="1" xfId="0" applyNumberForma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="120" zoomScaleNormal="120" workbookViewId="0">
      <selection activeCell="G17" sqref="G17"/>
    </sheetView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0</v>
      </c>
      <c r="B2" s="1" t="s">
        <v>7</v>
      </c>
      <c r="C2" s="3">
        <v>45352</v>
      </c>
      <c r="D2" s="3">
        <f>EDATE(C2,3)</f>
        <v>45444</v>
      </c>
      <c r="E2" s="3">
        <f>EDATE(C2,15)</f>
        <v>45809</v>
      </c>
      <c r="F2" s="3">
        <f>EDATE(C2,21)</f>
        <v>45992</v>
      </c>
      <c r="G2" s="3">
        <f>EDATE(C2,27)</f>
        <v>46174</v>
      </c>
      <c r="H2" s="3">
        <f>EDATE(C2,39)</f>
        <v>46539</v>
      </c>
    </row>
    <row r="3" spans="1:8" x14ac:dyDescent="0.3">
      <c r="A3" s="1" t="s">
        <v>0</v>
      </c>
      <c r="B3" s="1" t="s">
        <v>8</v>
      </c>
      <c r="C3" s="2"/>
      <c r="D3" s="3"/>
      <c r="E3" s="3">
        <f>EDATE(C2,51)</f>
        <v>46905</v>
      </c>
      <c r="F3" s="3">
        <f>EDATE(C2,57)</f>
        <v>47088</v>
      </c>
      <c r="G3" s="3">
        <f>EDATE(C2,63)</f>
        <v>47270</v>
      </c>
      <c r="H3" s="3">
        <f>EDATE(C2,75)</f>
        <v>47635</v>
      </c>
    </row>
    <row r="5" spans="1:8" ht="57.6" x14ac:dyDescent="0.3">
      <c r="A5" s="4" t="s">
        <v>5</v>
      </c>
      <c r="B5" s="4" t="s">
        <v>6</v>
      </c>
      <c r="C5" s="4" t="s">
        <v>18</v>
      </c>
      <c r="D5" s="4" t="s">
        <v>13</v>
      </c>
      <c r="E5" s="4" t="s">
        <v>14</v>
      </c>
      <c r="F5" s="4" t="s">
        <v>15</v>
      </c>
      <c r="G5" s="4"/>
      <c r="H5" s="4" t="s">
        <v>17</v>
      </c>
    </row>
    <row r="6" spans="1:8" x14ac:dyDescent="0.3">
      <c r="A6" s="1" t="s">
        <v>1</v>
      </c>
      <c r="B6" s="1" t="s">
        <v>7</v>
      </c>
      <c r="C6" s="3">
        <v>45352</v>
      </c>
      <c r="D6" s="3">
        <f>EDATE(C6,3)</f>
        <v>45444</v>
      </c>
      <c r="E6" s="3">
        <f>EDATE(C6,15)</f>
        <v>45809</v>
      </c>
      <c r="F6" s="3">
        <f>EDATE(C6,21)</f>
        <v>45992</v>
      </c>
      <c r="G6" s="3"/>
      <c r="H6" s="3">
        <f>EDATE(C6,33)</f>
        <v>46357</v>
      </c>
    </row>
    <row r="7" spans="1:8" x14ac:dyDescent="0.3">
      <c r="A7" s="1" t="s">
        <v>1</v>
      </c>
      <c r="B7" s="1" t="s">
        <v>8</v>
      </c>
      <c r="C7" s="1"/>
      <c r="D7" s="3"/>
      <c r="E7" s="3">
        <f>EDATE(C6,45)</f>
        <v>46722</v>
      </c>
      <c r="F7" s="3">
        <f>EDATE(C6,51)</f>
        <v>46905</v>
      </c>
      <c r="G7" s="3"/>
      <c r="H7" s="3">
        <f>EDATE(C6,63)</f>
        <v>47270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="120" zoomScaleNormal="120" workbookViewId="0"/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2</v>
      </c>
      <c r="B2" s="1" t="s">
        <v>7</v>
      </c>
      <c r="C2" s="3">
        <v>45352</v>
      </c>
      <c r="D2" s="3">
        <f>EDATE(C2,3)</f>
        <v>45444</v>
      </c>
      <c r="E2" s="3">
        <f>EDATE(C2,21)</f>
        <v>45992</v>
      </c>
      <c r="F2" s="3">
        <f>EDATE(C2,27)</f>
        <v>46174</v>
      </c>
      <c r="G2" s="3">
        <f>EDATE(C2,33)</f>
        <v>46357</v>
      </c>
      <c r="H2" s="3">
        <f>EDATE(C2,45)</f>
        <v>46722</v>
      </c>
    </row>
    <row r="3" spans="1:8" x14ac:dyDescent="0.3">
      <c r="A3" s="1" t="s">
        <v>2</v>
      </c>
      <c r="B3" s="1" t="s">
        <v>8</v>
      </c>
      <c r="C3" s="3"/>
      <c r="D3" s="3"/>
      <c r="E3" s="3">
        <f>EDATE(C2,63)</f>
        <v>47270</v>
      </c>
      <c r="F3" s="3">
        <f>EDATE(C2,69)</f>
        <v>47453</v>
      </c>
      <c r="G3" s="3">
        <f>EDATE(C2,75)</f>
        <v>47635</v>
      </c>
      <c r="H3" s="3">
        <f>EDATE(C2,87)</f>
        <v>48000</v>
      </c>
    </row>
    <row r="5" spans="1:8" ht="57.6" x14ac:dyDescent="0.3">
      <c r="A5" s="4" t="s">
        <v>5</v>
      </c>
      <c r="B5" s="4" t="s">
        <v>6</v>
      </c>
      <c r="C5" s="4" t="s">
        <v>18</v>
      </c>
      <c r="D5" s="4" t="s">
        <v>13</v>
      </c>
      <c r="E5" s="4" t="s">
        <v>14</v>
      </c>
      <c r="F5" s="4" t="s">
        <v>15</v>
      </c>
      <c r="G5" s="4"/>
      <c r="H5" s="4" t="s">
        <v>17</v>
      </c>
    </row>
    <row r="6" spans="1:8" x14ac:dyDescent="0.3">
      <c r="A6" s="1" t="s">
        <v>3</v>
      </c>
      <c r="B6" s="1" t="s">
        <v>7</v>
      </c>
      <c r="C6" s="3">
        <v>45352</v>
      </c>
      <c r="D6" s="3">
        <f>EDATE(C6,3)</f>
        <v>45444</v>
      </c>
      <c r="E6" s="3">
        <f>EDATE(C6,21)</f>
        <v>45992</v>
      </c>
      <c r="F6" s="3">
        <f>EDATE(C6,27)</f>
        <v>46174</v>
      </c>
      <c r="G6" s="3"/>
      <c r="H6" s="3">
        <f>EDATE(C6,39)</f>
        <v>46539</v>
      </c>
    </row>
    <row r="7" spans="1:8" x14ac:dyDescent="0.3">
      <c r="A7" s="1" t="s">
        <v>3</v>
      </c>
      <c r="B7" s="1" t="s">
        <v>8</v>
      </c>
      <c r="C7" s="3"/>
      <c r="D7" s="3"/>
      <c r="E7" s="3">
        <f>EDATE(C6,57)</f>
        <v>47088</v>
      </c>
      <c r="F7" s="3">
        <f>EDATE(C6,63)</f>
        <v>47270</v>
      </c>
      <c r="G7" s="3"/>
      <c r="H7" s="3">
        <f>EDATE(C6,75)</f>
        <v>47635</v>
      </c>
    </row>
    <row r="9" spans="1:8" ht="57.6" x14ac:dyDescent="0.3">
      <c r="A9" s="4" t="s">
        <v>5</v>
      </c>
      <c r="B9" s="4" t="s">
        <v>6</v>
      </c>
      <c r="C9" s="4" t="s">
        <v>18</v>
      </c>
      <c r="D9" s="4" t="s">
        <v>13</v>
      </c>
      <c r="E9" s="4" t="s">
        <v>14</v>
      </c>
      <c r="F9" s="4"/>
      <c r="G9" s="4"/>
      <c r="H9" s="4" t="s">
        <v>17</v>
      </c>
    </row>
    <row r="10" spans="1:8" x14ac:dyDescent="0.3">
      <c r="A10" s="1" t="s">
        <v>4</v>
      </c>
      <c r="B10" s="1" t="s">
        <v>7</v>
      </c>
      <c r="C10" s="3">
        <v>45352</v>
      </c>
      <c r="D10" s="3">
        <f>EDATE(C10,3)</f>
        <v>45444</v>
      </c>
      <c r="E10" s="3">
        <f>EDATE(C10,21)</f>
        <v>45992</v>
      </c>
      <c r="F10" s="3"/>
      <c r="G10" s="3"/>
      <c r="H10" s="3">
        <f>EDATE(C6,33)</f>
        <v>46357</v>
      </c>
    </row>
    <row r="11" spans="1:8" x14ac:dyDescent="0.3">
      <c r="A11" s="1" t="s">
        <v>4</v>
      </c>
      <c r="B11" s="1" t="s">
        <v>8</v>
      </c>
      <c r="C11" s="3"/>
      <c r="D11" s="3"/>
      <c r="E11" s="3">
        <f>EDATE(C10,51)</f>
        <v>46905</v>
      </c>
      <c r="F11" s="3"/>
      <c r="G11" s="3"/>
      <c r="H11" s="3">
        <f>EDATE(C6,63)</f>
        <v>47270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="120" zoomScaleNormal="120" workbookViewId="0"/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9</v>
      </c>
      <c r="B2" s="1" t="s">
        <v>7</v>
      </c>
      <c r="C2" s="3">
        <v>45352</v>
      </c>
      <c r="D2" s="3">
        <f>EDATE(C2,3)</f>
        <v>45444</v>
      </c>
      <c r="E2" s="3">
        <f>EDATE(C2,21)</f>
        <v>45992</v>
      </c>
      <c r="F2" s="3">
        <f>EDATE(C2,27)</f>
        <v>46174</v>
      </c>
      <c r="G2" s="3">
        <f>EDATE(C2,33)</f>
        <v>46357</v>
      </c>
      <c r="H2" s="3">
        <f>EDATE(C2,45)</f>
        <v>46722</v>
      </c>
    </row>
    <row r="3" spans="1:8" x14ac:dyDescent="0.3">
      <c r="A3" s="1" t="s">
        <v>9</v>
      </c>
      <c r="B3" s="1" t="s">
        <v>8</v>
      </c>
      <c r="C3" s="3"/>
      <c r="D3" s="3"/>
      <c r="E3" s="3">
        <f>EDATE(C2,63)</f>
        <v>47270</v>
      </c>
      <c r="F3" s="3">
        <f>EDATE(C2,69)</f>
        <v>47453</v>
      </c>
      <c r="G3" s="3">
        <f>EDATE(C2,75)</f>
        <v>47635</v>
      </c>
      <c r="H3" s="3">
        <f>EDATE(C2,87)</f>
        <v>48000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="120" zoomScaleNormal="120" workbookViewId="0"/>
  </sheetViews>
  <sheetFormatPr defaultRowHeight="14.4" x14ac:dyDescent="0.3"/>
  <cols>
    <col min="1" max="1" width="14.5546875" customWidth="1"/>
    <col min="2" max="2" width="13.44140625" bestFit="1" customWidth="1"/>
    <col min="3" max="3" width="15.6640625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10</v>
      </c>
      <c r="B2" s="1" t="s">
        <v>7</v>
      </c>
      <c r="C2" s="3">
        <v>45352</v>
      </c>
      <c r="D2" s="3">
        <f>EDATE(C2,3)</f>
        <v>45444</v>
      </c>
      <c r="E2" s="3">
        <f>EDATE(C2,21)</f>
        <v>45992</v>
      </c>
      <c r="F2" s="3">
        <f>EDATE(C2,27)</f>
        <v>46174</v>
      </c>
      <c r="G2" s="3">
        <f>EDATE(C2,33)</f>
        <v>46357</v>
      </c>
      <c r="H2" s="3">
        <f>EDATE(C2,45)</f>
        <v>46722</v>
      </c>
    </row>
    <row r="3" spans="1:8" x14ac:dyDescent="0.3">
      <c r="A3" s="1" t="s">
        <v>10</v>
      </c>
      <c r="B3" s="1" t="s">
        <v>8</v>
      </c>
      <c r="C3" s="3"/>
      <c r="D3" s="3"/>
      <c r="E3" s="3">
        <f>EDATE(C2,63)</f>
        <v>47270</v>
      </c>
      <c r="F3" s="3">
        <f>EDATE(C2,69)</f>
        <v>47453</v>
      </c>
      <c r="G3" s="3">
        <f>EDATE(C2,75)</f>
        <v>47635</v>
      </c>
      <c r="H3" s="3">
        <f>EDATE(C2,87)</f>
        <v>48000</v>
      </c>
    </row>
    <row r="5" spans="1:8" ht="57.6" x14ac:dyDescent="0.3">
      <c r="A5" s="4" t="s">
        <v>5</v>
      </c>
      <c r="B5" s="4" t="s">
        <v>6</v>
      </c>
      <c r="C5" s="4" t="s">
        <v>18</v>
      </c>
      <c r="D5" s="4" t="s">
        <v>13</v>
      </c>
      <c r="E5" s="4" t="s">
        <v>14</v>
      </c>
      <c r="F5" s="4" t="s">
        <v>15</v>
      </c>
      <c r="G5" s="4"/>
      <c r="H5" s="4" t="s">
        <v>17</v>
      </c>
    </row>
    <row r="6" spans="1:8" x14ac:dyDescent="0.3">
      <c r="A6" s="1" t="s">
        <v>11</v>
      </c>
      <c r="B6" s="1" t="s">
        <v>7</v>
      </c>
      <c r="C6" s="3">
        <v>45352</v>
      </c>
      <c r="D6" s="3">
        <f>EDATE(C6,3)</f>
        <v>45444</v>
      </c>
      <c r="E6" s="3">
        <f>EDATE(C6,21)</f>
        <v>45992</v>
      </c>
      <c r="F6" s="3">
        <f>EDATE(C6,27)</f>
        <v>46174</v>
      </c>
      <c r="G6" s="3"/>
      <c r="H6" s="3">
        <f>EDATE(C6,39)</f>
        <v>46539</v>
      </c>
    </row>
    <row r="7" spans="1:8" x14ac:dyDescent="0.3">
      <c r="A7" s="1" t="s">
        <v>11</v>
      </c>
      <c r="B7" s="1" t="s">
        <v>8</v>
      </c>
      <c r="C7" s="3"/>
      <c r="D7" s="3"/>
      <c r="E7" s="3">
        <f>EDATE(C6,57)</f>
        <v>47088</v>
      </c>
      <c r="F7" s="3">
        <f>EDATE(C6,63)</f>
        <v>47270</v>
      </c>
      <c r="G7" s="3"/>
      <c r="H7" s="3">
        <f>EDATE(C6,75)</f>
        <v>47635</v>
      </c>
    </row>
    <row r="9" spans="1:8" ht="57.6" x14ac:dyDescent="0.3">
      <c r="A9" s="4" t="s">
        <v>5</v>
      </c>
      <c r="B9" s="4" t="s">
        <v>6</v>
      </c>
      <c r="C9" s="4" t="s">
        <v>18</v>
      </c>
      <c r="D9" s="4" t="s">
        <v>13</v>
      </c>
      <c r="E9" s="4" t="s">
        <v>14</v>
      </c>
      <c r="F9" s="4"/>
      <c r="G9" s="4"/>
      <c r="H9" s="4" t="s">
        <v>17</v>
      </c>
    </row>
    <row r="10" spans="1:8" x14ac:dyDescent="0.3">
      <c r="A10" s="1" t="s">
        <v>12</v>
      </c>
      <c r="B10" s="1" t="s">
        <v>7</v>
      </c>
      <c r="C10" s="3">
        <v>45352</v>
      </c>
      <c r="D10" s="3">
        <f>EDATE(C10,3)</f>
        <v>45444</v>
      </c>
      <c r="E10" s="3">
        <f>EDATE(C10,21)</f>
        <v>45992</v>
      </c>
      <c r="F10" s="3"/>
      <c r="G10" s="3"/>
      <c r="H10" s="3">
        <f>EDATE(C6,33)</f>
        <v>46357</v>
      </c>
    </row>
    <row r="11" spans="1:8" x14ac:dyDescent="0.3">
      <c r="A11" s="1" t="s">
        <v>12</v>
      </c>
      <c r="B11" s="1" t="s">
        <v>8</v>
      </c>
      <c r="C11" s="3"/>
      <c r="D11" s="3"/>
      <c r="E11" s="3">
        <f>EDATE(C10,51)</f>
        <v>46905</v>
      </c>
      <c r="F11" s="3"/>
      <c r="G11" s="3"/>
      <c r="H11" s="3">
        <f>EDATE(C6,63)</f>
        <v>47270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120" zoomScaleNormal="120" workbookViewId="0">
      <selection activeCell="C5" sqref="C5"/>
    </sheetView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19</v>
      </c>
      <c r="B2" s="1" t="s">
        <v>7</v>
      </c>
      <c r="C2" s="3">
        <v>45658</v>
      </c>
      <c r="D2" s="3">
        <f>EDATE(C2,3)</f>
        <v>45748</v>
      </c>
      <c r="E2" s="3">
        <f>EDATE(C2,21)</f>
        <v>46296</v>
      </c>
      <c r="F2" s="3">
        <f>EDATE(C2,27)</f>
        <v>46478</v>
      </c>
      <c r="G2" s="3">
        <f>EDATE(C2,33)</f>
        <v>46661</v>
      </c>
      <c r="H2" s="3">
        <f>EDATE(C2,45)</f>
        <v>47027</v>
      </c>
    </row>
    <row r="3" spans="1:8" x14ac:dyDescent="0.3">
      <c r="A3" s="1" t="s">
        <v>19</v>
      </c>
      <c r="B3" s="1" t="s">
        <v>8</v>
      </c>
      <c r="C3" s="3"/>
      <c r="D3" s="3"/>
      <c r="E3" s="3">
        <f>EDATE(C2,63)</f>
        <v>47574</v>
      </c>
      <c r="F3" s="3">
        <f>EDATE(C2,69)</f>
        <v>47757</v>
      </c>
      <c r="G3" s="3">
        <f>EDATE(C2,75)</f>
        <v>47939</v>
      </c>
      <c r="H3" s="3">
        <f>EDATE(C2,87)</f>
        <v>48305</v>
      </c>
    </row>
    <row r="5" spans="1:8" ht="57.6" x14ac:dyDescent="0.3">
      <c r="A5" s="4" t="s">
        <v>5</v>
      </c>
      <c r="B5" s="4" t="s">
        <v>6</v>
      </c>
      <c r="C5" s="4" t="s">
        <v>18</v>
      </c>
      <c r="D5" s="4" t="s">
        <v>13</v>
      </c>
      <c r="E5" s="4" t="s">
        <v>14</v>
      </c>
      <c r="F5" s="4" t="s">
        <v>15</v>
      </c>
      <c r="G5" s="4"/>
      <c r="H5" s="4" t="s">
        <v>17</v>
      </c>
    </row>
    <row r="6" spans="1:8" x14ac:dyDescent="0.3">
      <c r="A6" s="1" t="s">
        <v>20</v>
      </c>
      <c r="B6" s="1" t="s">
        <v>7</v>
      </c>
      <c r="C6" s="3">
        <v>45658</v>
      </c>
      <c r="D6" s="3">
        <f>EDATE(C6,3)</f>
        <v>45748</v>
      </c>
      <c r="E6" s="3">
        <f>EDATE(C6,21)</f>
        <v>46296</v>
      </c>
      <c r="F6" s="3">
        <f>EDATE(C6,27)</f>
        <v>46478</v>
      </c>
      <c r="G6" s="3"/>
      <c r="H6" s="3">
        <f>EDATE(C6,39)</f>
        <v>46844</v>
      </c>
    </row>
    <row r="7" spans="1:8" x14ac:dyDescent="0.3">
      <c r="A7" s="1" t="s">
        <v>20</v>
      </c>
      <c r="B7" s="1" t="s">
        <v>8</v>
      </c>
      <c r="C7" s="3"/>
      <c r="D7" s="3"/>
      <c r="E7" s="3">
        <f>EDATE(C6,57)</f>
        <v>47392</v>
      </c>
      <c r="F7" s="3">
        <f>EDATE(C6,63)</f>
        <v>47574</v>
      </c>
      <c r="G7" s="3"/>
      <c r="H7" s="3">
        <f>EDATE(C6,75)</f>
        <v>47939</v>
      </c>
    </row>
    <row r="9" spans="1:8" ht="57.6" x14ac:dyDescent="0.3">
      <c r="A9" s="4" t="s">
        <v>5</v>
      </c>
      <c r="B9" s="4" t="s">
        <v>6</v>
      </c>
      <c r="C9" s="4" t="s">
        <v>18</v>
      </c>
      <c r="D9" s="4" t="s">
        <v>13</v>
      </c>
      <c r="E9" s="4" t="s">
        <v>14</v>
      </c>
      <c r="F9" s="4"/>
      <c r="G9" s="4"/>
      <c r="H9" s="4" t="s">
        <v>17</v>
      </c>
    </row>
    <row r="10" spans="1:8" x14ac:dyDescent="0.3">
      <c r="A10" s="1" t="s">
        <v>21</v>
      </c>
      <c r="B10" s="1" t="s">
        <v>7</v>
      </c>
      <c r="C10" s="3">
        <v>45658</v>
      </c>
      <c r="D10" s="3">
        <f>EDATE(C10,3)</f>
        <v>45748</v>
      </c>
      <c r="E10" s="3">
        <f>EDATE(C10,21)</f>
        <v>46296</v>
      </c>
      <c r="F10" s="3"/>
      <c r="G10" s="3"/>
      <c r="H10" s="3">
        <f>EDATE(C6,33)</f>
        <v>46661</v>
      </c>
    </row>
    <row r="11" spans="1:8" x14ac:dyDescent="0.3">
      <c r="A11" s="1" t="s">
        <v>21</v>
      </c>
      <c r="B11" s="1" t="s">
        <v>8</v>
      </c>
      <c r="C11" s="3"/>
      <c r="D11" s="3"/>
      <c r="E11" s="3">
        <f>EDATE(C10,51)</f>
        <v>47209</v>
      </c>
      <c r="F11" s="3"/>
      <c r="G11" s="3"/>
      <c r="H11" s="3">
        <f>EDATE(C6,63)</f>
        <v>47574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="120" zoomScaleNormal="120" workbookViewId="0">
      <selection activeCell="C3" sqref="C3"/>
    </sheetView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22</v>
      </c>
      <c r="B2" s="1" t="s">
        <v>7</v>
      </c>
      <c r="C2" s="3">
        <v>45658</v>
      </c>
      <c r="D2" s="3">
        <f>EDATE(C2,3)</f>
        <v>45748</v>
      </c>
      <c r="E2" s="3">
        <f>EDATE(C2,21)</f>
        <v>46296</v>
      </c>
      <c r="F2" s="3">
        <f>EDATE(C2,27)</f>
        <v>46478</v>
      </c>
      <c r="G2" s="3">
        <f>EDATE(C2,33)</f>
        <v>46661</v>
      </c>
      <c r="H2" s="3">
        <f>EDATE(C2,45)</f>
        <v>47027</v>
      </c>
    </row>
    <row r="3" spans="1:8" x14ac:dyDescent="0.3">
      <c r="A3" s="1" t="s">
        <v>22</v>
      </c>
      <c r="B3" s="1" t="s">
        <v>8</v>
      </c>
      <c r="C3" s="3"/>
      <c r="D3" s="3"/>
      <c r="E3" s="3">
        <f>EDATE(C2,63)</f>
        <v>47574</v>
      </c>
      <c r="F3" s="3">
        <f>EDATE(C2,69)</f>
        <v>47757</v>
      </c>
      <c r="G3" s="3">
        <f>EDATE(C2,75)</f>
        <v>47939</v>
      </c>
      <c r="H3" s="3">
        <f>EDATE(C2,87)</f>
        <v>48305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="120" zoomScaleNormal="120" workbookViewId="0">
      <selection activeCell="C3" sqref="C3"/>
    </sheetView>
  </sheetViews>
  <sheetFormatPr defaultRowHeight="14.4" x14ac:dyDescent="0.3"/>
  <cols>
    <col min="1" max="1" width="14.5546875" customWidth="1"/>
    <col min="2" max="2" width="13.44140625" bestFit="1" customWidth="1"/>
    <col min="3" max="3" width="15" bestFit="1" customWidth="1"/>
    <col min="4" max="4" width="19.33203125" customWidth="1"/>
    <col min="5" max="5" width="13.109375" customWidth="1"/>
    <col min="6" max="7" width="12.33203125" customWidth="1"/>
    <col min="8" max="8" width="20.5546875" customWidth="1"/>
  </cols>
  <sheetData>
    <row r="1" spans="1:8" ht="57.6" x14ac:dyDescent="0.3">
      <c r="A1" s="4" t="s">
        <v>5</v>
      </c>
      <c r="B1" s="4" t="s">
        <v>6</v>
      </c>
      <c r="C1" s="4" t="s">
        <v>18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</row>
    <row r="2" spans="1:8" x14ac:dyDescent="0.3">
      <c r="A2" s="1" t="s">
        <v>23</v>
      </c>
      <c r="B2" s="1" t="s">
        <v>7</v>
      </c>
      <c r="C2" s="3">
        <v>45658</v>
      </c>
      <c r="D2" s="3">
        <f>EDATE(C2,3)</f>
        <v>45748</v>
      </c>
      <c r="E2" s="3">
        <f>EDATE(C2,21)</f>
        <v>46296</v>
      </c>
      <c r="F2" s="3">
        <f>EDATE(C2,27)</f>
        <v>46478</v>
      </c>
      <c r="G2" s="3">
        <f>EDATE(C2,33)</f>
        <v>46661</v>
      </c>
      <c r="H2" s="3">
        <f>EDATE(C2,45)</f>
        <v>47027</v>
      </c>
    </row>
    <row r="3" spans="1:8" x14ac:dyDescent="0.3">
      <c r="A3" s="1" t="s">
        <v>23</v>
      </c>
      <c r="B3" s="1" t="s">
        <v>8</v>
      </c>
      <c r="C3" s="3"/>
      <c r="D3" s="3"/>
      <c r="E3" s="3">
        <f>EDATE(C2,63)</f>
        <v>47574</v>
      </c>
      <c r="F3" s="3">
        <f>EDATE(C2,69)</f>
        <v>47757</v>
      </c>
      <c r="G3" s="3">
        <f>EDATE(C2,75)</f>
        <v>47939</v>
      </c>
      <c r="H3" s="3">
        <f>EDATE(C2,87)</f>
        <v>48305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Elektrik Dağıtım</vt:lpstr>
      <vt:lpstr>Doğalgaz Dağıtım</vt:lpstr>
      <vt:lpstr>Rafineri</vt:lpstr>
      <vt:lpstr>Elektrik Üretim</vt:lpstr>
      <vt:lpstr>Doğalgaz Depolama</vt:lpstr>
      <vt:lpstr>Elektrik İletim </vt:lpstr>
      <vt:lpstr>Doğalgaz, Ham Petrol İletim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Nuray DEDEOĞLU</cp:lastModifiedBy>
  <dcterms:created xsi:type="dcterms:W3CDTF">2023-05-30T08:44:56Z</dcterms:created>
  <dcterms:modified xsi:type="dcterms:W3CDTF">2025-02-07T08:12:16Z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user=ndedeoglu</vt:lpwstr>
  </property>
  <property fmtid="{D5CDD505-2E9C-101B-9397-08002B2CF9AE}" pid="4" name="geodilabeltime">
    <vt:lpwstr>datetime=2025-02-07T07:57:01.095Z</vt:lpwstr>
  </property>
</Properties>
</file>