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BuÇalışmaKitabı" defaultThemeVersion="124226"/>
  <bookViews>
    <workbookView xWindow="11610" yWindow="525" windowWidth="3750" windowHeight="7065" tabRatio="867"/>
  </bookViews>
  <sheets>
    <sheet name="Ekler" sheetId="38" r:id="rId1"/>
    <sheet name="Profil ve Lisans Bilgileri" sheetId="39" r:id="rId2"/>
    <sheet name="Temel Veriler" sheetId="40" r:id="rId3"/>
    <sheet name="Bilanço" sheetId="13" r:id="rId4"/>
    <sheet name="Gelir Tablosu" sheetId="14" r:id="rId5"/>
    <sheet name="Nakit Akım Tablosu" sheetId="68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Yazılım Kira Giderleri" sheetId="46" r:id="rId16"/>
    <sheet name="Fatura Bilgileri" sheetId="22" r:id="rId17"/>
    <sheet name="İstihdam" sheetId="11" r:id="rId18"/>
    <sheet name="Krediler" sheetId="26" r:id="rId19"/>
    <sheet name="Hizmet Kalitesi" sheetId="12" r:id="rId20"/>
    <sheet name="Tüketici Bilgileri" sheetId="4" r:id="rId21"/>
    <sheet name="Yatırımlar" sheetId="49" r:id="rId22"/>
    <sheet name="Servis Hatları" sheetId="66" r:id="rId23"/>
    <sheet name="Münferit Hatlar" sheetId="65" r:id="rId24"/>
    <sheet name="Planlanan Yatırımlar" sheetId="48" r:id="rId25"/>
    <sheet name="İstasyon Bilgileri" sheetId="50" r:id="rId26"/>
    <sheet name="Deplase Hatlar" sheetId="64" r:id="rId27"/>
    <sheet name="Sayaç Bilgileri" sheetId="67" r:id="rId28"/>
    <sheet name="Hakedişler" sheetId="51" r:id="rId29"/>
    <sheet name="Hakediş Metrajları" sheetId="52" r:id="rId30"/>
    <sheet name="Kaplama Detayları" sheetId="69" r:id="rId31"/>
    <sheet name="ŞHV" sheetId="30" r:id="rId32"/>
    <sheet name="Faaliyet Gelirleri" sheetId="32" r:id="rId33"/>
    <sheet name="Faaliyet Geliri Mizan Karşılığı" sheetId="53" r:id="rId34"/>
    <sheet name="Güvence Bedeli" sheetId="33" r:id="rId35"/>
    <sheet name="Varlık Satışı" sheetId="31" r:id="rId36"/>
    <sheet name="Tüketim Grubu Satış Tablosu_V1" sheetId="5" r:id="rId37"/>
    <sheet name="Tüketim Grubu Satış Tablosu_V2" sheetId="47" r:id="rId38"/>
    <sheet name="Müşteri Profili" sheetId="7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???" localSheetId="25" hidden="1">#REF!</definedName>
    <definedName name="_???" localSheetId="11" hidden="1">#REF!</definedName>
    <definedName name="_???" localSheetId="30" hidden="1">#REF!</definedName>
    <definedName name="_???" localSheetId="6" hidden="1">#REF!</definedName>
    <definedName name="_???" localSheetId="5" hidden="1">#REF!</definedName>
    <definedName name="_???" localSheetId="1" hidden="1">#REF!</definedName>
    <definedName name="_???" localSheetId="22" hidden="1">#REF!</definedName>
    <definedName name="_???" localSheetId="21" hidden="1">#REF!</definedName>
    <definedName name="_???" hidden="1">#REF!</definedName>
    <definedName name="__fdf1">'[1]#REF'!$B$4</definedName>
    <definedName name="__fdf2">'[1]#REF'!$B$5</definedName>
    <definedName name="__Lot123" localSheetId="30">#REF!</definedName>
    <definedName name="__Lot123" localSheetId="5">#REF!</definedName>
    <definedName name="__Lot123" localSheetId="22">#REF!</definedName>
    <definedName name="__Lot123">#REF!</definedName>
    <definedName name="__tr1" localSheetId="30">'[1]Travel Rates'!#REF!</definedName>
    <definedName name="__tr1" localSheetId="5">'[1]Travel Rates'!#REF!</definedName>
    <definedName name="__tr1" localSheetId="22">'[1]Travel Rates'!#REF!</definedName>
    <definedName name="__tr1">'[1]Travel Rates'!#REF!</definedName>
    <definedName name="__tr2" localSheetId="30">#REF!</definedName>
    <definedName name="__tr2" localSheetId="5">#REF!</definedName>
    <definedName name="__tr2" localSheetId="22">#REF!</definedName>
    <definedName name="__tr2">#REF!</definedName>
    <definedName name="__tr3" localSheetId="30">'[1]Travel Rates'!#REF!</definedName>
    <definedName name="__tr3" localSheetId="5">'[1]Travel Rates'!#REF!</definedName>
    <definedName name="__tr3" localSheetId="22">'[1]Travel Rates'!#REF!</definedName>
    <definedName name="__tr3">'[1]Travel Rates'!#REF!</definedName>
    <definedName name="__tr4" localSheetId="30">#REF!</definedName>
    <definedName name="__tr4" localSheetId="5">#REF!</definedName>
    <definedName name="__tr4" localSheetId="22">#REF!</definedName>
    <definedName name="__tr4">#REF!</definedName>
    <definedName name="__tr5" localSheetId="30">'[1]Travel Rates'!#REF!</definedName>
    <definedName name="__tr5" localSheetId="5">'[1]Travel Rates'!#REF!</definedName>
    <definedName name="__tr5" localSheetId="22">'[1]Travel Rates'!#REF!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28">#REF!</definedName>
    <definedName name="_1Y_0Crite" localSheetId="25">#REF!</definedName>
    <definedName name="_1Y_0Crite" localSheetId="30">#REF!</definedName>
    <definedName name="_1Y_0Crite" localSheetId="5">#REF!</definedName>
    <definedName name="_1Y_0Crite" localSheetId="22">#REF!</definedName>
    <definedName name="_1Y_0Crite" localSheetId="21">#REF!</definedName>
    <definedName name="_1Y_0Crite">#REF!</definedName>
    <definedName name="_2Y_0Crite" localSheetId="25">#REF!</definedName>
    <definedName name="_2Y_0Crite" localSheetId="30">#REF!</definedName>
    <definedName name="_2Y_0Crite" localSheetId="5">#REF!</definedName>
    <definedName name="_2Y_0Crite" localSheetId="22">#REF!</definedName>
    <definedName name="_2Y_0Crite" localSheetId="21">#REF!</definedName>
    <definedName name="_2Y_0Crite">#REF!</definedName>
    <definedName name="_2Y_0Extr" localSheetId="30">#REF!</definedName>
    <definedName name="_2Y_0Extr" localSheetId="5">#REF!</definedName>
    <definedName name="_2Y_0Extr" localSheetId="22">#REF!</definedName>
    <definedName name="_2Y_0Extr">#REF!</definedName>
    <definedName name="_3Y__Crite" localSheetId="30">'[1]Labour Hours'!#REF!</definedName>
    <definedName name="_3Y__Crite" localSheetId="5">'[1]Labour Hours'!#REF!</definedName>
    <definedName name="_3Y__Crite" localSheetId="22">'[1]Labour Hours'!#REF!</definedName>
    <definedName name="_3Y__Crite">'[1]Labour Hours'!#REF!</definedName>
    <definedName name="_4Y__Extr" localSheetId="28">'[1]Labour Hours'!#REF!</definedName>
    <definedName name="_4Y__Extr" localSheetId="25">'[1]Labour Hours'!#REF!</definedName>
    <definedName name="_4Y__Extr" localSheetId="30">'[1]Labour Hours'!#REF!</definedName>
    <definedName name="_4Y__Extr" localSheetId="5">'[1]Labour Hours'!#REF!</definedName>
    <definedName name="_4Y__Extr" localSheetId="22">'[1]Labour Hours'!#REF!</definedName>
    <definedName name="_4Y__Extr" localSheetId="21">'[1]Labour Hours'!#REF!</definedName>
    <definedName name="_4Y__Extr">'[1]Labour Hours'!#REF!</definedName>
    <definedName name="_4Y_0Extr" localSheetId="28">#REF!</definedName>
    <definedName name="_4Y_0Extr" localSheetId="25">#REF!</definedName>
    <definedName name="_4Y_0Extr" localSheetId="30">#REF!</definedName>
    <definedName name="_4Y_0Extr" localSheetId="5">#REF!</definedName>
    <definedName name="_4Y_0Extr" localSheetId="22">#REF!</definedName>
    <definedName name="_4Y_0Extr" localSheetId="21">#REF!</definedName>
    <definedName name="_4Y_0Extr">#REF!</definedName>
    <definedName name="_6Y__Crite" localSheetId="28">'[1]Labour Hours'!#REF!</definedName>
    <definedName name="_6Y__Crite" localSheetId="25">'[1]Labour Hours'!#REF!</definedName>
    <definedName name="_6Y__Crite" localSheetId="30">'[1]Labour Hours'!#REF!</definedName>
    <definedName name="_6Y__Crite" localSheetId="5">'[1]Labour Hours'!#REF!</definedName>
    <definedName name="_6Y__Crite" localSheetId="22">'[1]Labour Hours'!#REF!</definedName>
    <definedName name="_6Y__Crite" localSheetId="21">'[1]Labour Hours'!#REF!</definedName>
    <definedName name="_6Y__Crite">'[1]Labour Hours'!#REF!</definedName>
    <definedName name="_8Y__Extr" localSheetId="30">'[1]Labour Hours'!#REF!</definedName>
    <definedName name="_8Y__Extr" localSheetId="5">'[1]Labour Hours'!#REF!</definedName>
    <definedName name="_8Y__Extr" localSheetId="22">'[1]Labour Hours'!#REF!</definedName>
    <definedName name="_8Y__Extr">'[1]Labour Hours'!#REF!</definedName>
    <definedName name="_fdf1">'[1]#REF'!$B$4</definedName>
    <definedName name="_fdf2">'[1]#REF'!$B$5</definedName>
    <definedName name="_Fill" localSheetId="25" hidden="1">#REF!</definedName>
    <definedName name="_Fill" localSheetId="30" hidden="1">#REF!</definedName>
    <definedName name="_Fill" localSheetId="5" hidden="1">#REF!</definedName>
    <definedName name="_Fill" localSheetId="1" hidden="1">#REF!</definedName>
    <definedName name="_Fill" localSheetId="22" hidden="1">#REF!</definedName>
    <definedName name="_Fill" localSheetId="21" hidden="1">#REF!</definedName>
    <definedName name="_Fill" hidden="1">#REF!</definedName>
    <definedName name="_Lot123" localSheetId="25">#REF!</definedName>
    <definedName name="_Lot123" localSheetId="30">#REF!</definedName>
    <definedName name="_Lot123" localSheetId="5">#REF!</definedName>
    <definedName name="_Lot123" localSheetId="22">#REF!</definedName>
    <definedName name="_Lot123" localSheetId="21">#REF!</definedName>
    <definedName name="_Lot123">#REF!</definedName>
    <definedName name="_tr1" localSheetId="25">'[1]Travel Rates'!#REF!</definedName>
    <definedName name="_tr1" localSheetId="30">'[1]Travel Rates'!#REF!</definedName>
    <definedName name="_tr1" localSheetId="5">'[1]Travel Rates'!#REF!</definedName>
    <definedName name="_tr1" localSheetId="22">'[1]Travel Rates'!#REF!</definedName>
    <definedName name="_tr1" localSheetId="21">'[1]Travel Rates'!#REF!</definedName>
    <definedName name="_tr1">'[1]Travel Rates'!#REF!</definedName>
    <definedName name="_tr2" localSheetId="28">#REF!</definedName>
    <definedName name="_tr2" localSheetId="25">#REF!</definedName>
    <definedName name="_tr2" localSheetId="30">#REF!</definedName>
    <definedName name="_tr2" localSheetId="5">#REF!</definedName>
    <definedName name="_tr2" localSheetId="22">#REF!</definedName>
    <definedName name="_tr2" localSheetId="21">#REF!</definedName>
    <definedName name="_tr2">#REF!</definedName>
    <definedName name="_tr3" localSheetId="25">'[1]Travel Rates'!#REF!</definedName>
    <definedName name="_tr3" localSheetId="30">'[1]Travel Rates'!#REF!</definedName>
    <definedName name="_tr3" localSheetId="5">'[1]Travel Rates'!#REF!</definedName>
    <definedName name="_tr3" localSheetId="22">'[1]Travel Rates'!#REF!</definedName>
    <definedName name="_tr3" localSheetId="21">'[1]Travel Rates'!#REF!</definedName>
    <definedName name="_tr3">'[1]Travel Rates'!#REF!</definedName>
    <definedName name="_tr4" localSheetId="28">#REF!</definedName>
    <definedName name="_tr4" localSheetId="25">#REF!</definedName>
    <definedName name="_tr4" localSheetId="30">#REF!</definedName>
    <definedName name="_tr4" localSheetId="5">#REF!</definedName>
    <definedName name="_tr4" localSheetId="22">#REF!</definedName>
    <definedName name="_tr4" localSheetId="21">#REF!</definedName>
    <definedName name="_tr4">#REF!</definedName>
    <definedName name="_tr5" localSheetId="25">'[1]Travel Rates'!#REF!</definedName>
    <definedName name="_tr5" localSheetId="30">'[1]Travel Rates'!#REF!</definedName>
    <definedName name="_tr5" localSheetId="5">'[1]Travel Rates'!#REF!</definedName>
    <definedName name="_tr5" localSheetId="22">'[1]Travel Rates'!#REF!</definedName>
    <definedName name="_tr5" localSheetId="21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29" hidden="1">'Hakediş Metrajları'!$D$4:$H$4</definedName>
    <definedName name="_xlnm._FilterDatabase" localSheetId="28" hidden="1">Hakedişler!$D$4:$H$4</definedName>
    <definedName name="_xlnm._FilterDatabase" localSheetId="30" hidden="1">'Kaplama Detayları'!$D$4:$H$4</definedName>
    <definedName name="_wdf2">'[1]#REF'!$B$7</definedName>
    <definedName name="a" localSheetId="25">'[2]Piping - Pre Fab'!#REF!</definedName>
    <definedName name="a" localSheetId="30">'[2]Piping - Pre Fab'!#REF!</definedName>
    <definedName name="a" localSheetId="5">'[2]Piping - Pre Fab'!#REF!</definedName>
    <definedName name="a" localSheetId="1">'[2]Piping - Pre Fab'!#REF!</definedName>
    <definedName name="a" localSheetId="22">'[2]Piping - Pre Fab'!#REF!</definedName>
    <definedName name="a" localSheetId="21">'[2]Piping - Pre Fab'!#REF!</definedName>
    <definedName name="a">'[2]Piping - Pre Fab'!#REF!</definedName>
    <definedName name="aa">'[3]Eq. Unit rate rev0'!$B$2</definedName>
    <definedName name="aeaeüıoo" localSheetId="25">#REF!</definedName>
    <definedName name="aeaeüıoo" localSheetId="30">#REF!</definedName>
    <definedName name="aeaeüıoo" localSheetId="5">#REF!</definedName>
    <definedName name="aeaeüıoo" localSheetId="1">#REF!</definedName>
    <definedName name="aeaeüıoo" localSheetId="22">#REF!</definedName>
    <definedName name="aeaeüıoo" localSheetId="21">#REF!</definedName>
    <definedName name="aeaeüıoo">#REF!</definedName>
    <definedName name="Air">[4]Costs!$C$2</definedName>
    <definedName name="ALI" localSheetId="28">#REF!</definedName>
    <definedName name="ALI" localSheetId="25">#REF!</definedName>
    <definedName name="ALI" localSheetId="30">#REF!</definedName>
    <definedName name="ALI" localSheetId="5">#REF!</definedName>
    <definedName name="ALI" localSheetId="1">#REF!</definedName>
    <definedName name="ALI" localSheetId="22">#REF!</definedName>
    <definedName name="ALI" localSheetId="21">#REF!</definedName>
    <definedName name="ALI">#REF!</definedName>
    <definedName name="aralik" localSheetId="25">#REF!</definedName>
    <definedName name="aralik" localSheetId="30">#REF!</definedName>
    <definedName name="aralik" localSheetId="5">#REF!</definedName>
    <definedName name="aralik" localSheetId="1">#REF!</definedName>
    <definedName name="aralik" localSheetId="22">#REF!</definedName>
    <definedName name="aralik" localSheetId="21">#REF!</definedName>
    <definedName name="aralik">#REF!</definedName>
    <definedName name="aüiü" localSheetId="25">'[1]#REF'!#REF!</definedName>
    <definedName name="aüiü" localSheetId="30">'[1]#REF'!#REF!</definedName>
    <definedName name="aüiü" localSheetId="5">'[1]#REF'!#REF!</definedName>
    <definedName name="aüiü" localSheetId="1">'[1]#REF'!#REF!</definedName>
    <definedName name="aüiü" localSheetId="22">'[1]#REF'!#REF!</definedName>
    <definedName name="aüiü" localSheetId="21">'[1]#REF'!#REF!</definedName>
    <definedName name="aüiü">'[1]#REF'!#REF!</definedName>
    <definedName name="berm" localSheetId="25">'[1]#REF'!#REF!</definedName>
    <definedName name="berm" localSheetId="30">'[1]#REF'!#REF!</definedName>
    <definedName name="berm" localSheetId="5">'[1]#REF'!#REF!</definedName>
    <definedName name="berm" localSheetId="1">'[1]#REF'!#REF!</definedName>
    <definedName name="berm" localSheetId="22">'[1]#REF'!#REF!</definedName>
    <definedName name="berm" localSheetId="21">'[1]#REF'!#REF!</definedName>
    <definedName name="berm">'[1]#REF'!#REF!</definedName>
    <definedName name="brew" localSheetId="30">'[1]#REF'!#REF!</definedName>
    <definedName name="brew" localSheetId="5">'[1]#REF'!#REF!</definedName>
    <definedName name="brew" localSheetId="1">'[1]#REF'!#REF!</definedName>
    <definedName name="brew" localSheetId="22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28">#REF!</definedName>
    <definedName name="CODE" localSheetId="25">#REF!</definedName>
    <definedName name="CODE" localSheetId="30">#REF!</definedName>
    <definedName name="CODE" localSheetId="5">#REF!</definedName>
    <definedName name="CODE" localSheetId="1">#REF!</definedName>
    <definedName name="CODE" localSheetId="22">#REF!</definedName>
    <definedName name="CODE" localSheetId="21">#REF!</definedName>
    <definedName name="CODE">#REF!</definedName>
    <definedName name="conc" localSheetId="25">#REF!</definedName>
    <definedName name="conc" localSheetId="30">#REF!</definedName>
    <definedName name="conc" localSheetId="5">#REF!</definedName>
    <definedName name="conc" localSheetId="1">#REF!</definedName>
    <definedName name="conc" localSheetId="22">#REF!</definedName>
    <definedName name="conc" localSheetId="21">#REF!</definedName>
    <definedName name="conc">#REF!</definedName>
    <definedName name="Concrete" localSheetId="25">#REF!</definedName>
    <definedName name="Concrete" localSheetId="30">#REF!</definedName>
    <definedName name="Concrete" localSheetId="5">#REF!</definedName>
    <definedName name="Concrete" localSheetId="1">#REF!</definedName>
    <definedName name="Concrete" localSheetId="22">#REF!</definedName>
    <definedName name="Concrete" localSheetId="21">#REF!</definedName>
    <definedName name="Concrete">#REF!</definedName>
    <definedName name="ConsperYear" localSheetId="30">#REF!</definedName>
    <definedName name="ConsperYear" localSheetId="5">#REF!</definedName>
    <definedName name="ConsperYear" localSheetId="1">#REF!</definedName>
    <definedName name="ConsperYear" localSheetId="22">#REF!</definedName>
    <definedName name="ConsperYear">#REF!</definedName>
    <definedName name="ConsperYear1">'[1]#REF'!$C$11</definedName>
    <definedName name="ConsperYear2">'[1]#REF'!$C$12</definedName>
    <definedName name="CONTRACT" localSheetId="28">#REF!</definedName>
    <definedName name="CONTRACT" localSheetId="25">#REF!</definedName>
    <definedName name="CONTRACT" localSheetId="30">#REF!</definedName>
    <definedName name="CONTRACT" localSheetId="5">#REF!</definedName>
    <definedName name="CONTRACT" localSheetId="1">#REF!</definedName>
    <definedName name="CONTRACT" localSheetId="22">#REF!</definedName>
    <definedName name="CONTRACT" localSheetId="21">#REF!</definedName>
    <definedName name="CONTRACT">#REF!</definedName>
    <definedName name="COST" localSheetId="25">#REF!</definedName>
    <definedName name="COST" localSheetId="30">#REF!</definedName>
    <definedName name="COST" localSheetId="5">#REF!</definedName>
    <definedName name="COST" localSheetId="1">#REF!</definedName>
    <definedName name="COST" localSheetId="22">#REF!</definedName>
    <definedName name="COST" localSheetId="21">#REF!</definedName>
    <definedName name="COST">#REF!</definedName>
    <definedName name="COST1" localSheetId="25">#REF!</definedName>
    <definedName name="COST1" localSheetId="30">#REF!</definedName>
    <definedName name="COST1" localSheetId="5">#REF!</definedName>
    <definedName name="COST1" localSheetId="1">#REF!</definedName>
    <definedName name="COST1" localSheetId="22">#REF!</definedName>
    <definedName name="COST1" localSheetId="21">#REF!</definedName>
    <definedName name="COST1">#REF!</definedName>
    <definedName name="data">'[1]#REF'!$A$4:$CB$1804</definedName>
    <definedName name="DATABASE1" localSheetId="28">#REF!</definedName>
    <definedName name="DATABASE1" localSheetId="25">#REF!</definedName>
    <definedName name="DATABASE1" localSheetId="30">#REF!</definedName>
    <definedName name="DATABASE1" localSheetId="5">#REF!</definedName>
    <definedName name="DATABASE1" localSheetId="1">#REF!</definedName>
    <definedName name="DATABASE1" localSheetId="22">#REF!</definedName>
    <definedName name="DATABASE1" localSheetId="21">#REF!</definedName>
    <definedName name="DATABASE1">#REF!</definedName>
    <definedName name="DaysperMonth" localSheetId="25">#REF!</definedName>
    <definedName name="DaysperMonth" localSheetId="30">#REF!</definedName>
    <definedName name="DaysperMonth" localSheetId="5">#REF!</definedName>
    <definedName name="DaysperMonth" localSheetId="1">#REF!</definedName>
    <definedName name="DaysperMonth" localSheetId="22">#REF!</definedName>
    <definedName name="DaysperMonth" localSheetId="21">#REF!</definedName>
    <definedName name="DaysperMonth">#REF!</definedName>
    <definedName name="demob">'[1]#REF'!$B$3</definedName>
    <definedName name="Department" localSheetId="25">'[1]#REF'!#REF!</definedName>
    <definedName name="Department" localSheetId="30">'[1]#REF'!#REF!</definedName>
    <definedName name="Department" localSheetId="5">'[1]#REF'!#REF!</definedName>
    <definedName name="Department" localSheetId="1">'[1]#REF'!#REF!</definedName>
    <definedName name="Department" localSheetId="22">'[1]#REF'!#REF!</definedName>
    <definedName name="Department" localSheetId="21">'[1]#REF'!#REF!</definedName>
    <definedName name="Department">'[1]#REF'!#REF!</definedName>
    <definedName name="Depr" localSheetId="28">#REF!</definedName>
    <definedName name="Depr" localSheetId="25">#REF!</definedName>
    <definedName name="Depr" localSheetId="30">#REF!</definedName>
    <definedName name="Depr" localSheetId="5">#REF!</definedName>
    <definedName name="Depr" localSheetId="1">#REF!</definedName>
    <definedName name="Depr" localSheetId="22">#REF!</definedName>
    <definedName name="Depr" localSheetId="21">#REF!</definedName>
    <definedName name="Depr">#REF!</definedName>
    <definedName name="DRABECK" localSheetId="25">#REF!</definedName>
    <definedName name="DRABECK" localSheetId="30">#REF!</definedName>
    <definedName name="DRABECK" localSheetId="5">#REF!</definedName>
    <definedName name="DRABECK" localSheetId="1">#REF!</definedName>
    <definedName name="DRABECK" localSheetId="22">#REF!</definedName>
    <definedName name="DRABECK" localSheetId="21">#REF!</definedName>
    <definedName name="DRABECK">#REF!</definedName>
    <definedName name="eaegia" localSheetId="25">'[1]#REF'!#REF!</definedName>
    <definedName name="eaegia" localSheetId="30">'[1]#REF'!#REF!</definedName>
    <definedName name="eaegia" localSheetId="5">'[1]#REF'!#REF!</definedName>
    <definedName name="eaegia" localSheetId="1">'[1]#REF'!#REF!</definedName>
    <definedName name="eaegia" localSheetId="22">'[1]#REF'!#REF!</definedName>
    <definedName name="eaegia" localSheetId="21">'[1]#REF'!#REF!</definedName>
    <definedName name="eaegia">'[1]#REF'!#REF!</definedName>
    <definedName name="eaeiüaüaü" localSheetId="30">'[1]#REF'!#REF!</definedName>
    <definedName name="eaeiüaüaü" localSheetId="5">'[1]#REF'!#REF!</definedName>
    <definedName name="eaeiüaüaü" localSheetId="1">'[1]#REF'!#REF!</definedName>
    <definedName name="eaeiüaüaü" localSheetId="22">'[1]#REF'!#REF!</definedName>
    <definedName name="eaeiüaüaü">'[1]#REF'!#REF!</definedName>
    <definedName name="eai" localSheetId="25">#REF!</definedName>
    <definedName name="eai" localSheetId="30">#REF!</definedName>
    <definedName name="eai" localSheetId="5">#REF!</definedName>
    <definedName name="eai" localSheetId="1">#REF!</definedName>
    <definedName name="eai" localSheetId="22">#REF!</definedName>
    <definedName name="eai" localSheetId="21">#REF!</definedName>
    <definedName name="eai">#REF!</definedName>
    <definedName name="EARTH" localSheetId="25">#REF!</definedName>
    <definedName name="EARTH" localSheetId="30">#REF!</definedName>
    <definedName name="EARTH" localSheetId="5">#REF!</definedName>
    <definedName name="EARTH" localSheetId="1">#REF!</definedName>
    <definedName name="EARTH" localSheetId="22">#REF!</definedName>
    <definedName name="EARTH" localSheetId="21">#REF!</definedName>
    <definedName name="EARTH">#REF!</definedName>
    <definedName name="Effective_Duration">'[1]Labour Hours'!$D$142</definedName>
    <definedName name="Elec.Eq." localSheetId="28">#REF!</definedName>
    <definedName name="Elec.Eq." localSheetId="25">#REF!</definedName>
    <definedName name="Elec.Eq." localSheetId="30">#REF!</definedName>
    <definedName name="Elec.Eq." localSheetId="5">#REF!</definedName>
    <definedName name="Elec.Eq." localSheetId="1">#REF!</definedName>
    <definedName name="Elec.Eq." localSheetId="22">#REF!</definedName>
    <definedName name="Elec.Eq." localSheetId="21">#REF!</definedName>
    <definedName name="Elec.Eq.">#REF!</definedName>
    <definedName name="EmployeeDatabase">'[1]#REF'!$B$1:$G$65536</definedName>
    <definedName name="EQDOLLAR" localSheetId="28">#REF!</definedName>
    <definedName name="EQDOLLAR" localSheetId="25">#REF!</definedName>
    <definedName name="EQDOLLAR" localSheetId="30">#REF!</definedName>
    <definedName name="EQDOLLAR" localSheetId="5">#REF!</definedName>
    <definedName name="EQDOLLAR" localSheetId="1">#REF!</definedName>
    <definedName name="EQDOLLAR" localSheetId="22">#REF!</definedName>
    <definedName name="EQDOLLAR" localSheetId="21">#REF!</definedName>
    <definedName name="EQDOLLAR">#REF!</definedName>
    <definedName name="EQFLEET" localSheetId="25">#REF!</definedName>
    <definedName name="EQFLEET" localSheetId="30">#REF!</definedName>
    <definedName name="EQFLEET" localSheetId="5">#REF!</definedName>
    <definedName name="EQFLEET" localSheetId="1">#REF!</definedName>
    <definedName name="EQFLEET" localSheetId="22">#REF!</definedName>
    <definedName name="EQFLEET" localSheetId="21">#REF!</definedName>
    <definedName name="EQFLEET">#REF!</definedName>
    <definedName name="EU_Site" localSheetId="25">#REF!</definedName>
    <definedName name="EU_Site" localSheetId="30">#REF!</definedName>
    <definedName name="EU_Site" localSheetId="5">#REF!</definedName>
    <definedName name="EU_Site" localSheetId="1">#REF!</definedName>
    <definedName name="EU_Site" localSheetId="22">#REF!</definedName>
    <definedName name="EU_Site" localSheetId="21">#REF!</definedName>
    <definedName name="EU_Site">#REF!</definedName>
    <definedName name="Euro" localSheetId="30">#REF!</definedName>
    <definedName name="Euro" localSheetId="5">#REF!</definedName>
    <definedName name="Euro" localSheetId="1">#REF!</definedName>
    <definedName name="Euro" localSheetId="22">#REF!</definedName>
    <definedName name="Euro">#REF!</definedName>
    <definedName name="Euro_Rate" localSheetId="30">#REF!</definedName>
    <definedName name="Euro_Rate" localSheetId="5">#REF!</definedName>
    <definedName name="Euro_Rate" localSheetId="1">#REF!</definedName>
    <definedName name="Euro_Rate" localSheetId="22">#REF!</definedName>
    <definedName name="Euro_Rate">#REF!</definedName>
    <definedName name="Ext.Panels" localSheetId="30">#REF!</definedName>
    <definedName name="Ext.Panels" localSheetId="5">#REF!</definedName>
    <definedName name="Ext.Panels" localSheetId="1">#REF!</definedName>
    <definedName name="Ext.Panels" localSheetId="22">#REF!</definedName>
    <definedName name="Ext.Panels">#REF!</definedName>
    <definedName name="FAEP" localSheetId="30">#REF!</definedName>
    <definedName name="FAEP" localSheetId="5">#REF!</definedName>
    <definedName name="FAEP" localSheetId="1">#REF!</definedName>
    <definedName name="FAEP" localSheetId="22">#REF!</definedName>
    <definedName name="FAEP">#REF!</definedName>
    <definedName name="FAIP" localSheetId="30">#REF!</definedName>
    <definedName name="FAIP" localSheetId="5">#REF!</definedName>
    <definedName name="FAIP" localSheetId="1">#REF!</definedName>
    <definedName name="FAIP" localSheetId="22">#REF!</definedName>
    <definedName name="FAIP">#REF!</definedName>
    <definedName name="fdf">'[1]#REF'!$B$4</definedName>
    <definedName name="ff" localSheetId="28">'[1]Travel Rates'!#REF!</definedName>
    <definedName name="ff" localSheetId="25">'[1]Travel Rates'!#REF!</definedName>
    <definedName name="ff" localSheetId="30">'[1]Travel Rates'!#REF!</definedName>
    <definedName name="ff" localSheetId="5">'[1]Travel Rates'!#REF!</definedName>
    <definedName name="ff" localSheetId="1">'[1]Travel Rates'!#REF!</definedName>
    <definedName name="ff" localSheetId="22">'[1]Travel Rates'!#REF!</definedName>
    <definedName name="ff" localSheetId="21">'[1]Travel Rates'!#REF!</definedName>
    <definedName name="ff">'[1]Travel Rates'!#REF!</definedName>
    <definedName name="fie" localSheetId="25">'[1]#REF'!#REF!</definedName>
    <definedName name="fie" localSheetId="30">'[1]#REF'!#REF!</definedName>
    <definedName name="fie" localSheetId="5">'[1]#REF'!#REF!</definedName>
    <definedName name="fie" localSheetId="1">'[1]#REF'!#REF!</definedName>
    <definedName name="fie" localSheetId="22">'[1]#REF'!#REF!</definedName>
    <definedName name="fie" localSheetId="21">'[1]#REF'!#REF!</definedName>
    <definedName name="fie">'[1]#REF'!#REF!</definedName>
    <definedName name="Formwork" localSheetId="28">#REF!</definedName>
    <definedName name="Formwork" localSheetId="25">#REF!</definedName>
    <definedName name="Formwork" localSheetId="30">#REF!</definedName>
    <definedName name="Formwork" localSheetId="5">#REF!</definedName>
    <definedName name="Formwork" localSheetId="1">#REF!</definedName>
    <definedName name="Formwork" localSheetId="22">#REF!</definedName>
    <definedName name="Formwork" localSheetId="21">#REF!</definedName>
    <definedName name="Formwork">#REF!</definedName>
    <definedName name="FREQ" localSheetId="25">#REF!</definedName>
    <definedName name="FREQ" localSheetId="30">#REF!</definedName>
    <definedName name="FREQ" localSheetId="5">#REF!</definedName>
    <definedName name="FREQ" localSheetId="1">#REF!</definedName>
    <definedName name="FREQ" localSheetId="22">#REF!</definedName>
    <definedName name="FREQ" localSheetId="21">#REF!</definedName>
    <definedName name="FREQ">#REF!</definedName>
    <definedName name="Fuel" localSheetId="25">#REF!</definedName>
    <definedName name="Fuel" localSheetId="30">#REF!</definedName>
    <definedName name="Fuel" localSheetId="5">#REF!</definedName>
    <definedName name="Fuel" localSheetId="1">#REF!</definedName>
    <definedName name="Fuel" localSheetId="22">#REF!</definedName>
    <definedName name="Fuel" localSheetId="21">#REF!</definedName>
    <definedName name="Fuel">#REF!</definedName>
    <definedName name="FuelperHP" localSheetId="30">#REF!</definedName>
    <definedName name="FuelperHP" localSheetId="5">#REF!</definedName>
    <definedName name="FuelperHP" localSheetId="1">#REF!</definedName>
    <definedName name="FuelperHP" localSheetId="22">#REF!</definedName>
    <definedName name="FuelperHP">#REF!</definedName>
    <definedName name="GBP" localSheetId="30">#REF!</definedName>
    <definedName name="GBP" localSheetId="5">#REF!</definedName>
    <definedName name="GBP" localSheetId="1">#REF!</definedName>
    <definedName name="GBP" localSheetId="22">#REF!</definedName>
    <definedName name="GBP">#REF!</definedName>
    <definedName name="GBP_Rate" localSheetId="30">#REF!</definedName>
    <definedName name="GBP_Rate" localSheetId="5">#REF!</definedName>
    <definedName name="GBP_Rate" localSheetId="1">#REF!</definedName>
    <definedName name="GBP_Rate" localSheetId="22">#REF!</definedName>
    <definedName name="GBP_Rate">#REF!</definedName>
    <definedName name="GHEP" localSheetId="30">#REF!</definedName>
    <definedName name="GHEP" localSheetId="5">#REF!</definedName>
    <definedName name="GHEP" localSheetId="1">#REF!</definedName>
    <definedName name="GHEP" localSheetId="22">#REF!</definedName>
    <definedName name="GHEP">#REF!</definedName>
    <definedName name="GHIP" localSheetId="30">#REF!</definedName>
    <definedName name="GHIP" localSheetId="5">#REF!</definedName>
    <definedName name="GHIP" localSheetId="1">#REF!</definedName>
    <definedName name="GHIP" localSheetId="22">#REF!</definedName>
    <definedName name="GHIP">#REF!</definedName>
    <definedName name="grav" localSheetId="30">#REF!</definedName>
    <definedName name="grav" localSheetId="5">#REF!</definedName>
    <definedName name="grav" localSheetId="1">#REF!</definedName>
    <definedName name="grav" localSheetId="22">#REF!</definedName>
    <definedName name="grav">#REF!</definedName>
    <definedName name="Gravel" localSheetId="30">#REF!</definedName>
    <definedName name="Gravel" localSheetId="5">#REF!</definedName>
    <definedName name="Gravel" localSheetId="1">#REF!</definedName>
    <definedName name="Gravel" localSheetId="22">#REF!</definedName>
    <definedName name="Gravel">#REF!</definedName>
    <definedName name="HoursperDay" localSheetId="30">#REF!</definedName>
    <definedName name="HoursperDay" localSheetId="5">#REF!</definedName>
    <definedName name="HoursperDay" localSheetId="1">#REF!</definedName>
    <definedName name="HoursperDay" localSheetId="22">#REF!</definedName>
    <definedName name="HoursperDay">#REF!</definedName>
    <definedName name="Id_no">'[1]#REF'!$A$4:$A$65536</definedName>
    <definedName name="Inland">[4]Costs!$C$6</definedName>
    <definedName name="INSTR" localSheetId="28">#REF!</definedName>
    <definedName name="INSTR" localSheetId="25">#REF!</definedName>
    <definedName name="INSTR" localSheetId="30">#REF!</definedName>
    <definedName name="INSTR" localSheetId="5">#REF!</definedName>
    <definedName name="INSTR" localSheetId="1">#REF!</definedName>
    <definedName name="INSTR" localSheetId="22">#REF!</definedName>
    <definedName name="INSTR" localSheetId="21">#REF!</definedName>
    <definedName name="INSTR">#REF!</definedName>
    <definedName name="INSUL" localSheetId="25">#REF!</definedName>
    <definedName name="INSUL" localSheetId="30">#REF!</definedName>
    <definedName name="INSUL" localSheetId="5">#REF!</definedName>
    <definedName name="INSUL" localSheetId="1">#REF!</definedName>
    <definedName name="INSUL" localSheetId="22">#REF!</definedName>
    <definedName name="INSUL" localSheetId="21">#REF!</definedName>
    <definedName name="INSUL">#REF!</definedName>
    <definedName name="ia" localSheetId="25">'[6]Target Qty and Rev'!#REF!</definedName>
    <definedName name="ia" localSheetId="30">'[6]Target Qty and Rev'!#REF!</definedName>
    <definedName name="ia" localSheetId="5">'[6]Target Qty and Rev'!#REF!</definedName>
    <definedName name="ia" localSheetId="1">'[6]Target Qty and Rev'!#REF!</definedName>
    <definedName name="ia" localSheetId="22">'[6]Target Qty and Rev'!#REF!</definedName>
    <definedName name="ia" localSheetId="21">'[6]Target Qty and Rev'!#REF!</definedName>
    <definedName name="ia">'[6]Target Qty and Rev'!#REF!</definedName>
    <definedName name="isl" localSheetId="25">'[1]#REF'!#REF!</definedName>
    <definedName name="isl" localSheetId="30">'[1]#REF'!#REF!</definedName>
    <definedName name="isl" localSheetId="5">'[1]#REF'!#REF!</definedName>
    <definedName name="isl" localSheetId="1">'[1]#REF'!#REF!</definedName>
    <definedName name="isl" localSheetId="22">'[1]#REF'!#REF!</definedName>
    <definedName name="isl" localSheetId="21">'[1]#REF'!#REF!</definedName>
    <definedName name="isl">'[1]#REF'!#REF!</definedName>
    <definedName name="İşletmeMizan" localSheetId="30">#REF!</definedName>
    <definedName name="İşletmeMizan" localSheetId="5">#REF!</definedName>
    <definedName name="İşletmeMizan" localSheetId="22">#REF!</definedName>
    <definedName name="İşletmeMizan">#REF!</definedName>
    <definedName name="JAP_Site" localSheetId="28">#REF!</definedName>
    <definedName name="JAP_Site" localSheetId="25">#REF!</definedName>
    <definedName name="JAP_Site" localSheetId="30">#REF!</definedName>
    <definedName name="JAP_Site" localSheetId="5">#REF!</definedName>
    <definedName name="JAP_Site" localSheetId="1">#REF!</definedName>
    <definedName name="JAP_Site" localSheetId="22">#REF!</definedName>
    <definedName name="JAP_Site" localSheetId="21">#REF!</definedName>
    <definedName name="JAP_Site">#REF!</definedName>
    <definedName name="JPY">'[1]Labour Hours'!$D$147</definedName>
    <definedName name="JPY_Rate" localSheetId="28">#REF!</definedName>
    <definedName name="JPY_Rate" localSheetId="25">#REF!</definedName>
    <definedName name="JPY_Rate" localSheetId="30">#REF!</definedName>
    <definedName name="JPY_Rate" localSheetId="5">#REF!</definedName>
    <definedName name="JPY_Rate" localSheetId="1">#REF!</definedName>
    <definedName name="JPY_Rate" localSheetId="22">#REF!</definedName>
    <definedName name="JPY_Rate" localSheetId="21">#REF!</definedName>
    <definedName name="JPY_Rate">#REF!</definedName>
    <definedName name="KAZ_Site" localSheetId="25">#REF!</definedName>
    <definedName name="KAZ_Site" localSheetId="30">#REF!</definedName>
    <definedName name="KAZ_Site" localSheetId="5">#REF!</definedName>
    <definedName name="KAZ_Site" localSheetId="1">#REF!</definedName>
    <definedName name="KAZ_Site" localSheetId="22">#REF!</definedName>
    <definedName name="KAZ_Site" localSheetId="21">#REF!</definedName>
    <definedName name="KAZ_Site">#REF!</definedName>
    <definedName name="KEMAL" localSheetId="25">#REF!</definedName>
    <definedName name="KEMAL" localSheetId="30">#REF!</definedName>
    <definedName name="KEMAL" localSheetId="5">#REF!</definedName>
    <definedName name="KEMAL" localSheetId="1">#REF!</definedName>
    <definedName name="KEMAL" localSheetId="22">#REF!</definedName>
    <definedName name="KEMAL" localSheetId="21">#REF!</definedName>
    <definedName name="KEMAL">#REF!</definedName>
    <definedName name="LAND" localSheetId="30">#REF!</definedName>
    <definedName name="LAND" localSheetId="5">#REF!</definedName>
    <definedName name="LAND" localSheetId="1">#REF!</definedName>
    <definedName name="LAND" localSheetId="22">#REF!</definedName>
    <definedName name="LAND">#REF!</definedName>
    <definedName name="Land1" localSheetId="30">'[6]Target Qty and Rev'!#REF!</definedName>
    <definedName name="Land1" localSheetId="5">'[6]Target Qty and Rev'!#REF!</definedName>
    <definedName name="Land1" localSheetId="1">'[6]Target Qty and Rev'!#REF!</definedName>
    <definedName name="Land1" localSheetId="22">'[6]Target Qty and Rev'!#REF!</definedName>
    <definedName name="Land1">'[6]Target Qty and Rev'!#REF!</definedName>
    <definedName name="List">'[1]#REF'!$C$7:$C$239</definedName>
    <definedName name="LOT1_2_3" localSheetId="28">#REF!</definedName>
    <definedName name="LOT1_2_3" localSheetId="25">#REF!</definedName>
    <definedName name="LOT1_2_3" localSheetId="30">#REF!</definedName>
    <definedName name="LOT1_2_3" localSheetId="5">#REF!</definedName>
    <definedName name="LOT1_2_3" localSheetId="1">#REF!</definedName>
    <definedName name="LOT1_2_3" localSheetId="22">#REF!</definedName>
    <definedName name="LOT1_2_3" localSheetId="21">#REF!</definedName>
    <definedName name="LOT1_2_3">#REF!</definedName>
    <definedName name="Lot123costs" localSheetId="25">#REF!</definedName>
    <definedName name="Lot123costs" localSheetId="30">#REF!</definedName>
    <definedName name="Lot123costs" localSheetId="5">#REF!</definedName>
    <definedName name="Lot123costs" localSheetId="1">#REF!</definedName>
    <definedName name="Lot123costs" localSheetId="22">#REF!</definedName>
    <definedName name="Lot123costs" localSheetId="21">#REF!</definedName>
    <definedName name="Lot123costs">#REF!</definedName>
    <definedName name="Master_Shape" localSheetId="25">'[1]#REF'!#REF!</definedName>
    <definedName name="Master_Shape" localSheetId="30">'[1]#REF'!#REF!</definedName>
    <definedName name="Master_Shape" localSheetId="5">'[1]#REF'!#REF!</definedName>
    <definedName name="Master_Shape" localSheetId="1">'[1]#REF'!#REF!</definedName>
    <definedName name="Master_Shape" localSheetId="22">'[1]#REF'!#REF!</definedName>
    <definedName name="Master_Shape" localSheetId="21">'[1]#REF'!#REF!</definedName>
    <definedName name="Master_Shape">'[1]#REF'!#REF!</definedName>
    <definedName name="MasterShape" localSheetId="25">'[1]#REF'!#REF!</definedName>
    <definedName name="MasterShape" localSheetId="30">'[1]#REF'!#REF!</definedName>
    <definedName name="MasterShape" localSheetId="5">'[1]#REF'!#REF!</definedName>
    <definedName name="MasterShape" localSheetId="1">'[1]#REF'!#REF!</definedName>
    <definedName name="MasterShape" localSheetId="22">'[1]#REF'!#REF!</definedName>
    <definedName name="MasterShape" localSheetId="21">'[1]#REF'!#REF!</definedName>
    <definedName name="MasterShape">'[1]#REF'!#REF!</definedName>
    <definedName name="Mhrs_per_month">'[1]Labour Hours'!$D$143</definedName>
    <definedName name="mob">'[1]#REF'!$B$2</definedName>
    <definedName name="MOEP" localSheetId="28">#REF!</definedName>
    <definedName name="MOEP" localSheetId="25">#REF!</definedName>
    <definedName name="MOEP" localSheetId="30">#REF!</definedName>
    <definedName name="MOEP" localSheetId="5">#REF!</definedName>
    <definedName name="MOEP" localSheetId="1">#REF!</definedName>
    <definedName name="MOEP" localSheetId="22">#REF!</definedName>
    <definedName name="MOEP" localSheetId="21">#REF!</definedName>
    <definedName name="MOEP">#REF!</definedName>
    <definedName name="MOEXTPNL" localSheetId="25">#REF!</definedName>
    <definedName name="MOEXTPNL" localSheetId="30">#REF!</definedName>
    <definedName name="MOEXTPNL" localSheetId="5">#REF!</definedName>
    <definedName name="MOEXTPNL" localSheetId="1">#REF!</definedName>
    <definedName name="MOEXTPNL" localSheetId="22">#REF!</definedName>
    <definedName name="MOEXTPNL" localSheetId="21">#REF!</definedName>
    <definedName name="MOEXTPNL">#REF!</definedName>
    <definedName name="MOIP" localSheetId="30">#REF!</definedName>
    <definedName name="MOIP" localSheetId="5">#REF!</definedName>
    <definedName name="MOIP" localSheetId="1">#REF!</definedName>
    <definedName name="MOIP" localSheetId="22">#REF!</definedName>
    <definedName name="MOIP">#REF!</definedName>
    <definedName name="Name">'[1]#REF'!$C$7:$C$239</definedName>
    <definedName name="nihat" localSheetId="28">#REF!</definedName>
    <definedName name="nihat" localSheetId="25">#REF!</definedName>
    <definedName name="nihat" localSheetId="30">#REF!</definedName>
    <definedName name="nihat" localSheetId="5">#REF!</definedName>
    <definedName name="nihat" localSheetId="1">#REF!</definedName>
    <definedName name="nihat" localSheetId="22">#REF!</definedName>
    <definedName name="nihat" localSheetId="21">#REF!</definedName>
    <definedName name="nihat">#REF!</definedName>
    <definedName name="nihat1" localSheetId="25">#REF!</definedName>
    <definedName name="nihat1" localSheetId="30">#REF!</definedName>
    <definedName name="nihat1" localSheetId="5">#REF!</definedName>
    <definedName name="nihat1" localSheetId="1">#REF!</definedName>
    <definedName name="nihat1" localSheetId="22">#REF!</definedName>
    <definedName name="nihat1" localSheetId="21">#REF!</definedName>
    <definedName name="nihat1">#REF!</definedName>
    <definedName name="nihat2" localSheetId="25">#REF!</definedName>
    <definedName name="nihat2" localSheetId="30">#REF!</definedName>
    <definedName name="nihat2" localSheetId="5">#REF!</definedName>
    <definedName name="nihat2" localSheetId="1">#REF!</definedName>
    <definedName name="nihat2" localSheetId="22">#REF!</definedName>
    <definedName name="nihat2" localSheetId="21">#REF!</definedName>
    <definedName name="nihat2">#REF!</definedName>
    <definedName name="NOM" localSheetId="30">#REF!</definedName>
    <definedName name="NOM" localSheetId="5">#REF!</definedName>
    <definedName name="NOM" localSheetId="1">#REF!</definedName>
    <definedName name="NOM" localSheetId="22">#REF!</definedName>
    <definedName name="NOM">#REF!</definedName>
    <definedName name="NV" localSheetId="30">[1]data!#REF!</definedName>
    <definedName name="NV" localSheetId="5">[1]data!#REF!</definedName>
    <definedName name="NV" localSheetId="1">[1]data!#REF!</definedName>
    <definedName name="NV" localSheetId="22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5">#REF!</definedName>
    <definedName name="On_Shore" localSheetId="30">#REF!</definedName>
    <definedName name="On_Shore" localSheetId="5">#REF!</definedName>
    <definedName name="On_Shore" localSheetId="1">#REF!</definedName>
    <definedName name="On_Shore" localSheetId="22">#REF!</definedName>
    <definedName name="On_Shore" localSheetId="21">#REF!</definedName>
    <definedName name="On_Shore">#REF!</definedName>
    <definedName name="ORDER_01" localSheetId="25">#REF!</definedName>
    <definedName name="ORDER_01" localSheetId="30">#REF!</definedName>
    <definedName name="ORDER_01" localSheetId="5">#REF!</definedName>
    <definedName name="ORDER_01" localSheetId="1">#REF!</definedName>
    <definedName name="ORDER_01" localSheetId="22">#REF!</definedName>
    <definedName name="ORDER_01" localSheetId="21">#REF!</definedName>
    <definedName name="ORDER_01">#REF!</definedName>
    <definedName name="ORDER_02" localSheetId="25">#REF!</definedName>
    <definedName name="ORDER_02" localSheetId="30">#REF!</definedName>
    <definedName name="ORDER_02" localSheetId="5">#REF!</definedName>
    <definedName name="ORDER_02" localSheetId="1">#REF!</definedName>
    <definedName name="ORDER_02" localSheetId="22">#REF!</definedName>
    <definedName name="ORDER_02" localSheetId="21">#REF!</definedName>
    <definedName name="ORDER_02">#REF!</definedName>
    <definedName name="ORDER_03" localSheetId="30">#REF!</definedName>
    <definedName name="ORDER_03" localSheetId="5">#REF!</definedName>
    <definedName name="ORDER_03" localSheetId="1">#REF!</definedName>
    <definedName name="ORDER_03" localSheetId="22">#REF!</definedName>
    <definedName name="ORDER_03">#REF!</definedName>
    <definedName name="Order_1" localSheetId="30">#REF!</definedName>
    <definedName name="Order_1" localSheetId="5">#REF!</definedName>
    <definedName name="Order_1" localSheetId="1">#REF!</definedName>
    <definedName name="Order_1" localSheetId="22">#REF!</definedName>
    <definedName name="Order_1">#REF!</definedName>
    <definedName name="ORDER_12" localSheetId="30">#REF!</definedName>
    <definedName name="ORDER_12" localSheetId="5">#REF!</definedName>
    <definedName name="ORDER_12" localSheetId="1">#REF!</definedName>
    <definedName name="ORDER_12" localSheetId="22">#REF!</definedName>
    <definedName name="ORDER_12">#REF!</definedName>
    <definedName name="Order_1r" localSheetId="30">#REF!</definedName>
    <definedName name="Order_1r" localSheetId="5">#REF!</definedName>
    <definedName name="Order_1r" localSheetId="1">#REF!</definedName>
    <definedName name="Order_1r" localSheetId="22">#REF!</definedName>
    <definedName name="Order_1r">#REF!</definedName>
    <definedName name="Order_2" localSheetId="30">#REF!</definedName>
    <definedName name="Order_2" localSheetId="5">#REF!</definedName>
    <definedName name="Order_2" localSheetId="1">#REF!</definedName>
    <definedName name="Order_2" localSheetId="22">#REF!</definedName>
    <definedName name="Order_2">#REF!</definedName>
    <definedName name="Order_3" localSheetId="30">#REF!</definedName>
    <definedName name="Order_3" localSheetId="5">#REF!</definedName>
    <definedName name="Order_3" localSheetId="1">#REF!</definedName>
    <definedName name="Order_3" localSheetId="22">#REF!</definedName>
    <definedName name="Order_3">#REF!</definedName>
    <definedName name="Order123" localSheetId="30">#REF!</definedName>
    <definedName name="Order123" localSheetId="5">#REF!</definedName>
    <definedName name="Order123" localSheetId="1">#REF!</definedName>
    <definedName name="Order123" localSheetId="22">#REF!</definedName>
    <definedName name="Order123">#REF!</definedName>
    <definedName name="ORDERTTL" localSheetId="30">#REF!</definedName>
    <definedName name="ORDERTTL" localSheetId="5">#REF!</definedName>
    <definedName name="ORDERTTL" localSheetId="1">#REF!</definedName>
    <definedName name="ORDERTTL" localSheetId="22">#REF!</definedName>
    <definedName name="ORDERTTL">#REF!</definedName>
    <definedName name="Page1" localSheetId="30">#REF!</definedName>
    <definedName name="Page1" localSheetId="5">#REF!</definedName>
    <definedName name="Page1" localSheetId="1">#REF!</definedName>
    <definedName name="Page1" localSheetId="22">#REF!</definedName>
    <definedName name="Page1">#REF!</definedName>
    <definedName name="page1noheader" localSheetId="30">#REF!</definedName>
    <definedName name="page1noheader" localSheetId="5">#REF!</definedName>
    <definedName name="page1noheader" localSheetId="1">#REF!</definedName>
    <definedName name="page1noheader" localSheetId="22">#REF!</definedName>
    <definedName name="page1noheader">#REF!</definedName>
    <definedName name="Pager1" localSheetId="30">#REF!</definedName>
    <definedName name="Pager1" localSheetId="5">#REF!</definedName>
    <definedName name="Pager1" localSheetId="1">#REF!</definedName>
    <definedName name="Pager1" localSheetId="22">#REF!</definedName>
    <definedName name="Pager1">#REF!</definedName>
    <definedName name="PAVE" localSheetId="30">#REF!</definedName>
    <definedName name="PAVE" localSheetId="5">#REF!</definedName>
    <definedName name="PAVE" localSheetId="1">#REF!</definedName>
    <definedName name="PAVE" localSheetId="22">#REF!</definedName>
    <definedName name="PAVE">#REF!</definedName>
    <definedName name="peakisci" localSheetId="30">[1]data!#REF!</definedName>
    <definedName name="peakisci" localSheetId="5">[1]data!#REF!</definedName>
    <definedName name="peakisci" localSheetId="1">[1]data!#REF!</definedName>
    <definedName name="peakisci" localSheetId="22">[1]data!#REF!</definedName>
    <definedName name="peakisci">[1]data!#REF!</definedName>
    <definedName name="Performance_Bond_Duration" localSheetId="30">'[7]TENDER SUMMARY'!#REF!</definedName>
    <definedName name="Performance_Bond_Duration" localSheetId="5">'[7]TENDER SUMMARY'!#REF!</definedName>
    <definedName name="Performance_Bond_Duration" localSheetId="1">'[7]TENDER SUMMARY'!#REF!</definedName>
    <definedName name="Performance_Bond_Duration" localSheetId="22">'[7]TENDER SUMMARY'!#REF!</definedName>
    <definedName name="Performance_Bond_Duration">'[7]TENDER SUMMARY'!#REF!</definedName>
    <definedName name="PIPE" localSheetId="28">#REF!</definedName>
    <definedName name="PIPE" localSheetId="25">#REF!</definedName>
    <definedName name="PIPE" localSheetId="30">#REF!</definedName>
    <definedName name="PIPE" localSheetId="5">#REF!</definedName>
    <definedName name="PIPE" localSheetId="1">#REF!</definedName>
    <definedName name="PIPE" localSheetId="22">#REF!</definedName>
    <definedName name="PIPE" localSheetId="21">#REF!</definedName>
    <definedName name="PIPE">#REF!</definedName>
    <definedName name="Position">'[1]#REF'!$E$1:$E$65536</definedName>
    <definedName name="PPAINT" localSheetId="28">[8]Painting!#REF!</definedName>
    <definedName name="PPAINT" localSheetId="25">[8]Painting!#REF!</definedName>
    <definedName name="PPAINT" localSheetId="30">[8]Painting!#REF!</definedName>
    <definedName name="PPAINT" localSheetId="5">[8]Painting!#REF!</definedName>
    <definedName name="PPAINT" localSheetId="1">[8]Painting!#REF!</definedName>
    <definedName name="PPAINT" localSheetId="22">[8]Painting!#REF!</definedName>
    <definedName name="PPAINT" localSheetId="21">[8]Painting!#REF!</definedName>
    <definedName name="PPAINT">[8]Painting!#REF!</definedName>
    <definedName name="PRINT_AREA_MI" localSheetId="28">#REF!</definedName>
    <definedName name="PRINT_AREA_MI" localSheetId="25">#REF!</definedName>
    <definedName name="PRINT_AREA_MI" localSheetId="30">#REF!</definedName>
    <definedName name="PRINT_AREA_MI" localSheetId="5">#REF!</definedName>
    <definedName name="PRINT_AREA_MI" localSheetId="1">#REF!</definedName>
    <definedName name="PRINT_AREA_MI" localSheetId="22">#REF!</definedName>
    <definedName name="PRINT_AREA_MI" localSheetId="21">#REF!</definedName>
    <definedName name="PRINT_AREA_MI">#REF!</definedName>
    <definedName name="Print_Area2" localSheetId="25">#REF!</definedName>
    <definedName name="Print_Area2" localSheetId="30">#REF!</definedName>
    <definedName name="Print_Area2" localSheetId="5">#REF!</definedName>
    <definedName name="Print_Area2" localSheetId="1">#REF!</definedName>
    <definedName name="Print_Area2" localSheetId="22">#REF!</definedName>
    <definedName name="Print_Area2" localSheetId="21">#REF!</definedName>
    <definedName name="Print_Area2">#REF!</definedName>
    <definedName name="Project_Duration">'[1]Labour Hours'!$D$141</definedName>
    <definedName name="PSPECIALTY" localSheetId="28">#REF!</definedName>
    <definedName name="PSPECIALTY" localSheetId="25">#REF!</definedName>
    <definedName name="PSPECIALTY" localSheetId="30">#REF!</definedName>
    <definedName name="PSPECIALTY" localSheetId="5">#REF!</definedName>
    <definedName name="PSPECIALTY" localSheetId="1">#REF!</definedName>
    <definedName name="PSPECIALTY" localSheetId="22">#REF!</definedName>
    <definedName name="PSPECIALTY" localSheetId="21">#REF!</definedName>
    <definedName name="PSPECIALTY">#REF!</definedName>
    <definedName name="RBL">'[1]Tender Summary'!$D$148</definedName>
    <definedName name="Rbl_Rate" localSheetId="28">#REF!</definedName>
    <definedName name="Rbl_Rate" localSheetId="25">#REF!</definedName>
    <definedName name="Rbl_Rate" localSheetId="30">#REF!</definedName>
    <definedName name="Rbl_Rate" localSheetId="5">#REF!</definedName>
    <definedName name="Rbl_Rate" localSheetId="1">#REF!</definedName>
    <definedName name="Rbl_Rate" localSheetId="22">#REF!</definedName>
    <definedName name="Rbl_Rate" localSheetId="21">#REF!</definedName>
    <definedName name="Rbl_Rate">#REF!</definedName>
    <definedName name="Rebar" localSheetId="25">#REF!</definedName>
    <definedName name="Rebar" localSheetId="30">#REF!</definedName>
    <definedName name="Rebar" localSheetId="5">#REF!</definedName>
    <definedName name="Rebar" localSheetId="1">#REF!</definedName>
    <definedName name="Rebar" localSheetId="22">#REF!</definedName>
    <definedName name="Rebar" localSheetId="21">#REF!</definedName>
    <definedName name="Rebar">#REF!</definedName>
    <definedName name="Reports_To">'[1]#REF'!$G$1:$G$65536</definedName>
    <definedName name="ReportsTo">'[1]#REF'!$G$1:$G$65536</definedName>
    <definedName name="RLabor" localSheetId="28">#REF!</definedName>
    <definedName name="RLabor" localSheetId="25">#REF!</definedName>
    <definedName name="RLabor" localSheetId="30">#REF!</definedName>
    <definedName name="RLabor" localSheetId="5">#REF!</definedName>
    <definedName name="RLabor" localSheetId="1">#REF!</definedName>
    <definedName name="RLabor" localSheetId="22">#REF!</definedName>
    <definedName name="RLabor" localSheetId="21">#REF!</definedName>
    <definedName name="RLabor">#REF!</definedName>
    <definedName name="RUS_Site" localSheetId="25">#REF!</definedName>
    <definedName name="RUS_Site" localSheetId="30">#REF!</definedName>
    <definedName name="RUS_Site" localSheetId="5">#REF!</definedName>
    <definedName name="RUS_Site" localSheetId="1">#REF!</definedName>
    <definedName name="RUS_Site" localSheetId="22">#REF!</definedName>
    <definedName name="RUS_Site" localSheetId="21">#REF!</definedName>
    <definedName name="RUS_Site">#REF!</definedName>
    <definedName name="SAFETY" localSheetId="25">#REF!</definedName>
    <definedName name="SAFETY" localSheetId="30">#REF!</definedName>
    <definedName name="SAFETY" localSheetId="5">#REF!</definedName>
    <definedName name="SAFETY" localSheetId="1">#REF!</definedName>
    <definedName name="SAFETY" localSheetId="22">#REF!</definedName>
    <definedName name="SAFETY" localSheetId="21">#REF!</definedName>
    <definedName name="SAFETY">#REF!</definedName>
    <definedName name="Sand" localSheetId="30">#REF!</definedName>
    <definedName name="Sand" localSheetId="5">#REF!</definedName>
    <definedName name="Sand" localSheetId="1">#REF!</definedName>
    <definedName name="Sand" localSheetId="22">#REF!</definedName>
    <definedName name="Sand">#REF!</definedName>
    <definedName name="scheds">'[1]#REF'!$A$1:$C$77</definedName>
    <definedName name="sist">'[1]#REF'!$D$3:$CB$1804</definedName>
    <definedName name="Site_TUR" localSheetId="28">#REF!</definedName>
    <definedName name="Site_TUR" localSheetId="25">#REF!</definedName>
    <definedName name="Site_TUR" localSheetId="30">#REF!</definedName>
    <definedName name="Site_TUR" localSheetId="5">#REF!</definedName>
    <definedName name="Site_TUR" localSheetId="1">#REF!</definedName>
    <definedName name="Site_TUR" localSheetId="22">#REF!</definedName>
    <definedName name="Site_TUR" localSheetId="21">#REF!</definedName>
    <definedName name="Site_TUR">#REF!</definedName>
    <definedName name="SPperYear" localSheetId="25">#REF!</definedName>
    <definedName name="SPperYear" localSheetId="30">#REF!</definedName>
    <definedName name="SPperYear" localSheetId="5">#REF!</definedName>
    <definedName name="SPperYear" localSheetId="1">#REF!</definedName>
    <definedName name="SPperYear" localSheetId="22">#REF!</definedName>
    <definedName name="SPperYear" localSheetId="21">#REF!</definedName>
    <definedName name="SPperYear">#REF!</definedName>
    <definedName name="SPperYear1">'[1]#REF'!$C$9</definedName>
    <definedName name="SPperYear2">'[1]#REF'!$C$10</definedName>
    <definedName name="STR" localSheetId="28">#REF!</definedName>
    <definedName name="STR" localSheetId="25">#REF!</definedName>
    <definedName name="STR" localSheetId="30">#REF!</definedName>
    <definedName name="STR" localSheetId="5">#REF!</definedName>
    <definedName name="STR" localSheetId="1">#REF!</definedName>
    <definedName name="STR" localSheetId="22">#REF!</definedName>
    <definedName name="STR" localSheetId="21">#REF!</definedName>
    <definedName name="STR">#REF!</definedName>
    <definedName name="summary" localSheetId="25">#REF!</definedName>
    <definedName name="summary" localSheetId="30">#REF!</definedName>
    <definedName name="summary" localSheetId="5">#REF!</definedName>
    <definedName name="summary" localSheetId="1">#REF!</definedName>
    <definedName name="summary" localSheetId="22">#REF!</definedName>
    <definedName name="summary" localSheetId="21">#REF!</definedName>
    <definedName name="summary">#REF!</definedName>
    <definedName name="t">'[1]#REF'!$H$4</definedName>
    <definedName name="tabloyadata" localSheetId="28">#REF!</definedName>
    <definedName name="tabloyadata" localSheetId="25">#REF!</definedName>
    <definedName name="tabloyadata" localSheetId="30">#REF!</definedName>
    <definedName name="tabloyadata" localSheetId="5">#REF!</definedName>
    <definedName name="tabloyadata" localSheetId="1">#REF!</definedName>
    <definedName name="tabloyadata" localSheetId="22">#REF!</definedName>
    <definedName name="tabloyadata" localSheetId="21">#REF!</definedName>
    <definedName name="tabloyadata">#REF!</definedName>
    <definedName name="tel" localSheetId="25">[1]data!#REF!</definedName>
    <definedName name="tel" localSheetId="30">[1]data!#REF!</definedName>
    <definedName name="tel" localSheetId="5">[1]data!#REF!</definedName>
    <definedName name="tel" localSheetId="1">[1]data!#REF!</definedName>
    <definedName name="tel" localSheetId="22">[1]data!#REF!</definedName>
    <definedName name="tel" localSheetId="21">[1]data!#REF!</definedName>
    <definedName name="tel">[1]data!#REF!</definedName>
    <definedName name="Telephone" localSheetId="30">'[1]#REF'!#REF!</definedName>
    <definedName name="Telephone" localSheetId="5">'[1]#REF'!#REF!</definedName>
    <definedName name="Telephone" localSheetId="1">'[1]#REF'!#REF!</definedName>
    <definedName name="Telephone" localSheetId="22">'[1]#REF'!#REF!</definedName>
    <definedName name="Telephone">'[1]#REF'!#REF!</definedName>
    <definedName name="Tenge">'[1]Labour Hours'!$D$149</definedName>
    <definedName name="Text">'[1]#REF'!$C$7:$C$200</definedName>
    <definedName name="TIEINDAT" localSheetId="28">#REF!</definedName>
    <definedName name="TIEINDAT" localSheetId="25">#REF!</definedName>
    <definedName name="TIEINDAT" localSheetId="30">#REF!</definedName>
    <definedName name="TIEINDAT" localSheetId="5">#REF!</definedName>
    <definedName name="TIEINDAT" localSheetId="1">#REF!</definedName>
    <definedName name="TIEINDAT" localSheetId="22">#REF!</definedName>
    <definedName name="TIEINDAT" localSheetId="21">#REF!</definedName>
    <definedName name="TIEINDAT">#REF!</definedName>
    <definedName name="Title">'[1]#REF'!$E$1:$E$65536</definedName>
    <definedName name="Title1" localSheetId="28">#REF!</definedName>
    <definedName name="Title1" localSheetId="25">#REF!</definedName>
    <definedName name="Title1" localSheetId="30">#REF!</definedName>
    <definedName name="Title1" localSheetId="5">#REF!</definedName>
    <definedName name="Title1" localSheetId="1">#REF!</definedName>
    <definedName name="Title1" localSheetId="22">#REF!</definedName>
    <definedName name="Title1" localSheetId="21">#REF!</definedName>
    <definedName name="Title1">#REF!</definedName>
    <definedName name="TL" localSheetId="25">#REF!</definedName>
    <definedName name="TL" localSheetId="30">#REF!</definedName>
    <definedName name="TL" localSheetId="5">#REF!</definedName>
    <definedName name="TL" localSheetId="1">#REF!</definedName>
    <definedName name="TL" localSheetId="22">#REF!</definedName>
    <definedName name="TL" localSheetId="21">#REF!</definedName>
    <definedName name="TL">#REF!</definedName>
    <definedName name="TL_rate" localSheetId="25">#REF!</definedName>
    <definedName name="TL_rate" localSheetId="30">#REF!</definedName>
    <definedName name="TL_rate" localSheetId="5">#REF!</definedName>
    <definedName name="TL_rate" localSheetId="1">#REF!</definedName>
    <definedName name="TL_rate" localSheetId="22">#REF!</definedName>
    <definedName name="TL_rate" localSheetId="21">#REF!</definedName>
    <definedName name="TL_rate">#REF!</definedName>
    <definedName name="tool" localSheetId="25">[1]data!#REF!</definedName>
    <definedName name="tool" localSheetId="30">[1]data!#REF!</definedName>
    <definedName name="tool" localSheetId="5">[1]data!#REF!</definedName>
    <definedName name="tool" localSheetId="1">[1]data!#REF!</definedName>
    <definedName name="tool" localSheetId="22">[1]data!#REF!</definedName>
    <definedName name="tool" localSheetId="21">[1]data!#REF!</definedName>
    <definedName name="tool">[1]data!#REF!</definedName>
    <definedName name="Total_eq" localSheetId="28">#REF!</definedName>
    <definedName name="Total_eq" localSheetId="25">#REF!</definedName>
    <definedName name="Total_eq" localSheetId="30">#REF!</definedName>
    <definedName name="Total_eq" localSheetId="5">#REF!</definedName>
    <definedName name="Total_eq" localSheetId="1">#REF!</definedName>
    <definedName name="Total_eq" localSheetId="22">#REF!</definedName>
    <definedName name="Total_eq" localSheetId="21">#REF!</definedName>
    <definedName name="Total_eq">#REF!</definedName>
    <definedName name="tra" localSheetId="25">'[1]Travel Rates'!#REF!</definedName>
    <definedName name="tra" localSheetId="30">'[1]Travel Rates'!#REF!</definedName>
    <definedName name="tra" localSheetId="5">'[1]Travel Rates'!#REF!</definedName>
    <definedName name="tra" localSheetId="1">'[1]Travel Rates'!#REF!</definedName>
    <definedName name="tra" localSheetId="22">'[1]Travel Rates'!#REF!</definedName>
    <definedName name="tra" localSheetId="21">'[1]Travel Rates'!#REF!</definedName>
    <definedName name="tra">'[1]Travel Rates'!#REF!</definedName>
    <definedName name="TTLEQVAL" localSheetId="28">#REF!</definedName>
    <definedName name="TTLEQVAL" localSheetId="25">#REF!</definedName>
    <definedName name="TTLEQVAL" localSheetId="30">#REF!</definedName>
    <definedName name="TTLEQVAL" localSheetId="5">#REF!</definedName>
    <definedName name="TTLEQVAL" localSheetId="1">#REF!</definedName>
    <definedName name="TTLEQVAL" localSheetId="22">#REF!</definedName>
    <definedName name="TTLEQVAL" localSheetId="21">#REF!</definedName>
    <definedName name="TTLEQVAL">#REF!</definedName>
    <definedName name="TUR_Site" localSheetId="25">#REF!</definedName>
    <definedName name="TUR_Site" localSheetId="30">#REF!</definedName>
    <definedName name="TUR_Site" localSheetId="5">#REF!</definedName>
    <definedName name="TUR_Site" localSheetId="1">#REF!</definedName>
    <definedName name="TUR_Site" localSheetId="22">#REF!</definedName>
    <definedName name="TUR_Site" localSheetId="21">#REF!</definedName>
    <definedName name="TUR_Site">#REF!</definedName>
    <definedName name="Unique_ID">'[1]#REF'!$B$1:$B$65536</definedName>
    <definedName name="UniqueID">'[1]#REF'!$B$1:$B$65536</definedName>
    <definedName name="USA_Site" localSheetId="28">#REF!</definedName>
    <definedName name="USA_Site" localSheetId="25">#REF!</definedName>
    <definedName name="USA_Site" localSheetId="30">#REF!</definedName>
    <definedName name="USA_Site" localSheetId="5">#REF!</definedName>
    <definedName name="USA_Site" localSheetId="1">#REF!</definedName>
    <definedName name="USA_Site" localSheetId="22">#REF!</definedName>
    <definedName name="USA_Site" localSheetId="21">#REF!</definedName>
    <definedName name="USA_Site">#REF!</definedName>
    <definedName name="USD" localSheetId="25">#REF!</definedName>
    <definedName name="USD" localSheetId="30">#REF!</definedName>
    <definedName name="USD" localSheetId="5">#REF!</definedName>
    <definedName name="USD" localSheetId="1">#REF!</definedName>
    <definedName name="USD" localSheetId="22">#REF!</definedName>
    <definedName name="USD" localSheetId="21">#REF!</definedName>
    <definedName name="USD">#REF!</definedName>
    <definedName name="Usul" localSheetId="28">Hakedişler!$H$3:$H$4</definedName>
    <definedName name="Usul" localSheetId="25">#REF!</definedName>
    <definedName name="Usul" localSheetId="30">#REF!</definedName>
    <definedName name="Usul" localSheetId="5">#REF!</definedName>
    <definedName name="Usul" localSheetId="1">[9]Hakedişler!$G$8:$G$10</definedName>
    <definedName name="Usul" localSheetId="22">#REF!</definedName>
    <definedName name="Usul" localSheetId="21">#REF!</definedName>
    <definedName name="Usul">#REF!</definedName>
    <definedName name="VALVES" localSheetId="28">#REF!</definedName>
    <definedName name="VALVES" localSheetId="25">#REF!</definedName>
    <definedName name="VALVES" localSheetId="30">#REF!</definedName>
    <definedName name="VALVES" localSheetId="5">#REF!</definedName>
    <definedName name="VALVES" localSheetId="1">#REF!</definedName>
    <definedName name="VALVES" localSheetId="22">#REF!</definedName>
    <definedName name="VALVES" localSheetId="21">#REF!</definedName>
    <definedName name="VALVES">#REF!</definedName>
    <definedName name="_xlnm.Database" localSheetId="30">#REF!</definedName>
    <definedName name="_xlnm.Database" localSheetId="5">#REF!</definedName>
    <definedName name="_xlnm.Database" localSheetId="1">#REF!</definedName>
    <definedName name="_xlnm.Database" localSheetId="22">#REF!</definedName>
    <definedName name="_xlnm.Database">#REF!</definedName>
    <definedName name="w">'[1]#REF'!$H$3</definedName>
    <definedName name="WaterIns" localSheetId="28">#REF!</definedName>
    <definedName name="WaterIns" localSheetId="25">#REF!</definedName>
    <definedName name="WaterIns" localSheetId="30">#REF!</definedName>
    <definedName name="WaterIns" localSheetId="5">#REF!</definedName>
    <definedName name="WaterIns" localSheetId="1">#REF!</definedName>
    <definedName name="WaterIns" localSheetId="22">#REF!</definedName>
    <definedName name="WaterIns" localSheetId="21">#REF!</definedName>
    <definedName name="WaterIns">#REF!</definedName>
    <definedName name="wdf">'[1]#REF'!$B$6</definedName>
    <definedName name="well" localSheetId="25">'[1]#REF'!#REF!</definedName>
    <definedName name="well" localSheetId="30">'[1]#REF'!#REF!</definedName>
    <definedName name="well" localSheetId="5">'[1]#REF'!#REF!</definedName>
    <definedName name="well" localSheetId="1">'[1]#REF'!#REF!</definedName>
    <definedName name="well" localSheetId="22">'[1]#REF'!#REF!</definedName>
    <definedName name="well" localSheetId="21">'[1]#REF'!#REF!</definedName>
    <definedName name="well">'[1]#REF'!#REF!</definedName>
    <definedName name="WHEP" localSheetId="28">#REF!</definedName>
    <definedName name="WHEP" localSheetId="25">#REF!</definedName>
    <definedName name="WHEP" localSheetId="30">#REF!</definedName>
    <definedName name="WHEP" localSheetId="5">#REF!</definedName>
    <definedName name="WHEP" localSheetId="1">#REF!</definedName>
    <definedName name="WHEP" localSheetId="22">#REF!</definedName>
    <definedName name="WHEP" localSheetId="21">#REF!</definedName>
    <definedName name="WHEP">#REF!</definedName>
    <definedName name="WHIP" localSheetId="25">#REF!</definedName>
    <definedName name="WHIP" localSheetId="30">#REF!</definedName>
    <definedName name="WHIP" localSheetId="5">#REF!</definedName>
    <definedName name="WHIP" localSheetId="1">#REF!</definedName>
    <definedName name="WHIP" localSheetId="22">#REF!</definedName>
    <definedName name="WHIP" localSheetId="21">#REF!</definedName>
    <definedName name="WHIP">#REF!</definedName>
    <definedName name="WSEP" localSheetId="25">#REF!</definedName>
    <definedName name="WSEP" localSheetId="30">#REF!</definedName>
    <definedName name="WSEP" localSheetId="5">#REF!</definedName>
    <definedName name="WSEP" localSheetId="1">#REF!</definedName>
    <definedName name="WSEP" localSheetId="22">#REF!</definedName>
    <definedName name="WSEP" localSheetId="21">#REF!</definedName>
    <definedName name="WSEP">#REF!</definedName>
    <definedName name="WSIP" localSheetId="30">#REF!</definedName>
    <definedName name="WSIP" localSheetId="5">#REF!</definedName>
    <definedName name="WSIP" localSheetId="1">#REF!</definedName>
    <definedName name="WSIP" localSheetId="22">#REF!</definedName>
    <definedName name="WSIP">#REF!</definedName>
    <definedName name="X" localSheetId="30">#REF!</definedName>
    <definedName name="X" localSheetId="5">#REF!</definedName>
    <definedName name="X" localSheetId="1">#REF!</definedName>
    <definedName name="X" localSheetId="22">#REF!</definedName>
    <definedName name="X">#REF!</definedName>
    <definedName name="y" localSheetId="30">'[1]#REF'!#REF!</definedName>
    <definedName name="y" localSheetId="5">'[1]#REF'!#REF!</definedName>
    <definedName name="y" localSheetId="1">'[1]#REF'!#REF!</definedName>
    <definedName name="y" localSheetId="22">'[1]#REF'!#REF!</definedName>
    <definedName name="y">'[1]#REF'!#REF!</definedName>
    <definedName name="yat" localSheetId="25" hidden="1">#REF!</definedName>
    <definedName name="yat" localSheetId="30" hidden="1">#REF!</definedName>
    <definedName name="yat" localSheetId="5" hidden="1">#REF!</definedName>
    <definedName name="yat" localSheetId="1" hidden="1">#REF!</definedName>
    <definedName name="yat" localSheetId="22" hidden="1">#REF!</definedName>
    <definedName name="yat" localSheetId="21" hidden="1">#REF!</definedName>
    <definedName name="yat" hidden="1">#REF!</definedName>
    <definedName name="yatırımlar" localSheetId="30">#REF!</definedName>
    <definedName name="yatırımlar" localSheetId="5">#REF!</definedName>
    <definedName name="yatırımlar" localSheetId="1">#REF!</definedName>
    <definedName name="yatırımlar" localSheetId="22">#REF!</definedName>
    <definedName name="yatırımlar">#REF!</definedName>
    <definedName name="_xlnm.Print_Area" localSheetId="7">Alımlar!$A$1:$P$47</definedName>
    <definedName name="_xlnm.Print_Area" localSheetId="3">Bilanço!$A$1:$D$244</definedName>
    <definedName name="_xlnm.Print_Area" localSheetId="13">'Bina Kira Giderleri'!$A$1:$H$13</definedName>
    <definedName name="_xlnm.Print_Area" localSheetId="26">'Deplase Hatlar'!$A$1:$K$31</definedName>
    <definedName name="_xlnm.Print_Area" localSheetId="0">Ekler!$A$1:$L$54</definedName>
    <definedName name="_xlnm.Print_Area" localSheetId="33">'Faaliyet Geliri Mizan Karşılığı'!$A$1:$G$51</definedName>
    <definedName name="_xlnm.Print_Area" localSheetId="32">'Faaliyet Gelirleri'!$A$1:$D$57</definedName>
    <definedName name="_xlnm.Print_Area" localSheetId="16">'Fatura Bilgileri'!$A$1:$K$20</definedName>
    <definedName name="_xlnm.Print_Area" localSheetId="4">'Gelir Tablosu'!$A$1:$D$72</definedName>
    <definedName name="_xlnm.Print_Area" localSheetId="34">'Güvence Bedeli'!$A$1:$D$20</definedName>
    <definedName name="_xlnm.Print_Area" localSheetId="29">'Hakediş Metrajları'!$A$1:$I$26</definedName>
    <definedName name="_xlnm.Print_Area" localSheetId="28">Hakedişler!$A$1:$J$26</definedName>
    <definedName name="_xlnm.Print_Area" localSheetId="19">'Hizmet Kalitesi'!$A$1:$E$67</definedName>
    <definedName name="_xlnm.Print_Area" localSheetId="25">'İstasyon Bilgileri'!$A$1:$K$22</definedName>
    <definedName name="_xlnm.Print_Area" localSheetId="17">İstihdam!$A$1:$P$39</definedName>
    <definedName name="_xlnm.Print_Area" localSheetId="12">'İşletme Gideri Mizan Karşılığı'!$A$1:$G$159</definedName>
    <definedName name="_xlnm.Print_Area" localSheetId="11">'İşletme Giderleri'!$A$1:$D$96</definedName>
    <definedName name="_xlnm.Print_Area" localSheetId="30">'Kaplama Detayları'!$A$1:$I$55</definedName>
    <definedName name="_xlnm.Print_Area" localSheetId="18">Krediler!$A$1:$L$14</definedName>
    <definedName name="_xlnm.Print_Area" localSheetId="6">Mizanlar!$B$2:$J$13</definedName>
    <definedName name="_xlnm.Print_Area" localSheetId="23">'Münferit Hatlar'!$A$1:$H$47</definedName>
    <definedName name="_xlnm.Print_Area" localSheetId="38">'Müşteri Profili'!$A$1:$R$73</definedName>
    <definedName name="_xlnm.Print_Area" localSheetId="5">'Nakit Akım Tablosu'!$A$1:$D$39</definedName>
    <definedName name="_xlnm.Print_Area" localSheetId="24">'Planlanan Yatırımlar'!$A$1:$I$27</definedName>
    <definedName name="_xlnm.Print_Area" localSheetId="1">'Profil ve Lisans Bilgileri'!$A$1:$H$47</definedName>
    <definedName name="_xlnm.Print_Area" localSheetId="8">'Satışlar '!$A$1:$P$40</definedName>
    <definedName name="_xlnm.Print_Area" localSheetId="27">'Sayaç Bilgileri'!$A$1:$W$36</definedName>
    <definedName name="_xlnm.Print_Area" localSheetId="9">'Serbest Tüketiciler'!$A$1:$J$21</definedName>
    <definedName name="_xlnm.Print_Area" localSheetId="22">'Servis Hatları'!$A$1:$H$42</definedName>
    <definedName name="_xlnm.Print_Area" localSheetId="31">ŞHV!$A$1:$I$22</definedName>
    <definedName name="_xlnm.Print_Area" localSheetId="10">Taşıma!$A$1:$P$22</definedName>
    <definedName name="_xlnm.Print_Area" localSheetId="14">'Taşıt Kira Giderleri'!$A$1:$J$13</definedName>
    <definedName name="_xlnm.Print_Area" localSheetId="2">'Temel Veriler'!$A$1:$I$36</definedName>
    <definedName name="_xlnm.Print_Area" localSheetId="20">'Tüketici Bilgileri'!$A$1:$I$43</definedName>
    <definedName name="_xlnm.Print_Area" localSheetId="36">'Tüketim Grubu Satış Tablosu_V1'!$A$1:$Q$65</definedName>
    <definedName name="_xlnm.Print_Area" localSheetId="37">'Tüketim Grubu Satış Tablosu_V2'!$A$1:$AD$13</definedName>
    <definedName name="_xlnm.Print_Area" localSheetId="35">'Varlık Satışı'!$A$1:$H$25</definedName>
    <definedName name="_xlnm.Print_Area" localSheetId="21">Yatırımlar!$A$1:$H$187</definedName>
    <definedName name="_xlnm.Print_Area" localSheetId="15">'Yazılım Kira Giderleri'!$A$1:$G$12</definedName>
    <definedName name="_xlnm.Print_Area">#REF!</definedName>
    <definedName name="YEN" localSheetId="25">#REF!</definedName>
    <definedName name="YEN" localSheetId="30">#REF!</definedName>
    <definedName name="YEN" localSheetId="5">#REF!</definedName>
    <definedName name="YEN" localSheetId="1">#REF!</definedName>
    <definedName name="YEN" localSheetId="22">#REF!</definedName>
    <definedName name="YEN" localSheetId="21">#REF!</definedName>
    <definedName name="YEN">#REF!</definedName>
  </definedNames>
  <calcPr calcId="145621"/>
</workbook>
</file>

<file path=xl/calcChain.xml><?xml version="1.0" encoding="utf-8"?>
<calcChain xmlns="http://schemas.openxmlformats.org/spreadsheetml/2006/main">
  <c r="C23" i="21" l="1"/>
  <c r="F36" i="43"/>
  <c r="C45" i="17" l="1"/>
  <c r="C134" i="13" l="1"/>
  <c r="F16" i="69" l="1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6" i="69" l="1"/>
  <c r="F7" i="69"/>
  <c r="F8" i="69"/>
  <c r="F9" i="69"/>
  <c r="F10" i="69"/>
  <c r="F11" i="69"/>
  <c r="F12" i="69"/>
  <c r="F13" i="69"/>
  <c r="F14" i="69"/>
  <c r="F15" i="69"/>
  <c r="F5" i="69"/>
  <c r="G14" i="11" l="1"/>
  <c r="N41" i="47"/>
  <c r="M41" i="47"/>
  <c r="L41" i="47"/>
  <c r="K41" i="47"/>
  <c r="J41" i="47"/>
  <c r="I41" i="47"/>
  <c r="H41" i="47"/>
  <c r="G41" i="47"/>
  <c r="F41" i="47"/>
  <c r="E41" i="47"/>
  <c r="D41" i="47"/>
  <c r="C41" i="47"/>
  <c r="N31" i="47"/>
  <c r="M31" i="47"/>
  <c r="L31" i="47"/>
  <c r="K31" i="47"/>
  <c r="J31" i="47"/>
  <c r="I31" i="47"/>
  <c r="H31" i="47"/>
  <c r="G31" i="47"/>
  <c r="F31" i="47"/>
  <c r="E31" i="47"/>
  <c r="D31" i="47"/>
  <c r="C31" i="47"/>
  <c r="I20" i="47"/>
  <c r="H20" i="47"/>
  <c r="G20" i="47"/>
  <c r="F20" i="47"/>
  <c r="E20" i="47"/>
  <c r="D20" i="47"/>
  <c r="C20" i="47"/>
  <c r="C72" i="5"/>
  <c r="D7" i="12"/>
  <c r="F20" i="53" l="1"/>
  <c r="P8" i="67" l="1"/>
  <c r="S8" i="67" s="1"/>
  <c r="B45" i="38"/>
  <c r="B8" i="38" l="1"/>
  <c r="C19" i="68"/>
  <c r="C30" i="68"/>
  <c r="C36" i="68" l="1"/>
  <c r="C38" i="68" s="1"/>
  <c r="E26" i="40" l="1"/>
  <c r="D26" i="40"/>
  <c r="P79" i="7"/>
  <c r="P80" i="7"/>
  <c r="P81" i="7"/>
  <c r="P84" i="7" s="1"/>
  <c r="P82" i="7"/>
  <c r="P83" i="7"/>
  <c r="P78" i="7"/>
  <c r="D79" i="7"/>
  <c r="E79" i="7"/>
  <c r="F79" i="7"/>
  <c r="G79" i="7"/>
  <c r="H79" i="7"/>
  <c r="H84" i="7" s="1"/>
  <c r="I79" i="7"/>
  <c r="J79" i="7"/>
  <c r="K79" i="7"/>
  <c r="L79" i="7"/>
  <c r="M79" i="7"/>
  <c r="N79" i="7"/>
  <c r="D80" i="7"/>
  <c r="E80" i="7"/>
  <c r="F80" i="7"/>
  <c r="G80" i="7"/>
  <c r="H80" i="7"/>
  <c r="I80" i="7"/>
  <c r="J80" i="7"/>
  <c r="K80" i="7"/>
  <c r="L80" i="7"/>
  <c r="M80" i="7"/>
  <c r="N80" i="7"/>
  <c r="D81" i="7"/>
  <c r="E81" i="7"/>
  <c r="F81" i="7"/>
  <c r="G81" i="7"/>
  <c r="H81" i="7"/>
  <c r="I81" i="7"/>
  <c r="J81" i="7"/>
  <c r="K81" i="7"/>
  <c r="L81" i="7"/>
  <c r="M81" i="7"/>
  <c r="N81" i="7"/>
  <c r="D82" i="7"/>
  <c r="E82" i="7"/>
  <c r="F82" i="7"/>
  <c r="G82" i="7"/>
  <c r="H82" i="7"/>
  <c r="I82" i="7"/>
  <c r="J82" i="7"/>
  <c r="K82" i="7"/>
  <c r="L82" i="7"/>
  <c r="M82" i="7"/>
  <c r="N82" i="7"/>
  <c r="D83" i="7"/>
  <c r="E83" i="7"/>
  <c r="F83" i="7"/>
  <c r="G83" i="7"/>
  <c r="H83" i="7"/>
  <c r="I83" i="7"/>
  <c r="J83" i="7"/>
  <c r="K83" i="7"/>
  <c r="L83" i="7"/>
  <c r="M83" i="7"/>
  <c r="N83" i="7"/>
  <c r="D78" i="7"/>
  <c r="E78" i="7"/>
  <c r="F78" i="7"/>
  <c r="G78" i="7"/>
  <c r="H78" i="7"/>
  <c r="I78" i="7"/>
  <c r="J78" i="7"/>
  <c r="K78" i="7"/>
  <c r="L78" i="7"/>
  <c r="M78" i="7"/>
  <c r="M84" i="7" s="1"/>
  <c r="N78" i="7"/>
  <c r="C81" i="7"/>
  <c r="C80" i="7"/>
  <c r="C79" i="7"/>
  <c r="C82" i="7"/>
  <c r="C83" i="7"/>
  <c r="C78" i="7"/>
  <c r="C84" i="7"/>
  <c r="C42" i="47"/>
  <c r="C52" i="47"/>
  <c r="O31" i="47"/>
  <c r="P123" i="5"/>
  <c r="P124" i="5"/>
  <c r="P125" i="5"/>
  <c r="P122" i="5"/>
  <c r="P121" i="5"/>
  <c r="P113" i="5"/>
  <c r="P114" i="5"/>
  <c r="P115" i="5"/>
  <c r="P112" i="5"/>
  <c r="P111" i="5"/>
  <c r="P103" i="5"/>
  <c r="P104" i="5"/>
  <c r="P105" i="5"/>
  <c r="P102" i="5"/>
  <c r="P101" i="5"/>
  <c r="P93" i="5"/>
  <c r="P94" i="5"/>
  <c r="P96" i="5" s="1"/>
  <c r="P95" i="5"/>
  <c r="P92" i="5"/>
  <c r="P91" i="5"/>
  <c r="D122" i="5"/>
  <c r="E122" i="5"/>
  <c r="F122" i="5"/>
  <c r="G122" i="5"/>
  <c r="H122" i="5"/>
  <c r="I122" i="5"/>
  <c r="J122" i="5"/>
  <c r="K122" i="5"/>
  <c r="L122" i="5"/>
  <c r="M122" i="5"/>
  <c r="N122" i="5"/>
  <c r="D123" i="5"/>
  <c r="E123" i="5"/>
  <c r="F123" i="5"/>
  <c r="G123" i="5"/>
  <c r="H123" i="5"/>
  <c r="I123" i="5"/>
  <c r="J123" i="5"/>
  <c r="K123" i="5"/>
  <c r="L123" i="5"/>
  <c r="M123" i="5"/>
  <c r="N123" i="5"/>
  <c r="D124" i="5"/>
  <c r="E124" i="5"/>
  <c r="F124" i="5"/>
  <c r="G124" i="5"/>
  <c r="H124" i="5"/>
  <c r="I124" i="5"/>
  <c r="J124" i="5"/>
  <c r="K124" i="5"/>
  <c r="L124" i="5"/>
  <c r="M124" i="5"/>
  <c r="N124" i="5"/>
  <c r="D125" i="5"/>
  <c r="E125" i="5"/>
  <c r="F125" i="5"/>
  <c r="G125" i="5"/>
  <c r="H125" i="5"/>
  <c r="I125" i="5"/>
  <c r="J125" i="5"/>
  <c r="K125" i="5"/>
  <c r="L125" i="5"/>
  <c r="M125" i="5"/>
  <c r="N125" i="5"/>
  <c r="C123" i="5"/>
  <c r="C124" i="5"/>
  <c r="C125" i="5"/>
  <c r="D121" i="5"/>
  <c r="E121" i="5"/>
  <c r="F121" i="5"/>
  <c r="G121" i="5"/>
  <c r="H121" i="5"/>
  <c r="I121" i="5"/>
  <c r="J121" i="5"/>
  <c r="K121" i="5"/>
  <c r="L121" i="5"/>
  <c r="M121" i="5"/>
  <c r="N121" i="5"/>
  <c r="D112" i="5"/>
  <c r="E112" i="5"/>
  <c r="F112" i="5"/>
  <c r="G112" i="5"/>
  <c r="H112" i="5"/>
  <c r="I112" i="5"/>
  <c r="J112" i="5"/>
  <c r="K112" i="5"/>
  <c r="L112" i="5"/>
  <c r="M112" i="5"/>
  <c r="N112" i="5"/>
  <c r="D113" i="5"/>
  <c r="E113" i="5"/>
  <c r="F113" i="5"/>
  <c r="G113" i="5"/>
  <c r="H113" i="5"/>
  <c r="I113" i="5"/>
  <c r="J113" i="5"/>
  <c r="K113" i="5"/>
  <c r="L113" i="5"/>
  <c r="M113" i="5"/>
  <c r="N113" i="5"/>
  <c r="D114" i="5"/>
  <c r="E114" i="5"/>
  <c r="F114" i="5"/>
  <c r="G114" i="5"/>
  <c r="H114" i="5"/>
  <c r="I114" i="5"/>
  <c r="J114" i="5"/>
  <c r="K114" i="5"/>
  <c r="L114" i="5"/>
  <c r="M114" i="5"/>
  <c r="N114" i="5"/>
  <c r="D115" i="5"/>
  <c r="E115" i="5"/>
  <c r="F115" i="5"/>
  <c r="G115" i="5"/>
  <c r="H115" i="5"/>
  <c r="I115" i="5"/>
  <c r="J115" i="5"/>
  <c r="K115" i="5"/>
  <c r="L115" i="5"/>
  <c r="M115" i="5"/>
  <c r="N115" i="5"/>
  <c r="C113" i="5"/>
  <c r="C114" i="5"/>
  <c r="C115" i="5"/>
  <c r="O115" i="5" s="1"/>
  <c r="D111" i="5"/>
  <c r="E111" i="5"/>
  <c r="F111" i="5"/>
  <c r="G111" i="5"/>
  <c r="H111" i="5"/>
  <c r="I111" i="5"/>
  <c r="J111" i="5"/>
  <c r="K111" i="5"/>
  <c r="L111" i="5"/>
  <c r="M111" i="5"/>
  <c r="N111" i="5"/>
  <c r="D102" i="5"/>
  <c r="E102" i="5"/>
  <c r="F102" i="5"/>
  <c r="G102" i="5"/>
  <c r="H102" i="5"/>
  <c r="I102" i="5"/>
  <c r="J102" i="5"/>
  <c r="K102" i="5"/>
  <c r="L102" i="5"/>
  <c r="M102" i="5"/>
  <c r="N102" i="5"/>
  <c r="D103" i="5"/>
  <c r="E103" i="5"/>
  <c r="F103" i="5"/>
  <c r="G103" i="5"/>
  <c r="H103" i="5"/>
  <c r="I103" i="5"/>
  <c r="J103" i="5"/>
  <c r="K103" i="5"/>
  <c r="L103" i="5"/>
  <c r="M103" i="5"/>
  <c r="N103" i="5"/>
  <c r="D104" i="5"/>
  <c r="E104" i="5"/>
  <c r="F104" i="5"/>
  <c r="G104" i="5"/>
  <c r="H104" i="5"/>
  <c r="I104" i="5"/>
  <c r="J104" i="5"/>
  <c r="K104" i="5"/>
  <c r="L104" i="5"/>
  <c r="M104" i="5"/>
  <c r="N104" i="5"/>
  <c r="D105" i="5"/>
  <c r="E105" i="5"/>
  <c r="F105" i="5"/>
  <c r="G105" i="5"/>
  <c r="H105" i="5"/>
  <c r="I105" i="5"/>
  <c r="J105" i="5"/>
  <c r="K105" i="5"/>
  <c r="L105" i="5"/>
  <c r="M105" i="5"/>
  <c r="N105" i="5"/>
  <c r="C105" i="5"/>
  <c r="C103" i="5"/>
  <c r="C104" i="5"/>
  <c r="D101" i="5"/>
  <c r="E101" i="5"/>
  <c r="F101" i="5"/>
  <c r="G101" i="5"/>
  <c r="H101" i="5"/>
  <c r="I101" i="5"/>
  <c r="J101" i="5"/>
  <c r="K101" i="5"/>
  <c r="L101" i="5"/>
  <c r="M101" i="5"/>
  <c r="N101" i="5"/>
  <c r="D92" i="5"/>
  <c r="E92" i="5"/>
  <c r="F92" i="5"/>
  <c r="G92" i="5"/>
  <c r="H92" i="5"/>
  <c r="I92" i="5"/>
  <c r="J92" i="5"/>
  <c r="K92" i="5"/>
  <c r="L92" i="5"/>
  <c r="M92" i="5"/>
  <c r="N92" i="5"/>
  <c r="D93" i="5"/>
  <c r="E93" i="5"/>
  <c r="F93" i="5"/>
  <c r="G93" i="5"/>
  <c r="H93" i="5"/>
  <c r="I93" i="5"/>
  <c r="J93" i="5"/>
  <c r="K93" i="5"/>
  <c r="L93" i="5"/>
  <c r="M93" i="5"/>
  <c r="N93" i="5"/>
  <c r="D94" i="5"/>
  <c r="E94" i="5"/>
  <c r="F94" i="5"/>
  <c r="G94" i="5"/>
  <c r="H94" i="5"/>
  <c r="I94" i="5"/>
  <c r="J94" i="5"/>
  <c r="K94" i="5"/>
  <c r="L94" i="5"/>
  <c r="M94" i="5"/>
  <c r="N94" i="5"/>
  <c r="D95" i="5"/>
  <c r="E95" i="5"/>
  <c r="F95" i="5"/>
  <c r="G95" i="5"/>
  <c r="H95" i="5"/>
  <c r="I95" i="5"/>
  <c r="J95" i="5"/>
  <c r="K95" i="5"/>
  <c r="L95" i="5"/>
  <c r="M95" i="5"/>
  <c r="N95" i="5"/>
  <c r="C93" i="5"/>
  <c r="C94" i="5"/>
  <c r="C95" i="5"/>
  <c r="D91" i="5"/>
  <c r="E91" i="5"/>
  <c r="F91" i="5"/>
  <c r="G91" i="5"/>
  <c r="H91" i="5"/>
  <c r="I91" i="5"/>
  <c r="J91" i="5"/>
  <c r="K91" i="5"/>
  <c r="L91" i="5"/>
  <c r="M91" i="5"/>
  <c r="N91" i="5"/>
  <c r="C122" i="5"/>
  <c r="C121" i="5"/>
  <c r="C112" i="5"/>
  <c r="C111" i="5"/>
  <c r="C102" i="5"/>
  <c r="C101" i="5"/>
  <c r="C92" i="5"/>
  <c r="C91" i="5"/>
  <c r="P83" i="5"/>
  <c r="P84" i="5"/>
  <c r="P85" i="5"/>
  <c r="P82" i="5"/>
  <c r="P81" i="5"/>
  <c r="D82" i="5"/>
  <c r="E82" i="5"/>
  <c r="F82" i="5"/>
  <c r="G82" i="5"/>
  <c r="H82" i="5"/>
  <c r="I82" i="5"/>
  <c r="J82" i="5"/>
  <c r="K82" i="5"/>
  <c r="L82" i="5"/>
  <c r="M82" i="5"/>
  <c r="N82" i="5"/>
  <c r="D83" i="5"/>
  <c r="E83" i="5"/>
  <c r="F83" i="5"/>
  <c r="G83" i="5"/>
  <c r="H83" i="5"/>
  <c r="I83" i="5"/>
  <c r="J83" i="5"/>
  <c r="K83" i="5"/>
  <c r="L83" i="5"/>
  <c r="M83" i="5"/>
  <c r="N83" i="5"/>
  <c r="D84" i="5"/>
  <c r="E84" i="5"/>
  <c r="O84" i="5" s="1"/>
  <c r="F84" i="5"/>
  <c r="G84" i="5"/>
  <c r="H84" i="5"/>
  <c r="I84" i="5"/>
  <c r="J84" i="5"/>
  <c r="K84" i="5"/>
  <c r="L84" i="5"/>
  <c r="M84" i="5"/>
  <c r="N84" i="5"/>
  <c r="D85" i="5"/>
  <c r="E85" i="5"/>
  <c r="F85" i="5"/>
  <c r="G85" i="5"/>
  <c r="H85" i="5"/>
  <c r="I85" i="5"/>
  <c r="J85" i="5"/>
  <c r="K85" i="5"/>
  <c r="L85" i="5"/>
  <c r="M85" i="5"/>
  <c r="N85" i="5"/>
  <c r="C82" i="5"/>
  <c r="C83" i="5"/>
  <c r="C84" i="5"/>
  <c r="C85" i="5"/>
  <c r="D81" i="5"/>
  <c r="E81" i="5"/>
  <c r="F81" i="5"/>
  <c r="G81" i="5"/>
  <c r="H81" i="5"/>
  <c r="I81" i="5"/>
  <c r="J81" i="5"/>
  <c r="K81" i="5"/>
  <c r="L81" i="5"/>
  <c r="M81" i="5"/>
  <c r="N81" i="5"/>
  <c r="C81" i="5"/>
  <c r="E126" i="5"/>
  <c r="P73" i="5"/>
  <c r="P74" i="5"/>
  <c r="P75" i="5"/>
  <c r="P72" i="5"/>
  <c r="P71" i="5"/>
  <c r="P13" i="5"/>
  <c r="D75" i="5"/>
  <c r="E75" i="5"/>
  <c r="F75" i="5"/>
  <c r="G75" i="5"/>
  <c r="H75" i="5"/>
  <c r="I75" i="5"/>
  <c r="J75" i="5"/>
  <c r="K75" i="5"/>
  <c r="L75" i="5"/>
  <c r="M75" i="5"/>
  <c r="N75" i="5"/>
  <c r="D74" i="5"/>
  <c r="E74" i="5"/>
  <c r="F74" i="5"/>
  <c r="G74" i="5"/>
  <c r="H74" i="5"/>
  <c r="I74" i="5"/>
  <c r="J74" i="5"/>
  <c r="K74" i="5"/>
  <c r="L74" i="5"/>
  <c r="M74" i="5"/>
  <c r="N74" i="5"/>
  <c r="D73" i="5"/>
  <c r="E73" i="5"/>
  <c r="F73" i="5"/>
  <c r="G73" i="5"/>
  <c r="H73" i="5"/>
  <c r="I73" i="5"/>
  <c r="J73" i="5"/>
  <c r="K73" i="5"/>
  <c r="L73" i="5"/>
  <c r="M73" i="5"/>
  <c r="N73" i="5"/>
  <c r="C73" i="5"/>
  <c r="C74" i="5"/>
  <c r="C75" i="5"/>
  <c r="D72" i="5"/>
  <c r="E72" i="5"/>
  <c r="F72" i="5"/>
  <c r="G72" i="5"/>
  <c r="H72" i="5"/>
  <c r="I72" i="5"/>
  <c r="J72" i="5"/>
  <c r="K72" i="5"/>
  <c r="L72" i="5"/>
  <c r="M72" i="5"/>
  <c r="N72" i="5"/>
  <c r="O7" i="5"/>
  <c r="D71" i="5"/>
  <c r="E71" i="5"/>
  <c r="F71" i="5"/>
  <c r="G71" i="5"/>
  <c r="H71" i="5"/>
  <c r="I71" i="5"/>
  <c r="J71" i="5"/>
  <c r="K71" i="5"/>
  <c r="L71" i="5"/>
  <c r="M71" i="5"/>
  <c r="N71" i="5"/>
  <c r="C71" i="5"/>
  <c r="E19" i="22"/>
  <c r="J8" i="22"/>
  <c r="J7" i="22"/>
  <c r="O82" i="7" l="1"/>
  <c r="P126" i="5"/>
  <c r="I86" i="5"/>
  <c r="M96" i="5"/>
  <c r="O94" i="5"/>
  <c r="H96" i="5"/>
  <c r="K106" i="5"/>
  <c r="G106" i="5"/>
  <c r="M106" i="5"/>
  <c r="I106" i="5"/>
  <c r="O105" i="5"/>
  <c r="H106" i="5"/>
  <c r="N106" i="5"/>
  <c r="J106" i="5"/>
  <c r="F106" i="5"/>
  <c r="M116" i="5"/>
  <c r="H116" i="5"/>
  <c r="C126" i="5"/>
  <c r="M126" i="5"/>
  <c r="O124" i="5"/>
  <c r="J126" i="5"/>
  <c r="P106" i="5"/>
  <c r="O104" i="5"/>
  <c r="N86" i="5"/>
  <c r="J86" i="5"/>
  <c r="F86" i="5"/>
  <c r="O85" i="5"/>
  <c r="K86" i="5"/>
  <c r="G86" i="5"/>
  <c r="L126" i="5"/>
  <c r="H126" i="5"/>
  <c r="D126" i="5"/>
  <c r="N126" i="5"/>
  <c r="F126" i="5"/>
  <c r="I126" i="5"/>
  <c r="O122" i="5"/>
  <c r="E86" i="5"/>
  <c r="O81" i="5"/>
  <c r="O83" i="5"/>
  <c r="P86" i="5"/>
  <c r="N96" i="5"/>
  <c r="I96" i="5"/>
  <c r="E96" i="5"/>
  <c r="L96" i="5"/>
  <c r="O93" i="5"/>
  <c r="E106" i="5"/>
  <c r="N116" i="5"/>
  <c r="I116" i="5"/>
  <c r="E116" i="5"/>
  <c r="L116" i="5"/>
  <c r="D116" i="5"/>
  <c r="O83" i="7"/>
  <c r="I84" i="7"/>
  <c r="O81" i="7"/>
  <c r="L84" i="7"/>
  <c r="D84" i="7"/>
  <c r="K84" i="7"/>
  <c r="G84" i="7"/>
  <c r="M86" i="5"/>
  <c r="O71" i="5"/>
  <c r="C86" i="5"/>
  <c r="J96" i="5"/>
  <c r="F96" i="5"/>
  <c r="L106" i="5"/>
  <c r="O114" i="5"/>
  <c r="J116" i="5"/>
  <c r="F116" i="5"/>
  <c r="P116" i="5"/>
  <c r="O78" i="7"/>
  <c r="O80" i="7"/>
  <c r="E84" i="7"/>
  <c r="N84" i="7"/>
  <c r="J84" i="7"/>
  <c r="F84" i="7"/>
  <c r="O79" i="7"/>
  <c r="O41" i="47"/>
  <c r="O125" i="5"/>
  <c r="K126" i="5"/>
  <c r="G126" i="5"/>
  <c r="O123" i="5"/>
  <c r="O121" i="5"/>
  <c r="O126" i="5" s="1"/>
  <c r="K116" i="5"/>
  <c r="G116" i="5"/>
  <c r="O112" i="5"/>
  <c r="O113" i="5"/>
  <c r="C116" i="5"/>
  <c r="O111" i="5"/>
  <c r="D106" i="5"/>
  <c r="O103" i="5"/>
  <c r="C106" i="5"/>
  <c r="O101" i="5"/>
  <c r="D96" i="5"/>
  <c r="K96" i="5"/>
  <c r="G96" i="5"/>
  <c r="O95" i="5"/>
  <c r="C96" i="5"/>
  <c r="O91" i="5"/>
  <c r="O102" i="5"/>
  <c r="O92" i="5"/>
  <c r="O82" i="5"/>
  <c r="O86" i="5" s="1"/>
  <c r="L86" i="5"/>
  <c r="H86" i="5"/>
  <c r="D86" i="5"/>
  <c r="M76" i="5"/>
  <c r="I76" i="5"/>
  <c r="E76" i="5"/>
  <c r="K76" i="5"/>
  <c r="O74" i="5"/>
  <c r="P76" i="5"/>
  <c r="O75" i="5"/>
  <c r="G76" i="5"/>
  <c r="N76" i="5"/>
  <c r="J76" i="5"/>
  <c r="F76" i="5"/>
  <c r="L76" i="5"/>
  <c r="H76" i="5"/>
  <c r="D76" i="5"/>
  <c r="O73" i="5"/>
  <c r="O72" i="5"/>
  <c r="C76" i="5"/>
  <c r="H55" i="47"/>
  <c r="G54" i="47"/>
  <c r="N53" i="47"/>
  <c r="C53" i="47"/>
  <c r="N42" i="47"/>
  <c r="N43" i="47"/>
  <c r="N44" i="47"/>
  <c r="N54" i="47" s="1"/>
  <c r="N45" i="47"/>
  <c r="N55" i="47" s="1"/>
  <c r="N46" i="47"/>
  <c r="N56" i="47" s="1"/>
  <c r="M42" i="47"/>
  <c r="M52" i="47" s="1"/>
  <c r="M43" i="47"/>
  <c r="M53" i="47" s="1"/>
  <c r="M44" i="47"/>
  <c r="M54" i="47" s="1"/>
  <c r="M45" i="47"/>
  <c r="M55" i="47" s="1"/>
  <c r="M46" i="47"/>
  <c r="M56" i="47" s="1"/>
  <c r="L42" i="47"/>
  <c r="L52" i="47" s="1"/>
  <c r="L43" i="47"/>
  <c r="L53" i="47" s="1"/>
  <c r="L44" i="47"/>
  <c r="L47" i="47" s="1"/>
  <c r="L45" i="47"/>
  <c r="L55" i="47" s="1"/>
  <c r="L46" i="47"/>
  <c r="L56" i="47" s="1"/>
  <c r="K42" i="47"/>
  <c r="K52" i="47" s="1"/>
  <c r="K43" i="47"/>
  <c r="K53" i="47" s="1"/>
  <c r="K44" i="47"/>
  <c r="K54" i="47" s="1"/>
  <c r="K45" i="47"/>
  <c r="K55" i="47" s="1"/>
  <c r="K46" i="47"/>
  <c r="K56" i="47" s="1"/>
  <c r="J42" i="47"/>
  <c r="J43" i="47"/>
  <c r="J53" i="47" s="1"/>
  <c r="J44" i="47"/>
  <c r="J54" i="47" s="1"/>
  <c r="J45" i="47"/>
  <c r="J55" i="47" s="1"/>
  <c r="J46" i="47"/>
  <c r="J56" i="47" s="1"/>
  <c r="I42" i="47"/>
  <c r="I52" i="47" s="1"/>
  <c r="I43" i="47"/>
  <c r="I53" i="47" s="1"/>
  <c r="I44" i="47"/>
  <c r="I54" i="47" s="1"/>
  <c r="I45" i="47"/>
  <c r="I55" i="47" s="1"/>
  <c r="I46" i="47"/>
  <c r="I56" i="47" s="1"/>
  <c r="H42" i="47"/>
  <c r="H43" i="47"/>
  <c r="H53" i="47" s="1"/>
  <c r="H44" i="47"/>
  <c r="H54" i="47" s="1"/>
  <c r="H45" i="47"/>
  <c r="H46" i="47"/>
  <c r="H56" i="47" s="1"/>
  <c r="G42" i="47"/>
  <c r="G52" i="47" s="1"/>
  <c r="G43" i="47"/>
  <c r="G53" i="47" s="1"/>
  <c r="G44" i="47"/>
  <c r="G45" i="47"/>
  <c r="G55" i="47" s="1"/>
  <c r="G46" i="47"/>
  <c r="G56" i="47" s="1"/>
  <c r="F42" i="47"/>
  <c r="F52" i="47" s="1"/>
  <c r="F43" i="47"/>
  <c r="F53" i="47" s="1"/>
  <c r="F44" i="47"/>
  <c r="F54" i="47" s="1"/>
  <c r="F45" i="47"/>
  <c r="F55" i="47" s="1"/>
  <c r="F46" i="47"/>
  <c r="F56" i="47" s="1"/>
  <c r="E42" i="47"/>
  <c r="E52" i="47" s="1"/>
  <c r="E43" i="47"/>
  <c r="E53" i="47" s="1"/>
  <c r="E44" i="47"/>
  <c r="E54" i="47" s="1"/>
  <c r="E45" i="47"/>
  <c r="E55" i="47" s="1"/>
  <c r="E46" i="47"/>
  <c r="E56" i="47" s="1"/>
  <c r="D42" i="47"/>
  <c r="D52" i="47" s="1"/>
  <c r="D43" i="47"/>
  <c r="D53" i="47" s="1"/>
  <c r="D44" i="47"/>
  <c r="D54" i="47" s="1"/>
  <c r="D45" i="47"/>
  <c r="D55" i="47" s="1"/>
  <c r="D46" i="47"/>
  <c r="D56" i="47" s="1"/>
  <c r="C43" i="47"/>
  <c r="C44" i="47"/>
  <c r="C54" i="47" s="1"/>
  <c r="C45" i="47"/>
  <c r="C55" i="47" s="1"/>
  <c r="C46" i="47"/>
  <c r="C56" i="47" s="1"/>
  <c r="C32" i="47"/>
  <c r="D32" i="47"/>
  <c r="E32" i="47"/>
  <c r="F32" i="47"/>
  <c r="G32" i="47"/>
  <c r="H32" i="47"/>
  <c r="I32" i="47"/>
  <c r="J32" i="47"/>
  <c r="K32" i="47"/>
  <c r="L32" i="47"/>
  <c r="M32" i="47"/>
  <c r="N32" i="47"/>
  <c r="C33" i="47"/>
  <c r="D33" i="47"/>
  <c r="E33" i="47"/>
  <c r="F33" i="47"/>
  <c r="G33" i="47"/>
  <c r="H33" i="47"/>
  <c r="I33" i="47"/>
  <c r="J33" i="47"/>
  <c r="K33" i="47"/>
  <c r="L33" i="47"/>
  <c r="M33" i="47"/>
  <c r="N33" i="47"/>
  <c r="C34" i="47"/>
  <c r="D34" i="47"/>
  <c r="O34" i="47" s="1"/>
  <c r="E34" i="47"/>
  <c r="F34" i="47"/>
  <c r="G34" i="47"/>
  <c r="H34" i="47"/>
  <c r="I34" i="47"/>
  <c r="J34" i="47"/>
  <c r="K34" i="47"/>
  <c r="L34" i="47"/>
  <c r="M34" i="47"/>
  <c r="N34" i="47"/>
  <c r="C35" i="47"/>
  <c r="D35" i="47"/>
  <c r="E35" i="47"/>
  <c r="F35" i="47"/>
  <c r="G35" i="47"/>
  <c r="H35" i="47"/>
  <c r="I35" i="47"/>
  <c r="I36" i="47" s="1"/>
  <c r="J35" i="47"/>
  <c r="K35" i="47"/>
  <c r="L35" i="47"/>
  <c r="M35" i="47"/>
  <c r="N35" i="47"/>
  <c r="M36" i="47"/>
  <c r="O116" i="5" l="1"/>
  <c r="D47" i="47"/>
  <c r="E36" i="47"/>
  <c r="N36" i="47"/>
  <c r="J36" i="47"/>
  <c r="F36" i="47"/>
  <c r="O84" i="7"/>
  <c r="O76" i="5"/>
  <c r="O96" i="5"/>
  <c r="C57" i="47"/>
  <c r="K57" i="47"/>
  <c r="K36" i="47"/>
  <c r="G36" i="47"/>
  <c r="C36" i="47"/>
  <c r="C47" i="47"/>
  <c r="J47" i="47"/>
  <c r="N47" i="47"/>
  <c r="G57" i="47"/>
  <c r="L54" i="47"/>
  <c r="L57" i="47" s="1"/>
  <c r="D57" i="47"/>
  <c r="O35" i="47"/>
  <c r="H47" i="47"/>
  <c r="N52" i="47"/>
  <c r="N57" i="47" s="1"/>
  <c r="J52" i="47"/>
  <c r="I47" i="47"/>
  <c r="L36" i="47"/>
  <c r="H36" i="47"/>
  <c r="D36" i="47"/>
  <c r="O32" i="47"/>
  <c r="M47" i="47"/>
  <c r="H52" i="47"/>
  <c r="H57" i="47" s="1"/>
  <c r="O106" i="5"/>
  <c r="J57" i="47"/>
  <c r="F57" i="47"/>
  <c r="M57" i="47"/>
  <c r="I57" i="47"/>
  <c r="E57" i="47"/>
  <c r="K47" i="47"/>
  <c r="O43" i="47"/>
  <c r="O53" i="47" s="1"/>
  <c r="O44" i="47"/>
  <c r="O54" i="47" s="1"/>
  <c r="G47" i="47"/>
  <c r="F47" i="47"/>
  <c r="O46" i="47"/>
  <c r="O56" i="47" s="1"/>
  <c r="O42" i="47"/>
  <c r="O52" i="47" s="1"/>
  <c r="O45" i="47"/>
  <c r="O55" i="47" s="1"/>
  <c r="E47" i="47"/>
  <c r="O33" i="47"/>
  <c r="N21" i="47"/>
  <c r="N22" i="47"/>
  <c r="N23" i="47"/>
  <c r="N24" i="47"/>
  <c r="N25" i="47"/>
  <c r="N20" i="47"/>
  <c r="M21" i="47"/>
  <c r="M22" i="47"/>
  <c r="M23" i="47"/>
  <c r="M24" i="47"/>
  <c r="M25" i="47"/>
  <c r="M20" i="47"/>
  <c r="L21" i="47"/>
  <c r="L22" i="47"/>
  <c r="L23" i="47"/>
  <c r="L24" i="47"/>
  <c r="L25" i="47"/>
  <c r="L20" i="47"/>
  <c r="K21" i="47"/>
  <c r="K22" i="47"/>
  <c r="K23" i="47"/>
  <c r="K24" i="47"/>
  <c r="K25" i="47"/>
  <c r="K20" i="47"/>
  <c r="J21" i="47"/>
  <c r="J22" i="47"/>
  <c r="J23" i="47"/>
  <c r="J24" i="47"/>
  <c r="J25" i="47"/>
  <c r="J20" i="47"/>
  <c r="I21" i="47"/>
  <c r="I22" i="47"/>
  <c r="I23" i="47"/>
  <c r="I24" i="47"/>
  <c r="I25" i="47"/>
  <c r="H21" i="47"/>
  <c r="H22" i="47"/>
  <c r="H23" i="47"/>
  <c r="H24" i="47"/>
  <c r="H25" i="47"/>
  <c r="G21" i="47"/>
  <c r="G22" i="47"/>
  <c r="G23" i="47"/>
  <c r="G24" i="47"/>
  <c r="G25" i="47"/>
  <c r="F21" i="47"/>
  <c r="F22" i="47"/>
  <c r="F23" i="47"/>
  <c r="F24" i="47"/>
  <c r="F25" i="47"/>
  <c r="E21" i="47"/>
  <c r="E22" i="47"/>
  <c r="E23" i="47"/>
  <c r="E24" i="47"/>
  <c r="E25" i="47"/>
  <c r="D21" i="47"/>
  <c r="D22" i="47"/>
  <c r="D23" i="47"/>
  <c r="D24" i="47"/>
  <c r="D25" i="47"/>
  <c r="C21" i="47"/>
  <c r="C22" i="47"/>
  <c r="C23" i="47"/>
  <c r="C24" i="47"/>
  <c r="C25" i="47"/>
  <c r="O36" i="47" l="1"/>
  <c r="O57" i="47"/>
  <c r="O47" i="47"/>
  <c r="J26" i="47"/>
  <c r="O23" i="47"/>
  <c r="N26" i="47"/>
  <c r="C26" i="47"/>
  <c r="H26" i="47"/>
  <c r="L26" i="47"/>
  <c r="I26" i="47"/>
  <c r="M26" i="47"/>
  <c r="G26" i="47"/>
  <c r="K26" i="47"/>
  <c r="O21" i="47"/>
  <c r="F26" i="47"/>
  <c r="O25" i="47"/>
  <c r="E26" i="47"/>
  <c r="O24" i="47"/>
  <c r="D26" i="47"/>
  <c r="O20" i="47"/>
  <c r="O22" i="47"/>
  <c r="G26" i="40"/>
  <c r="H26" i="40"/>
  <c r="P53" i="5"/>
  <c r="N53" i="5"/>
  <c r="M53" i="5"/>
  <c r="L53" i="5"/>
  <c r="K53" i="5"/>
  <c r="J53" i="5"/>
  <c r="I53" i="5"/>
  <c r="H53" i="5"/>
  <c r="G53" i="5"/>
  <c r="F53" i="5"/>
  <c r="E53" i="5"/>
  <c r="D53" i="5"/>
  <c r="C53" i="5"/>
  <c r="O52" i="5"/>
  <c r="O51" i="5"/>
  <c r="O50" i="5"/>
  <c r="O49" i="5"/>
  <c r="O48" i="5"/>
  <c r="O47" i="5"/>
  <c r="H6" i="4"/>
  <c r="H9" i="4"/>
  <c r="H17" i="4"/>
  <c r="H20" i="4"/>
  <c r="H24" i="4"/>
  <c r="H29" i="4"/>
  <c r="O26" i="47" l="1"/>
  <c r="O53" i="5"/>
  <c r="H15" i="40"/>
  <c r="F77" i="43" l="1"/>
  <c r="O31" i="18" l="1"/>
  <c r="O26" i="18"/>
  <c r="O21" i="18"/>
  <c r="O16" i="18"/>
  <c r="O10" i="18"/>
  <c r="G11" i="49" l="1"/>
  <c r="F6" i="43"/>
  <c r="B42" i="38" l="1"/>
  <c r="B37" i="38" l="1"/>
  <c r="B36" i="38"/>
  <c r="G34" i="65" l="1"/>
  <c r="G32" i="65" s="1"/>
  <c r="G33" i="65"/>
  <c r="O21" i="11" l="1"/>
  <c r="O20" i="11"/>
  <c r="O19" i="11"/>
  <c r="O18" i="11"/>
  <c r="O17" i="11"/>
  <c r="O16" i="11"/>
  <c r="O15" i="11"/>
  <c r="O14" i="11" s="1"/>
  <c r="O11" i="11"/>
  <c r="O12" i="11"/>
  <c r="O13" i="11"/>
  <c r="O10" i="11"/>
  <c r="O9" i="11" s="1"/>
  <c r="O22" i="11" s="1"/>
  <c r="O5" i="11"/>
  <c r="O37" i="11"/>
  <c r="O36" i="11"/>
  <c r="O35" i="11"/>
  <c r="O34" i="11"/>
  <c r="O33" i="11"/>
  <c r="O32" i="11"/>
  <c r="O31" i="11"/>
  <c r="O27" i="11"/>
  <c r="O28" i="11"/>
  <c r="O29" i="11"/>
  <c r="O26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N25" i="11"/>
  <c r="N38" i="11" s="1"/>
  <c r="M25" i="11"/>
  <c r="M38" i="11" s="1"/>
  <c r="L25" i="11"/>
  <c r="L38" i="11" s="1"/>
  <c r="K25" i="11"/>
  <c r="K38" i="11" s="1"/>
  <c r="J25" i="11"/>
  <c r="J38" i="11" s="1"/>
  <c r="I25" i="11"/>
  <c r="I38" i="11" s="1"/>
  <c r="H25" i="11"/>
  <c r="H38" i="11" s="1"/>
  <c r="G25" i="11"/>
  <c r="G38" i="11" s="1"/>
  <c r="F25" i="11"/>
  <c r="F38" i="11" s="1"/>
  <c r="E25" i="11"/>
  <c r="E38" i="11" s="1"/>
  <c r="D25" i="11"/>
  <c r="D38" i="11" s="1"/>
  <c r="C25" i="11"/>
  <c r="C38" i="11" s="1"/>
  <c r="D14" i="11"/>
  <c r="E14" i="11"/>
  <c r="F14" i="11"/>
  <c r="H14" i="11"/>
  <c r="I14" i="11"/>
  <c r="J14" i="11"/>
  <c r="K14" i="11"/>
  <c r="L14" i="11"/>
  <c r="M14" i="11"/>
  <c r="N14" i="11"/>
  <c r="C14" i="11"/>
  <c r="D9" i="11"/>
  <c r="D22" i="11" s="1"/>
  <c r="E9" i="11"/>
  <c r="E22" i="11" s="1"/>
  <c r="F9" i="11"/>
  <c r="F22" i="11" s="1"/>
  <c r="G9" i="11"/>
  <c r="G22" i="11" s="1"/>
  <c r="H9" i="11"/>
  <c r="H22" i="11" s="1"/>
  <c r="I9" i="11"/>
  <c r="I22" i="11" s="1"/>
  <c r="J9" i="11"/>
  <c r="J22" i="11" s="1"/>
  <c r="K9" i="11"/>
  <c r="K22" i="11" s="1"/>
  <c r="L9" i="11"/>
  <c r="L22" i="11" s="1"/>
  <c r="M9" i="11"/>
  <c r="M22" i="11" s="1"/>
  <c r="N9" i="11"/>
  <c r="N22" i="11" s="1"/>
  <c r="C9" i="11"/>
  <c r="C22" i="11" s="1"/>
  <c r="F99" i="43"/>
  <c r="F86" i="43"/>
  <c r="O19" i="17"/>
  <c r="O18" i="17"/>
  <c r="O16" i="17"/>
  <c r="O15" i="17"/>
  <c r="O13" i="17"/>
  <c r="O12" i="17"/>
  <c r="O9" i="17"/>
  <c r="O8" i="17"/>
  <c r="O44" i="17"/>
  <c r="O43" i="17"/>
  <c r="O42" i="17"/>
  <c r="O41" i="17"/>
  <c r="O40" i="17"/>
  <c r="O39" i="17"/>
  <c r="O38" i="17"/>
  <c r="O37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N45" i="17"/>
  <c r="M45" i="17"/>
  <c r="L45" i="17"/>
  <c r="K45" i="17"/>
  <c r="J45" i="17"/>
  <c r="I45" i="17"/>
  <c r="H45" i="17"/>
  <c r="G45" i="17"/>
  <c r="F45" i="17"/>
  <c r="E45" i="17"/>
  <c r="D45" i="17"/>
  <c r="O34" i="17"/>
  <c r="O33" i="17"/>
  <c r="O31" i="17"/>
  <c r="O30" i="17"/>
  <c r="O28" i="17"/>
  <c r="O27" i="17"/>
  <c r="O46" i="17" l="1"/>
  <c r="O45" i="17"/>
  <c r="O6" i="11"/>
  <c r="D6" i="48" l="1"/>
  <c r="F6" i="48"/>
  <c r="F26" i="48" s="1"/>
  <c r="H6" i="48"/>
  <c r="D9" i="48"/>
  <c r="F9" i="48"/>
  <c r="H9" i="48"/>
  <c r="P9" i="67"/>
  <c r="S9" i="67" s="1"/>
  <c r="P10" i="67"/>
  <c r="S10" i="67" s="1"/>
  <c r="P11" i="67"/>
  <c r="S11" i="67" s="1"/>
  <c r="P12" i="67"/>
  <c r="S12" i="67" s="1"/>
  <c r="P13" i="67"/>
  <c r="S13" i="67" s="1"/>
  <c r="P14" i="67"/>
  <c r="S14" i="67" s="1"/>
  <c r="P15" i="67"/>
  <c r="S15" i="67" s="1"/>
  <c r="P16" i="67"/>
  <c r="S16" i="67" s="1"/>
  <c r="P17" i="67"/>
  <c r="S17" i="67" s="1"/>
  <c r="P18" i="67"/>
  <c r="S18" i="67" s="1"/>
  <c r="P19" i="67"/>
  <c r="S19" i="67" s="1"/>
  <c r="P20" i="67"/>
  <c r="S20" i="67" s="1"/>
  <c r="P21" i="67"/>
  <c r="S21" i="67" s="1"/>
  <c r="P22" i="67"/>
  <c r="S22" i="67" s="1"/>
  <c r="P23" i="67"/>
  <c r="S23" i="67" s="1"/>
  <c r="P24" i="67"/>
  <c r="S24" i="67" s="1"/>
  <c r="P25" i="67"/>
  <c r="S25" i="67" s="1"/>
  <c r="P26" i="67"/>
  <c r="S26" i="67" s="1"/>
  <c r="P27" i="67"/>
  <c r="S27" i="67" s="1"/>
  <c r="P28" i="67"/>
  <c r="S28" i="67" s="1"/>
  <c r="P29" i="67"/>
  <c r="S29" i="67" s="1"/>
  <c r="P30" i="67"/>
  <c r="S30" i="67" s="1"/>
  <c r="P31" i="67"/>
  <c r="S31" i="67" s="1"/>
  <c r="P32" i="67"/>
  <c r="S32" i="67" s="1"/>
  <c r="P33" i="67"/>
  <c r="S33" i="67" s="1"/>
  <c r="P34" i="67"/>
  <c r="S34" i="67" s="1"/>
  <c r="P35" i="67"/>
  <c r="S35" i="67" s="1"/>
  <c r="K9" i="67"/>
  <c r="K10" i="67"/>
  <c r="K11" i="67"/>
  <c r="K12" i="67"/>
  <c r="K13" i="67"/>
  <c r="K14" i="67"/>
  <c r="K15" i="67"/>
  <c r="K16" i="67"/>
  <c r="K17" i="67"/>
  <c r="K18" i="67"/>
  <c r="K19" i="67"/>
  <c r="K20" i="67"/>
  <c r="K21" i="67"/>
  <c r="K22" i="67"/>
  <c r="K23" i="67"/>
  <c r="K24" i="67"/>
  <c r="K25" i="67"/>
  <c r="K26" i="67"/>
  <c r="K27" i="67"/>
  <c r="K28" i="67"/>
  <c r="K29" i="67"/>
  <c r="K30" i="67"/>
  <c r="K31" i="67"/>
  <c r="K32" i="67"/>
  <c r="K33" i="67"/>
  <c r="K34" i="67"/>
  <c r="K35" i="67"/>
  <c r="H26" i="48" l="1"/>
  <c r="D26" i="48"/>
  <c r="K8" i="67"/>
  <c r="C43" i="65" l="1"/>
  <c r="C37" i="66"/>
  <c r="C32" i="66"/>
  <c r="C30" i="66" s="1"/>
  <c r="C29" i="66" s="1"/>
  <c r="G26" i="66"/>
  <c r="G25" i="66"/>
  <c r="G24" i="66"/>
  <c r="G23" i="66"/>
  <c r="G22" i="66"/>
  <c r="G21" i="66"/>
  <c r="G20" i="66"/>
  <c r="G9" i="66"/>
  <c r="G8" i="66"/>
  <c r="G18" i="66"/>
  <c r="G17" i="66"/>
  <c r="G16" i="66"/>
  <c r="G15" i="66"/>
  <c r="G14" i="66"/>
  <c r="G13" i="66"/>
  <c r="G12" i="66"/>
  <c r="G11" i="66" l="1"/>
  <c r="G19" i="66"/>
  <c r="G10" i="66" l="1"/>
  <c r="G7" i="66" s="1"/>
  <c r="C7" i="18"/>
  <c r="O24" i="17" l="1"/>
  <c r="O23" i="17"/>
  <c r="N38" i="18" l="1"/>
  <c r="M38" i="18"/>
  <c r="L38" i="18"/>
  <c r="K38" i="18"/>
  <c r="J38" i="18"/>
  <c r="I38" i="18"/>
  <c r="H38" i="18"/>
  <c r="G38" i="18"/>
  <c r="F38" i="18"/>
  <c r="E38" i="18"/>
  <c r="D38" i="18"/>
  <c r="C38" i="18"/>
  <c r="N37" i="18"/>
  <c r="N39" i="18" s="1"/>
  <c r="M37" i="18"/>
  <c r="M39" i="18" s="1"/>
  <c r="L37" i="18"/>
  <c r="L39" i="18" s="1"/>
  <c r="K37" i="18"/>
  <c r="K39" i="18" s="1"/>
  <c r="J37" i="18"/>
  <c r="J39" i="18" s="1"/>
  <c r="I37" i="18"/>
  <c r="I39" i="18" s="1"/>
  <c r="H37" i="18"/>
  <c r="H39" i="18" s="1"/>
  <c r="G37" i="18"/>
  <c r="G39" i="18" s="1"/>
  <c r="F37" i="18"/>
  <c r="F39" i="18" s="1"/>
  <c r="E37" i="18"/>
  <c r="E39" i="18" s="1"/>
  <c r="D37" i="18"/>
  <c r="D39" i="18" s="1"/>
  <c r="C37" i="18"/>
  <c r="C39" i="18" s="1"/>
  <c r="O35" i="18"/>
  <c r="O34" i="18"/>
  <c r="O33" i="18" s="1"/>
  <c r="N33" i="18"/>
  <c r="M33" i="18"/>
  <c r="L33" i="18"/>
  <c r="K33" i="18"/>
  <c r="J33" i="18"/>
  <c r="I33" i="18"/>
  <c r="H33" i="18"/>
  <c r="G33" i="18"/>
  <c r="F33" i="18"/>
  <c r="E33" i="18"/>
  <c r="D33" i="18"/>
  <c r="C33" i="18"/>
  <c r="O25" i="18"/>
  <c r="O24" i="18"/>
  <c r="O23" i="18" s="1"/>
  <c r="N23" i="18"/>
  <c r="M23" i="18"/>
  <c r="L23" i="18"/>
  <c r="K23" i="18"/>
  <c r="J23" i="18"/>
  <c r="I23" i="18"/>
  <c r="H23" i="18"/>
  <c r="G23" i="18"/>
  <c r="F23" i="18"/>
  <c r="E23" i="18"/>
  <c r="D23" i="18"/>
  <c r="C23" i="18"/>
  <c r="O30" i="18"/>
  <c r="O29" i="18"/>
  <c r="O28" i="18" s="1"/>
  <c r="N28" i="18"/>
  <c r="M28" i="18"/>
  <c r="L28" i="18"/>
  <c r="K28" i="18"/>
  <c r="J28" i="18"/>
  <c r="I28" i="18"/>
  <c r="H28" i="18"/>
  <c r="G28" i="18"/>
  <c r="F28" i="18"/>
  <c r="E28" i="18"/>
  <c r="D28" i="18"/>
  <c r="C28" i="18"/>
  <c r="O20" i="18"/>
  <c r="O19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O15" i="18"/>
  <c r="O14" i="18"/>
  <c r="O13" i="18" s="1"/>
  <c r="N13" i="18"/>
  <c r="M13" i="18"/>
  <c r="L13" i="18"/>
  <c r="K13" i="18"/>
  <c r="J13" i="18"/>
  <c r="I13" i="18"/>
  <c r="H13" i="18"/>
  <c r="G13" i="18"/>
  <c r="F13" i="18"/>
  <c r="E13" i="18"/>
  <c r="D13" i="18"/>
  <c r="C13" i="18"/>
  <c r="O9" i="18"/>
  <c r="O8" i="18"/>
  <c r="O7" i="18" s="1"/>
  <c r="N7" i="18"/>
  <c r="M7" i="18"/>
  <c r="L7" i="18"/>
  <c r="K7" i="18"/>
  <c r="J7" i="18"/>
  <c r="I7" i="18"/>
  <c r="H7" i="18"/>
  <c r="G7" i="18"/>
  <c r="F7" i="18"/>
  <c r="E7" i="18"/>
  <c r="D7" i="18"/>
  <c r="O38" i="18" l="1"/>
  <c r="O37" i="18"/>
  <c r="O39" i="18" s="1"/>
  <c r="O18" i="18"/>
  <c r="G12" i="49" l="1"/>
  <c r="G13" i="49"/>
  <c r="G14" i="49"/>
  <c r="G15" i="49"/>
  <c r="G16" i="49"/>
  <c r="G17" i="49"/>
  <c r="G18" i="49"/>
  <c r="G19" i="49"/>
  <c r="G20" i="49"/>
  <c r="G21" i="49"/>
  <c r="G22" i="49"/>
  <c r="G24" i="49"/>
  <c r="G25" i="49"/>
  <c r="G26" i="49"/>
  <c r="G27" i="49"/>
  <c r="G28" i="49"/>
  <c r="G29" i="49"/>
  <c r="G32" i="49"/>
  <c r="G33" i="49"/>
  <c r="G34" i="49"/>
  <c r="G35" i="49"/>
  <c r="G36" i="49"/>
  <c r="G37" i="49"/>
  <c r="G38" i="49"/>
  <c r="G39" i="49"/>
  <c r="G40" i="49"/>
  <c r="G41" i="49"/>
  <c r="G42" i="49"/>
  <c r="G43" i="49"/>
  <c r="G45" i="49"/>
  <c r="G46" i="49"/>
  <c r="G47" i="49"/>
  <c r="G48" i="49"/>
  <c r="G49" i="49"/>
  <c r="G50" i="49"/>
  <c r="G53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8" i="49"/>
  <c r="G69" i="49"/>
  <c r="G70" i="49"/>
  <c r="G71" i="49"/>
  <c r="G75" i="49"/>
  <c r="G76" i="49"/>
  <c r="G77" i="49"/>
  <c r="G78" i="49"/>
  <c r="G79" i="49"/>
  <c r="G80" i="49"/>
  <c r="G81" i="49"/>
  <c r="G82" i="49"/>
  <c r="G83" i="49"/>
  <c r="G84" i="49"/>
  <c r="G85" i="49"/>
  <c r="G86" i="49"/>
  <c r="G90" i="49"/>
  <c r="G91" i="49"/>
  <c r="G92" i="49"/>
  <c r="G93" i="49"/>
  <c r="G94" i="49"/>
  <c r="G95" i="49"/>
  <c r="G96" i="49"/>
  <c r="G97" i="49"/>
  <c r="G98" i="49"/>
  <c r="G99" i="49"/>
  <c r="G100" i="49"/>
  <c r="G101" i="49"/>
  <c r="G106" i="49"/>
  <c r="G107" i="49"/>
  <c r="G108" i="49"/>
  <c r="G109" i="49"/>
  <c r="G110" i="49"/>
  <c r="G111" i="49"/>
  <c r="G112" i="49"/>
  <c r="G113" i="49"/>
  <c r="G114" i="49"/>
  <c r="G115" i="49"/>
  <c r="G116" i="49"/>
  <c r="G117" i="49"/>
  <c r="G119" i="49"/>
  <c r="G120" i="49"/>
  <c r="G121" i="49"/>
  <c r="G122" i="49"/>
  <c r="G123" i="49"/>
  <c r="G124" i="49"/>
  <c r="G125" i="49"/>
  <c r="G126" i="49"/>
  <c r="G127" i="49"/>
  <c r="G128" i="49"/>
  <c r="G129" i="49"/>
  <c r="G130" i="49"/>
  <c r="G131" i="49"/>
  <c r="G136" i="49"/>
  <c r="G137" i="49"/>
  <c r="G138" i="49"/>
  <c r="G139" i="49"/>
  <c r="G140" i="49"/>
  <c r="G141" i="49"/>
  <c r="G142" i="49"/>
  <c r="G143" i="49"/>
  <c r="G144" i="49"/>
  <c r="G145" i="49"/>
  <c r="G146" i="49"/>
  <c r="G147" i="49"/>
  <c r="G149" i="49"/>
  <c r="G150" i="49"/>
  <c r="G151" i="49"/>
  <c r="G152" i="49"/>
  <c r="G153" i="49"/>
  <c r="G154" i="49"/>
  <c r="G155" i="49"/>
  <c r="G156" i="49"/>
  <c r="G157" i="49"/>
  <c r="G158" i="49"/>
  <c r="G159" i="49"/>
  <c r="G160" i="49"/>
  <c r="G161" i="49"/>
  <c r="G29" i="4"/>
  <c r="G24" i="4"/>
  <c r="G20" i="4"/>
  <c r="G17" i="4"/>
  <c r="G9" i="4"/>
  <c r="G6" i="4"/>
  <c r="G89" i="49" l="1"/>
  <c r="G88" i="49" s="1"/>
  <c r="G135" i="49"/>
  <c r="G148" i="49"/>
  <c r="G118" i="49"/>
  <c r="G105" i="49"/>
  <c r="G74" i="49"/>
  <c r="G73" i="49" s="1"/>
  <c r="G44" i="49"/>
  <c r="G31" i="49"/>
  <c r="G30" i="49" s="1"/>
  <c r="G65" i="49"/>
  <c r="G52" i="49"/>
  <c r="G51" i="49" s="1"/>
  <c r="G23" i="49"/>
  <c r="G10" i="49"/>
  <c r="G8" i="49" l="1"/>
  <c r="G134" i="49"/>
  <c r="G9" i="49"/>
  <c r="G104" i="49"/>
  <c r="P63" i="5" l="1"/>
  <c r="O57" i="5"/>
  <c r="N63" i="5"/>
  <c r="M63" i="5"/>
  <c r="L63" i="5"/>
  <c r="K63" i="5"/>
  <c r="J63" i="5"/>
  <c r="I63" i="5"/>
  <c r="H63" i="5"/>
  <c r="G63" i="5"/>
  <c r="F63" i="5"/>
  <c r="E63" i="5"/>
  <c r="D63" i="5"/>
  <c r="C63" i="5"/>
  <c r="O62" i="5"/>
  <c r="O61" i="5"/>
  <c r="O60" i="5"/>
  <c r="O59" i="5"/>
  <c r="O58" i="5"/>
  <c r="O63" i="5" l="1"/>
  <c r="H12" i="45" l="1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F6" i="4" l="1"/>
  <c r="F9" i="4"/>
  <c r="F17" i="4"/>
  <c r="F20" i="4"/>
  <c r="F24" i="4"/>
  <c r="F29" i="4"/>
  <c r="O25" i="11"/>
  <c r="O30" i="11"/>
  <c r="I19" i="22"/>
  <c r="H19" i="22"/>
  <c r="G19" i="22"/>
  <c r="F19" i="22"/>
  <c r="D19" i="22"/>
  <c r="C19" i="22"/>
  <c r="J18" i="22"/>
  <c r="J17" i="22"/>
  <c r="J16" i="22"/>
  <c r="J15" i="22"/>
  <c r="J14" i="22"/>
  <c r="J13" i="22"/>
  <c r="J12" i="22"/>
  <c r="J11" i="22"/>
  <c r="J10" i="22"/>
  <c r="J9" i="22"/>
  <c r="F11" i="46"/>
  <c r="I12" i="45"/>
  <c r="G12" i="44"/>
  <c r="F29" i="43"/>
  <c r="F128" i="43"/>
  <c r="F139" i="43"/>
  <c r="F144" i="43"/>
  <c r="C7" i="21"/>
  <c r="C19" i="21"/>
  <c r="C34" i="21"/>
  <c r="C42" i="21"/>
  <c r="C48" i="21"/>
  <c r="C53" i="21"/>
  <c r="C62" i="21"/>
  <c r="C66" i="21"/>
  <c r="C78" i="21"/>
  <c r="C84" i="21"/>
  <c r="C91" i="21"/>
  <c r="C87" i="21" s="1"/>
  <c r="O38" i="11" l="1"/>
  <c r="C60" i="21"/>
  <c r="J19" i="22"/>
  <c r="C6" i="21" l="1"/>
  <c r="C6" i="14"/>
  <c r="C11" i="14"/>
  <c r="C18" i="14"/>
  <c r="C26" i="14"/>
  <c r="C33" i="14"/>
  <c r="C44" i="14"/>
  <c r="C52" i="14"/>
  <c r="C58" i="14"/>
  <c r="C62" i="14"/>
  <c r="C7" i="13"/>
  <c r="C13" i="13"/>
  <c r="C19" i="13"/>
  <c r="C27" i="13"/>
  <c r="C36" i="13"/>
  <c r="C44" i="13"/>
  <c r="C47" i="13"/>
  <c r="C50" i="13"/>
  <c r="C63" i="13"/>
  <c r="C69" i="13"/>
  <c r="C77" i="13"/>
  <c r="C88" i="13"/>
  <c r="C99" i="13"/>
  <c r="C108" i="13"/>
  <c r="C114" i="13"/>
  <c r="C117" i="13"/>
  <c r="C144" i="13"/>
  <c r="C150" i="13"/>
  <c r="C157" i="13"/>
  <c r="C160" i="13"/>
  <c r="C162" i="13"/>
  <c r="C167" i="13"/>
  <c r="C173" i="13"/>
  <c r="C176" i="13"/>
  <c r="C185" i="13"/>
  <c r="C191" i="13"/>
  <c r="C197" i="13"/>
  <c r="C204" i="13"/>
  <c r="C207" i="13"/>
  <c r="C210" i="13"/>
  <c r="C213" i="13"/>
  <c r="C219" i="13"/>
  <c r="C222" i="13"/>
  <c r="C228" i="13"/>
  <c r="C234" i="13"/>
  <c r="C236" i="13"/>
  <c r="C238" i="13"/>
  <c r="C5" i="33"/>
  <c r="C8" i="33"/>
  <c r="C11" i="33"/>
  <c r="C14" i="33"/>
  <c r="C17" i="33"/>
  <c r="F7" i="53"/>
  <c r="C8" i="32"/>
  <c r="C17" i="32"/>
  <c r="C15" i="32" s="1"/>
  <c r="C26" i="32"/>
  <c r="C35" i="32"/>
  <c r="C30" i="32" s="1"/>
  <c r="C7" i="32" s="1"/>
  <c r="G10" i="65"/>
  <c r="G11" i="65"/>
  <c r="G12" i="65"/>
  <c r="G13" i="65"/>
  <c r="G14" i="65"/>
  <c r="G15" i="65"/>
  <c r="G16" i="65"/>
  <c r="G17" i="65"/>
  <c r="G18" i="65"/>
  <c r="G19" i="65"/>
  <c r="G20" i="65"/>
  <c r="G21" i="65"/>
  <c r="G23" i="65"/>
  <c r="G24" i="65"/>
  <c r="G25" i="65"/>
  <c r="G26" i="65"/>
  <c r="G27" i="65"/>
  <c r="G28" i="65"/>
  <c r="G30" i="65"/>
  <c r="G31" i="65"/>
  <c r="C218" i="13" l="1"/>
  <c r="G22" i="65"/>
  <c r="C16" i="14"/>
  <c r="C24" i="14" s="1"/>
  <c r="C31" i="14" s="1"/>
  <c r="C56" i="14" s="1"/>
  <c r="C67" i="14" s="1"/>
  <c r="C71" i="14" s="1"/>
  <c r="C184" i="13"/>
  <c r="C133" i="13"/>
  <c r="C6" i="13"/>
  <c r="C62" i="13"/>
  <c r="G9" i="65"/>
  <c r="G29" i="65"/>
  <c r="G8" i="65" l="1"/>
  <c r="C127" i="13"/>
  <c r="C242" i="13"/>
  <c r="C9" i="19" l="1"/>
  <c r="C37" i="65" l="1"/>
  <c r="G7" i="65" s="1"/>
  <c r="B41" i="38" l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AC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AB11" i="47"/>
  <c r="AA11" i="47"/>
  <c r="AB10" i="47"/>
  <c r="AA10" i="47"/>
  <c r="AB9" i="47"/>
  <c r="AA9" i="47"/>
  <c r="AB8" i="47"/>
  <c r="AA8" i="47"/>
  <c r="AB7" i="47"/>
  <c r="AA7" i="47"/>
  <c r="AB6" i="47"/>
  <c r="AA6" i="47"/>
  <c r="P43" i="5"/>
  <c r="N43" i="5"/>
  <c r="M43" i="5"/>
  <c r="L43" i="5"/>
  <c r="K43" i="5"/>
  <c r="J43" i="5"/>
  <c r="I43" i="5"/>
  <c r="H43" i="5"/>
  <c r="G43" i="5"/>
  <c r="F43" i="5"/>
  <c r="E43" i="5"/>
  <c r="D43" i="5"/>
  <c r="C43" i="5"/>
  <c r="O42" i="5"/>
  <c r="O41" i="5"/>
  <c r="O40" i="5"/>
  <c r="O39" i="5"/>
  <c r="O38" i="5"/>
  <c r="O37" i="5"/>
  <c r="P33" i="5"/>
  <c r="N33" i="5"/>
  <c r="M33" i="5"/>
  <c r="L33" i="5"/>
  <c r="K33" i="5"/>
  <c r="J33" i="5"/>
  <c r="I33" i="5"/>
  <c r="H33" i="5"/>
  <c r="G33" i="5"/>
  <c r="F33" i="5"/>
  <c r="E33" i="5"/>
  <c r="D33" i="5"/>
  <c r="C33" i="5"/>
  <c r="O32" i="5"/>
  <c r="O31" i="5"/>
  <c r="O30" i="5"/>
  <c r="O29" i="5"/>
  <c r="O28" i="5"/>
  <c r="O27" i="5"/>
  <c r="P23" i="5"/>
  <c r="N23" i="5"/>
  <c r="M23" i="5"/>
  <c r="L23" i="5"/>
  <c r="K23" i="5"/>
  <c r="J23" i="5"/>
  <c r="I23" i="5"/>
  <c r="H23" i="5"/>
  <c r="G23" i="5"/>
  <c r="F23" i="5"/>
  <c r="E23" i="5"/>
  <c r="D23" i="5"/>
  <c r="C23" i="5"/>
  <c r="O22" i="5"/>
  <c r="O21" i="5"/>
  <c r="O20" i="5"/>
  <c r="O19" i="5"/>
  <c r="O18" i="5"/>
  <c r="O17" i="5"/>
  <c r="N13" i="5"/>
  <c r="M13" i="5"/>
  <c r="L13" i="5"/>
  <c r="K13" i="5"/>
  <c r="J13" i="5"/>
  <c r="I13" i="5"/>
  <c r="H13" i="5"/>
  <c r="G13" i="5"/>
  <c r="F13" i="5"/>
  <c r="E13" i="5"/>
  <c r="D13" i="5"/>
  <c r="C13" i="5"/>
  <c r="O12" i="5"/>
  <c r="O11" i="5"/>
  <c r="O10" i="5"/>
  <c r="O9" i="5"/>
  <c r="O8" i="5"/>
  <c r="E29" i="4"/>
  <c r="D29" i="4"/>
  <c r="E24" i="4"/>
  <c r="D24" i="4"/>
  <c r="E20" i="4"/>
  <c r="D20" i="4"/>
  <c r="E17" i="4"/>
  <c r="D17" i="4"/>
  <c r="E9" i="4"/>
  <c r="D9" i="4"/>
  <c r="E6" i="4"/>
  <c r="D6" i="4"/>
  <c r="B5" i="38"/>
  <c r="O22" i="7" l="1"/>
  <c r="Q16" i="7" s="1"/>
  <c r="O62" i="7"/>
  <c r="Q56" i="7" s="1"/>
  <c r="O52" i="7"/>
  <c r="Q59" i="7"/>
  <c r="Q57" i="7"/>
  <c r="Q61" i="7"/>
  <c r="Q58" i="7"/>
  <c r="O42" i="7"/>
  <c r="Q37" i="7" s="1"/>
  <c r="Q19" i="7"/>
  <c r="Q22" i="7"/>
  <c r="O32" i="7"/>
  <c r="Q31" i="7" s="1"/>
  <c r="O23" i="5"/>
  <c r="O43" i="5"/>
  <c r="O33" i="5"/>
  <c r="O13" i="5"/>
  <c r="AA12" i="47"/>
  <c r="AB12" i="47"/>
  <c r="F72" i="7"/>
  <c r="O69" i="7"/>
  <c r="O72" i="7" s="1"/>
  <c r="Q21" i="7" l="1"/>
  <c r="Q18" i="7"/>
  <c r="Q20" i="7"/>
  <c r="Q17" i="7"/>
  <c r="Q62" i="7"/>
  <c r="Q60" i="7"/>
  <c r="Q28" i="7"/>
  <c r="Q32" i="7"/>
  <c r="Q26" i="7"/>
  <c r="Q29" i="7"/>
  <c r="Q27" i="7"/>
  <c r="Q30" i="7"/>
  <c r="Q41" i="7"/>
  <c r="Q40" i="7"/>
  <c r="Q38" i="7"/>
  <c r="Q42" i="7"/>
  <c r="Q39" i="7"/>
  <c r="Q36" i="7"/>
  <c r="Q50" i="7"/>
  <c r="Q47" i="7"/>
  <c r="Q51" i="7"/>
  <c r="Q48" i="7"/>
  <c r="Q52" i="7"/>
  <c r="Q49" i="7"/>
  <c r="Q46" i="7"/>
  <c r="Q68" i="7"/>
  <c r="Q72" i="7"/>
  <c r="Q67" i="7"/>
  <c r="Q71" i="7"/>
  <c r="Q66" i="7"/>
  <c r="Q70" i="7"/>
  <c r="Q69" i="7"/>
  <c r="C178" i="49" l="1"/>
  <c r="B52" i="38" l="1"/>
  <c r="B48" i="38"/>
  <c r="B44" i="38"/>
  <c r="B43" i="38"/>
  <c r="B40" i="38"/>
  <c r="B39" i="38"/>
  <c r="B35" i="38"/>
  <c r="B21" i="38" l="1"/>
  <c r="B20" i="38"/>
  <c r="B19" i="38"/>
  <c r="B18" i="38"/>
  <c r="C169" i="49" l="1"/>
  <c r="C167" i="49" l="1"/>
  <c r="C164" i="49" l="1"/>
  <c r="G7" i="49" s="1"/>
  <c r="F26" i="40" l="1"/>
  <c r="N17" i="19" l="1"/>
  <c r="M17" i="19"/>
  <c r="L17" i="19"/>
  <c r="K17" i="19"/>
  <c r="J17" i="19"/>
  <c r="I17" i="19"/>
  <c r="H17" i="19"/>
  <c r="G17" i="19"/>
  <c r="F17" i="19"/>
  <c r="E17" i="19"/>
  <c r="D17" i="19"/>
  <c r="C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C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9" i="19" l="1"/>
  <c r="O13" i="19"/>
  <c r="O17" i="19"/>
  <c r="G15" i="40" l="1"/>
  <c r="F15" i="40"/>
  <c r="E15" i="40"/>
  <c r="D15" i="40"/>
  <c r="B4" i="38" l="1"/>
  <c r="B53" i="38"/>
  <c r="B51" i="38"/>
  <c r="B50" i="38"/>
  <c r="B49" i="38"/>
  <c r="B47" i="38"/>
  <c r="B46" i="38"/>
  <c r="B34" i="38"/>
  <c r="B33" i="38"/>
  <c r="B27" i="38"/>
  <c r="B25" i="38"/>
  <c r="B22" i="38"/>
  <c r="B17" i="38"/>
  <c r="B15" i="38"/>
  <c r="B13" i="38"/>
  <c r="B11" i="38"/>
  <c r="B10" i="38"/>
  <c r="B9" i="38"/>
  <c r="B7" i="38"/>
  <c r="B6" i="38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l="1"/>
  <c r="Q82" i="7"/>
  <c r="Q79" i="7"/>
  <c r="Q84" i="7"/>
  <c r="Q81" i="7"/>
  <c r="Q78" i="7"/>
  <c r="Q83" i="7"/>
  <c r="Q80" i="7"/>
  <c r="Q9" i="7"/>
  <c r="Q12" i="7"/>
  <c r="Q8" i="7"/>
  <c r="Q11" i="7"/>
  <c r="Q7" i="7"/>
  <c r="Q10" i="7"/>
</calcChain>
</file>

<file path=xl/sharedStrings.xml><?xml version="1.0" encoding="utf-8"?>
<sst xmlns="http://schemas.openxmlformats.org/spreadsheetml/2006/main" count="2523" uniqueCount="1114">
  <si>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</si>
  <si>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</si>
  <si>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</si>
  <si>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</si>
  <si>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</si>
  <si>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</si>
  <si>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</si>
  <si>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</si>
  <si>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</si>
  <si>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</si>
  <si>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</si>
  <si>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</si>
  <si>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</si>
  <si>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</si>
  <si>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</si>
  <si>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</si>
  <si>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</si>
  <si>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</si>
  <si>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</si>
  <si>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</si>
  <si>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</si>
  <si>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</si>
  <si>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</si>
  <si>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</si>
  <si>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</si>
  <si>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</si>
  <si>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t>Yıl</t>
  </si>
  <si>
    <t>PERSONEL SAYISI - PERSONEL GİDERLERİ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</si>
  <si>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</si>
  <si>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</si>
  <si>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</si>
  <si>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</si>
  <si>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</si>
  <si>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</si>
  <si>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</si>
  <si>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</si>
  <si>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</si>
  <si>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</si>
  <si>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</si>
  <si>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</si>
  <si>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Sayaç açma-kapama bedeli alınan müşteri sayısı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</si>
  <si>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</si>
  <si>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</si>
  <si>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</si>
  <si>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</si>
  <si>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</si>
  <si>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</si>
  <si>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</si>
  <si>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</si>
  <si>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</si>
  <si>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</si>
  <si>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</si>
  <si>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</si>
  <si>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</si>
  <si>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</si>
  <si>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</si>
  <si>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</si>
  <si>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</si>
  <si>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</si>
  <si>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</si>
  <si>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</si>
  <si>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</si>
  <si>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</si>
  <si>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</si>
  <si>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</si>
  <si>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</si>
  <si>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</si>
  <si>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</si>
  <si>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</si>
  <si>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</si>
  <si>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Bakım onarımdan dolayı kesinti süresi </t>
  </si>
  <si>
    <t>Acil durumdan dolayı kesinti süresi</t>
  </si>
  <si>
    <t xml:space="preserve">VIII) İŞ GÜVENLİĞİ </t>
  </si>
  <si>
    <t>Gaz kaçaklarına bağlı kaza sayısı</t>
  </si>
  <si>
    <t>Kazaların yol açtığı yaralanma veya ölüm sayısı</t>
  </si>
  <si>
    <t>IX) TEDARİKÇİ DEĞİŞİMİ</t>
  </si>
  <si>
    <t>Dönem içerisinde tedarikçi değiştiren müşteri sayısı</t>
  </si>
  <si>
    <t>X) ARAMA MERKEZİ (CALL CENTER) BİLGİLERİ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</si>
  <si>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</si>
  <si>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</si>
  <si>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</si>
  <si>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</si>
  <si>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</si>
  <si>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</si>
  <si>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</si>
  <si>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</si>
  <si>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</si>
  <si>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</si>
  <si>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</si>
  <si>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</si>
  <si>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</si>
  <si>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</si>
  <si>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</si>
  <si>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</si>
  <si>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</si>
  <si>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</si>
  <si>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</si>
  <si>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</si>
  <si>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</si>
  <si>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</si>
  <si>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</si>
  <si>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</si>
  <si>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</si>
  <si>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</si>
  <si>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</si>
  <si>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</si>
  <si>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</si>
  <si>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</si>
  <si>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</si>
  <si>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</si>
  <si>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</si>
  <si>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</si>
  <si>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</si>
  <si>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</si>
  <si>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</si>
  <si>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</si>
  <si>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</si>
  <si>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</si>
  <si>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</si>
  <si>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</si>
  <si>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</si>
  <si>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</si>
  <si>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</si>
  <si>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</si>
  <si>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</si>
  <si>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</si>
  <si>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</si>
  <si>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</si>
  <si>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</si>
  <si>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</si>
  <si>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</si>
  <si>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</si>
  <si>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</si>
  <si>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</si>
  <si>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</si>
  <si>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</si>
  <si>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</si>
  <si>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</si>
  <si>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</si>
  <si>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</si>
  <si>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</si>
  <si>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</si>
  <si>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</si>
  <si>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</si>
  <si>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</si>
  <si>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</si>
  <si>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</si>
  <si>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</si>
  <si>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</si>
  <si>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</si>
  <si>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</si>
  <si>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</si>
  <si>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</si>
  <si>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</si>
  <si>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</si>
  <si>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</si>
  <si>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</si>
  <si>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</si>
  <si>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</si>
  <si>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</si>
  <si>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</si>
  <si>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</si>
  <si>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</si>
  <si>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</si>
  <si>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</si>
  <si>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</si>
  <si>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</si>
  <si>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</si>
  <si>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</si>
  <si>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</si>
  <si>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</si>
  <si>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</si>
  <si>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</si>
  <si>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</si>
  <si>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</si>
  <si>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</si>
  <si>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</si>
  <si>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</si>
  <si>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</si>
  <si>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</si>
  <si>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</si>
  <si>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</si>
  <si>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</si>
  <si>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</si>
  <si>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</si>
  <si>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</si>
  <si>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</si>
  <si>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</si>
  <si>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</si>
  <si>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</si>
  <si>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</si>
  <si>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</si>
  <si>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</si>
  <si>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</si>
  <si>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</si>
  <si>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</si>
  <si>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</si>
  <si>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</si>
  <si>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</si>
  <si>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</si>
  <si>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</si>
  <si>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</si>
  <si>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</si>
  <si>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</si>
  <si>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</si>
  <si>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</si>
  <si>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</si>
  <si>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</si>
  <si>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</si>
  <si>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</si>
  <si>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</si>
  <si>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</si>
  <si>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</si>
  <si>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</si>
  <si>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</si>
  <si>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</si>
  <si>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</si>
  <si>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</si>
  <si>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</si>
  <si>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</si>
  <si>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</si>
  <si>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</si>
  <si>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</si>
  <si>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</si>
  <si>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</si>
  <si>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</si>
  <si>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</si>
  <si>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</si>
  <si>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</si>
  <si>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</si>
  <si>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</si>
  <si>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</si>
  <si>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</si>
  <si>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</si>
  <si>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</si>
  <si>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</si>
  <si>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</si>
  <si>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</si>
  <si>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</si>
  <si>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</si>
  <si>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</si>
  <si>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</si>
  <si>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</si>
  <si>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</si>
  <si>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</si>
  <si>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</si>
  <si>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</si>
  <si>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</si>
  <si>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</si>
  <si>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</si>
  <si>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</si>
  <si>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</si>
  <si>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</si>
  <si>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</si>
  <si>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</si>
  <si>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</si>
  <si>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</si>
  <si>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</si>
  <si>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</si>
  <si>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</si>
  <si>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</si>
  <si>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</si>
  <si>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</si>
  <si>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</si>
  <si>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</si>
  <si>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</si>
  <si>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</si>
  <si>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</si>
  <si>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</si>
  <si>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</si>
  <si>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</si>
  <si>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</si>
  <si>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</si>
  <si>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</si>
  <si>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</si>
  <si>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</si>
  <si>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</si>
  <si>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</si>
  <si>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</si>
  <si>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</si>
  <si>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</si>
  <si>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</si>
  <si>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</si>
  <si>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</si>
  <si>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</si>
  <si>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</si>
  <si>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</si>
  <si>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</si>
  <si>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</si>
  <si>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</si>
  <si>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</si>
  <si>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</si>
  <si>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</si>
  <si>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</si>
  <si>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</si>
  <si>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</si>
  <si>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</si>
  <si>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</si>
  <si>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</si>
  <si>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</si>
  <si>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</si>
  <si>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</si>
  <si>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</si>
  <si>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</si>
  <si>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</si>
  <si>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</si>
  <si>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</si>
  <si>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</si>
  <si>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</si>
  <si>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</si>
  <si>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</si>
  <si>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</si>
  <si>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</si>
  <si>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</si>
  <si>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</si>
  <si>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</si>
  <si>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</si>
  <si>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</si>
  <si>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</si>
  <si>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</si>
  <si>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</si>
  <si>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</si>
  <si>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</si>
  <si>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</si>
  <si>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</si>
  <si>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</si>
  <si>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</si>
  <si>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</si>
  <si>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</si>
  <si>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</si>
  <si>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</si>
  <si>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</si>
  <si>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</si>
  <si>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</si>
  <si>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</si>
  <si>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</si>
  <si>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</si>
  <si>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</si>
  <si>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</si>
  <si>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</si>
  <si>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</si>
  <si>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</si>
  <si>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</si>
  <si>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</si>
  <si>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</si>
  <si>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</si>
  <si>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</si>
  <si>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</si>
  <si>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</si>
  <si>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</si>
  <si>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</si>
  <si>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</si>
  <si>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</si>
  <si>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</si>
  <si>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……….</t>
  </si>
  <si>
    <t>Hasılat (TL)</t>
  </si>
  <si>
    <t>Müşteri Sayısı (Fatura Kesilen)</t>
  </si>
  <si>
    <t>Toplam Hasılat (TL)</t>
  </si>
  <si>
    <t>Ocak</t>
  </si>
  <si>
    <t>Aralık</t>
  </si>
  <si>
    <t xml:space="preserve">Taşıma Hasılatı </t>
  </si>
  <si>
    <t>Taşıma Hasılatı</t>
  </si>
  <si>
    <t>3- …</t>
  </si>
  <si>
    <t>……..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</si>
  <si>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</si>
  <si>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</si>
  <si>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</si>
  <si>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</si>
  <si>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</si>
  <si>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</si>
  <si>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</si>
  <si>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</si>
  <si>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</si>
  <si>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</si>
  <si>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</si>
  <si>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</si>
  <si>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</si>
  <si>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</si>
  <si>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</si>
  <si>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</si>
  <si>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</si>
  <si>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</si>
  <si>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</si>
  <si>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</si>
  <si>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</si>
  <si>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</si>
  <si>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</si>
  <si>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</si>
  <si>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</si>
  <si>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</si>
  <si>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</si>
  <si>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Bankalarca Tahsil Edilen Fatura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</si>
  <si>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</si>
  <si>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</si>
  <si>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</si>
  <si>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</si>
  <si>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</si>
  <si>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</si>
  <si>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</si>
  <si>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</si>
  <si>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</si>
  <si>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</si>
  <si>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</si>
  <si>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</si>
  <si>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</si>
  <si>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</si>
  <si>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</si>
  <si>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</si>
  <si>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</si>
  <si>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</si>
  <si>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</si>
  <si>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</si>
  <si>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</si>
  <si>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</si>
  <si>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</si>
  <si>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</si>
  <si>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</si>
  <si>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</si>
  <si>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</si>
  <si>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</si>
  <si>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</si>
  <si>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</si>
  <si>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</si>
  <si>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</si>
  <si>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</si>
  <si>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</si>
  <si>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</si>
  <si>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</si>
  <si>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</si>
  <si>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</si>
  <si>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</si>
  <si>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</si>
  <si>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</si>
  <si>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</si>
  <si>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</si>
  <si>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</si>
  <si>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</si>
  <si>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</si>
  <si>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</si>
  <si>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</si>
  <si>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</si>
  <si>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</si>
  <si>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</si>
  <si>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</si>
  <si>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</si>
  <si>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</si>
  <si>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</si>
  <si>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</si>
  <si>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</si>
  <si>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</si>
  <si>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</si>
  <si>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</si>
  <si>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</si>
  <si>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</si>
  <si>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</si>
  <si>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</si>
  <si>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</si>
  <si>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</si>
  <si>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</si>
  <si>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</si>
  <si>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</si>
  <si>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</si>
  <si>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</si>
  <si>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</si>
  <si>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</si>
  <si>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</si>
  <si>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</si>
  <si>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</si>
  <si>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</si>
  <si>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</si>
  <si>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</si>
  <si>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</si>
  <si>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</si>
  <si>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</si>
  <si>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</si>
  <si>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</si>
  <si>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</si>
  <si>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</si>
  <si>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</si>
  <si>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</si>
  <si>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</si>
  <si>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</si>
  <si>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</si>
  <si>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</si>
  <si>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</si>
  <si>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</si>
  <si>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</si>
  <si>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</si>
  <si>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</si>
  <si>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</si>
  <si>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</si>
  <si>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</si>
  <si>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</si>
  <si>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</si>
  <si>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</si>
  <si>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</si>
  <si>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</si>
  <si>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</si>
  <si>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</si>
  <si>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</si>
  <si>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</si>
  <si>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</si>
  <si>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</si>
  <si>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</si>
  <si>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</si>
  <si>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</si>
  <si>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</si>
  <si>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 xml:space="preserve">4.4. Şirket İnternet Adresi </t>
  </si>
  <si>
    <t>4.5. Şirket E-posta adresi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</si>
  <si>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</si>
  <si>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</si>
  <si>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</si>
  <si>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</si>
  <si>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</si>
  <si>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</si>
  <si>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</si>
  <si>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</si>
  <si>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</si>
  <si>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</si>
  <si>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</si>
  <si>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</si>
  <si>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</si>
  <si>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</si>
  <si>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</si>
  <si>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</si>
  <si>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2.5.3. Şebekenin Pik Gününde Şebekeden Geçen Toplam Gaz Miktarı</t>
  </si>
  <si>
    <t>2.5.5. Pik Günde Abonelerce Tüketilen Gaz Miktarı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</si>
  <si>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</si>
  <si>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</si>
  <si>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</si>
  <si>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</si>
  <si>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</si>
  <si>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</si>
  <si>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</si>
  <si>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</si>
  <si>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</si>
  <si>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</si>
  <si>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</si>
  <si>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</si>
  <si>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</si>
  <si>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</si>
  <si>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</si>
  <si>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</si>
  <si>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</si>
  <si>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</si>
  <si>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</si>
  <si>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</si>
  <si>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</si>
  <si>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</si>
  <si>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</si>
  <si>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</si>
  <si>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</si>
  <si>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</si>
  <si>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</si>
  <si>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</si>
  <si>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</si>
  <si>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Tahsilat Bilgileri</t>
  </si>
  <si>
    <t>Dönem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</si>
  <si>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</si>
  <si>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</si>
  <si>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</si>
  <si>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</si>
  <si>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</si>
  <si>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</si>
  <si>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</si>
  <si>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t xml:space="preserve">01. Dağıtım Hatları 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</si>
  <si>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</si>
  <si>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</si>
  <si>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</si>
  <si>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</si>
  <si>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</si>
  <si>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</si>
  <si>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</si>
  <si>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</si>
  <si>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</si>
  <si>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</si>
  <si>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</si>
  <si>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</si>
  <si>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</si>
  <si>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</si>
  <si>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</si>
  <si>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</si>
  <si>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</si>
  <si>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</si>
  <si>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</si>
  <si>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</si>
  <si>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</si>
  <si>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</si>
  <si>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</si>
  <si>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</si>
  <si>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</si>
  <si>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</si>
  <si>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</si>
  <si>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</si>
  <si>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</si>
  <si>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</si>
  <si>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</si>
  <si>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</si>
  <si>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</si>
  <si>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</si>
  <si>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</si>
  <si>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</si>
  <si>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</si>
  <si>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</si>
  <si>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</si>
  <si>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</si>
  <si>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</si>
  <si>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</si>
  <si>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</si>
  <si>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</si>
  <si>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</si>
  <si>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</si>
  <si>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</si>
  <si>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</si>
  <si>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</si>
  <si>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</si>
  <si>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</si>
  <si>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</si>
  <si>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</si>
  <si>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</si>
  <si>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</si>
  <si>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</si>
  <si>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</si>
  <si>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</si>
  <si>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</si>
  <si>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</si>
  <si>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</si>
  <si>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</si>
  <si>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</si>
  <si>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</si>
  <si>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</si>
  <si>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</si>
  <si>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</si>
  <si>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</si>
  <si>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</si>
  <si>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</si>
  <si>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</si>
  <si>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</si>
  <si>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</si>
  <si>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</si>
  <si>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</si>
  <si>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</si>
  <si>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</si>
  <si>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</si>
  <si>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</si>
  <si>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</si>
  <si>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</si>
  <si>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</si>
  <si>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</si>
  <si>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</si>
  <si>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</si>
  <si>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</si>
  <si>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</si>
  <si>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</si>
  <si>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</si>
  <si>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</si>
  <si>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</si>
  <si>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</si>
  <si>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</si>
  <si>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</si>
  <si>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</si>
  <si>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</si>
  <si>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</si>
  <si>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</si>
  <si>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</si>
  <si>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</si>
  <si>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</si>
  <si>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</si>
  <si>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</si>
  <si>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</si>
  <si>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</si>
  <si>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</si>
  <si>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</si>
  <si>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</si>
  <si>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</si>
  <si>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</si>
  <si>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</si>
  <si>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</si>
  <si>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</si>
  <si>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</si>
  <si>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</si>
  <si>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</si>
  <si>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</si>
  <si>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</si>
  <si>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</si>
  <si>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</si>
  <si>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</si>
  <si>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</si>
  <si>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</si>
  <si>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</si>
  <si>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</si>
  <si>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</si>
  <si>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</si>
  <si>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</si>
  <si>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</si>
  <si>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</si>
  <si>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EK-21/C: PLANLANAN YATIRIMLAR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</si>
  <si>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</si>
  <si>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</si>
  <si>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</si>
  <si>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</si>
  <si>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</si>
  <si>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</si>
  <si>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</si>
  <si>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</si>
  <si>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</si>
  <si>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</si>
  <si>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</si>
  <si>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</si>
  <si>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</si>
  <si>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</si>
  <si>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</si>
  <si>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</si>
  <si>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</si>
  <si>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</si>
  <si>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</si>
  <si>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</si>
  <si>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</si>
  <si>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</si>
  <si>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</si>
  <si>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</si>
  <si>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</si>
  <si>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</si>
  <si>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</si>
  <si>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</si>
  <si>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</si>
  <si>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</si>
  <si>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</si>
  <si>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</si>
  <si>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</si>
  <si>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</si>
  <si>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</si>
  <si>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</si>
  <si>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</si>
  <si>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</si>
  <si>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</si>
  <si>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</si>
  <si>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</si>
  <si>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</si>
  <si>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</si>
  <si>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</si>
  <si>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</si>
  <si>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</si>
  <si>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</si>
  <si>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</si>
  <si>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</si>
  <si>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</si>
  <si>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</si>
  <si>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</si>
  <si>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</si>
  <si>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</si>
  <si>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</si>
  <si>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</si>
  <si>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İstasyon 1</t>
  </si>
  <si>
    <t>İstasyon 2</t>
  </si>
  <si>
    <t>İstasyon 3</t>
  </si>
  <si>
    <t>İstasyon 4</t>
  </si>
  <si>
    <t>İstasyon 5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</si>
  <si>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</si>
  <si>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</si>
  <si>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</si>
  <si>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</si>
  <si>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</si>
  <si>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</si>
  <si>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</si>
  <si>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</si>
  <si>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</si>
  <si>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</si>
  <si>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</si>
  <si>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</si>
  <si>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</si>
  <si>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</si>
  <si>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</si>
  <si>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</si>
  <si>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</si>
  <si>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</si>
  <si>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</si>
  <si>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</si>
  <si>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</si>
  <si>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</si>
  <si>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</si>
  <si>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</si>
  <si>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</si>
  <si>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</si>
  <si>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</si>
  <si>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</si>
  <si>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</si>
  <si>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</si>
  <si>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</si>
  <si>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Ad/Unvanı</t>
  </si>
  <si>
    <t>EK-24/B: FAALİYET GELİRLERİ - MİZAN KARŞILIĞI</t>
  </si>
  <si>
    <t>3.1. Bağlantı Sözleşmesi Yapılan Tüketici Sayısı (Kümülatif)</t>
  </si>
  <si>
    <t>TEDARİKÇİ UNVANI</t>
  </si>
  <si>
    <t>1- Tüketici Adı/Unvanı</t>
  </si>
  <si>
    <t>2- Tüketici Adı/Unvanı</t>
  </si>
  <si>
    <t>EDİNİM TARİHİ</t>
  </si>
  <si>
    <t>ALINAN FİRMA</t>
  </si>
  <si>
    <t>2.4. Canlı  (Hot-tap) Operasyon Gideri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</si>
  <si>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</si>
  <si>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</si>
  <si>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</si>
  <si>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</si>
  <si>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</si>
  <si>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</si>
  <si>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</si>
  <si>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</si>
  <si>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</si>
  <si>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</si>
  <si>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</si>
  <si>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</si>
  <si>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4.8. Devralınan Hat ve Tesisler</t>
  </si>
  <si>
    <t>4.7. Haritalama ve Coğrafi Bilgi Sistemleri</t>
  </si>
  <si>
    <t>4.6. SCADA Yatırımları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</si>
  <si>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</si>
  <si>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</si>
  <si>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</si>
  <si>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</si>
  <si>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</si>
  <si>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</si>
  <si>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</si>
  <si>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</si>
  <si>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</si>
  <si>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EK-5: YILLIK NAKİT AKIM TABLOLARI</t>
  </si>
  <si>
    <t>2. Müşteri İstasyonları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</si>
  <si>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</si>
  <si>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</si>
  <si>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</si>
  <si>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2.3. Toplam Sayaç Sayısı (Kümülatif)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</si>
  <si>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</si>
  <si>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</si>
  <si>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</si>
  <si>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</si>
  <si>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</si>
  <si>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</si>
  <si>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</si>
  <si>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</si>
  <si>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</si>
  <si>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</si>
  <si>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</si>
  <si>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</si>
  <si>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</si>
  <si>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</si>
  <si>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</si>
  <si>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</si>
  <si>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</si>
  <si>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</si>
  <si>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</si>
  <si>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</si>
  <si>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</si>
  <si>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</si>
  <si>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</si>
  <si>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</si>
  <si>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</si>
  <si>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</si>
  <si>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</si>
  <si>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</si>
  <si>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</si>
  <si>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</si>
  <si>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</si>
  <si>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</si>
  <si>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TOPLAM YATIRIM TUTARI</t>
  </si>
  <si>
    <t>1. HATLAR</t>
  </si>
  <si>
    <t>2. İSTASYONLAR</t>
  </si>
  <si>
    <t>3. SAYAÇLAR</t>
  </si>
  <si>
    <t>Deplase No</t>
  </si>
  <si>
    <t>Tahsil Edilen Tutar (TL)</t>
  </si>
  <si>
    <t>EK-8/B: DAĞITIM ŞİRKETLERİNİN 2021 YILINA KADAR DOĞAL GAZ MİKTAR TAHMİNLERİ (Bu yıl istenmemektedir.)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</si>
  <si>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</si>
  <si>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</si>
  <si>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</si>
  <si>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</si>
  <si>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</si>
  <si>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</si>
  <si>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</si>
  <si>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</si>
  <si>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</si>
  <si>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</si>
  <si>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</si>
  <si>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</si>
  <si>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</si>
  <si>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t>OCAK (G)</t>
  </si>
  <si>
    <t>ŞUBAT  (G)</t>
  </si>
  <si>
    <t>MART  (G)</t>
  </si>
  <si>
    <t>MAYIS  (P)</t>
  </si>
  <si>
    <t>HAZİRAN  (P)</t>
  </si>
  <si>
    <t>TEMMUZ  (P)</t>
  </si>
  <si>
    <t>AĞUSTOS (P)</t>
  </si>
  <si>
    <t>EYLÜL  (P)</t>
  </si>
  <si>
    <t>EKİM  (P)</t>
  </si>
  <si>
    <t>KASIM  (P)</t>
  </si>
  <si>
    <t>ARALIK  (P)</t>
  </si>
  <si>
    <t>(P): Planlanan</t>
  </si>
  <si>
    <t>4.9. CNG Yatırımları</t>
  </si>
  <si>
    <t>4.6. Bağlantı Kurulacak Yetkililer</t>
  </si>
  <si>
    <t>1.1. Nüfus</t>
  </si>
  <si>
    <t>3.2. Gaz Verilen Bina Sayısı (İçinde en az bir abone bulunan) (Kümülatif)</t>
  </si>
  <si>
    <t>Serbest Tüketici</t>
  </si>
  <si>
    <t>Elektrik Üretim Amaçlı</t>
  </si>
  <si>
    <t>4.3. KEP Adresi</t>
  </si>
  <si>
    <t>EK-7: DAĞITIM ŞİRKETLERİ DOĞAL GAZ ALIM MİKTAR VE BEDELLERİ</t>
  </si>
  <si>
    <t>ÖTV Dahil KDV Hariç Toplam Alım Bedeli (TL)</t>
  </si>
  <si>
    <t xml:space="preserve">    Elektrik Üretim Amaçlı</t>
  </si>
  <si>
    <t xml:space="preserve">    OSB</t>
  </si>
  <si>
    <t xml:space="preserve">    Diğer</t>
  </si>
  <si>
    <t xml:space="preserve">    CNG Lisansı Sahipleri</t>
  </si>
  <si>
    <t xml:space="preserve">Personel Sayısı </t>
  </si>
  <si>
    <t>PERSONEL GİDERLERİ DAĞILIMI (TL)</t>
  </si>
  <si>
    <t>PERSONEL SAYISI DAĞILIMI</t>
  </si>
  <si>
    <t>EK-13: PERSONEL SAYISI VE PERSONEL GİDERLERİ</t>
  </si>
  <si>
    <t>1.6.2. İlave Yatırım</t>
  </si>
  <si>
    <t>1.6.1. İlk Yatırım (İstasyon Kapasitesine Göre)</t>
  </si>
  <si>
    <t xml:space="preserve">1.6. Şehir içi Bölge İstasyonları </t>
  </si>
  <si>
    <t>EK-21/A1: YATIRIMLAR</t>
  </si>
  <si>
    <t>4.4. Katodik Koruma Sistemi</t>
  </si>
  <si>
    <t>4.5. SCADA Yatırımları</t>
  </si>
  <si>
    <t>4.6. Haritalama ve Coğrafi Bilgi Sistemleri</t>
  </si>
  <si>
    <t>1. Servis Hattı</t>
  </si>
  <si>
    <t>2. Servis Kutusu</t>
  </si>
  <si>
    <t>3. Sayaçlar</t>
  </si>
  <si>
    <t>3.1. Mekanik</t>
  </si>
  <si>
    <t>3.2. Elektronik (Ön Ödemeli Modül Sistemi Dahil)</t>
  </si>
  <si>
    <t>G40 Üzeri Mekanik</t>
  </si>
  <si>
    <t>G40 Üzeri Elektronik</t>
  </si>
  <si>
    <t>3.3. Hacim Düzelticiler</t>
  </si>
  <si>
    <t>4.1. Üst Kaplama Giderleri</t>
  </si>
  <si>
    <t>4.2. Haritalama ve Coğrafi Bilgi Sistemleri</t>
  </si>
  <si>
    <t>4.2.1. Uygulama (As-Built) Yatırımları</t>
  </si>
  <si>
    <t>4.1.1. Belediye Üst Kaplama Giderleri</t>
  </si>
  <si>
    <t>4.1.2. Alt Yüklenici Üst Kaplama Giderleri</t>
  </si>
  <si>
    <t>4.1.2.1. Asfalt Kaplama</t>
  </si>
  <si>
    <t>4.1.2.2. Beton Kaplama</t>
  </si>
  <si>
    <t>4.1.2.3. Parke Kaplama</t>
  </si>
  <si>
    <t>4.1.2.4. Diğer Kaplama</t>
  </si>
  <si>
    <t>EK-21/A2: SERVİS HATLARI</t>
  </si>
  <si>
    <t>EK-21/A3: MÜNFERİT HATLAR</t>
  </si>
  <si>
    <t>4.10. LNG Yatırımları</t>
  </si>
  <si>
    <t>4.6.1. Uygulama (As-Built) Yatırımları</t>
  </si>
  <si>
    <t>4.6.2. Etüt ve Proje Giderleri</t>
  </si>
  <si>
    <t>Dağıtım Şirketi Isıtma Gazı Giderine Katlanıyor Mu?</t>
  </si>
  <si>
    <t>Yıllık Faiz Oranı</t>
  </si>
  <si>
    <t>Acil durumdan dolayı kesinti sayısı</t>
  </si>
  <si>
    <t>Kazalar sonucu oluşan zaman kaybı</t>
  </si>
  <si>
    <t>G650 Mekanik</t>
  </si>
  <si>
    <t>G1000 Mekanik</t>
  </si>
  <si>
    <t>G650 Elektronik</t>
  </si>
  <si>
    <t>G1000 Elektronik</t>
  </si>
  <si>
    <t>Şebekede Kurulu Sayaçlar</t>
  </si>
  <si>
    <t>Dönem Başı</t>
  </si>
  <si>
    <t>Takılan</t>
  </si>
  <si>
    <t>Sökülen</t>
  </si>
  <si>
    <t>Dönem Sonu</t>
  </si>
  <si>
    <t>Satın Alınan</t>
  </si>
  <si>
    <t>Muayeneden Gelen</t>
  </si>
  <si>
    <t>Stok Hareketi</t>
  </si>
  <si>
    <t>G1000 Üzeri Mekanik</t>
  </si>
  <si>
    <t>G1000 Üzeri Elektronik</t>
  </si>
  <si>
    <t>Damga Süresinin Dolması</t>
  </si>
  <si>
    <t>Müşteri Talebi</t>
  </si>
  <si>
    <t>Hurda</t>
  </si>
  <si>
    <t>Yeni</t>
  </si>
  <si>
    <t>Kullanılmış</t>
  </si>
  <si>
    <t>14 Yaşını Doldurmamış</t>
  </si>
  <si>
    <t>14 Yaşını Doldurmuş, 20 Yaşını Doldurmamış</t>
  </si>
  <si>
    <t xml:space="preserve"> 20 Yaşını Doldurmuş</t>
  </si>
  <si>
    <t>Sökülerek Doğrudan Stoka Alınan</t>
  </si>
  <si>
    <t>Eğer yukarıdaki soruya verilen cevap "EVET" ise 3 numaralı bölümün doldurulması gerekmektedir.</t>
  </si>
  <si>
    <t>1. TEMEL BİLGİLER</t>
  </si>
  <si>
    <t>1.2. Şehir Sayısı</t>
  </si>
  <si>
    <t>1.3. Toplam Bina Sayısı</t>
  </si>
  <si>
    <t>1.4. Toplam Daire Sayısı</t>
  </si>
  <si>
    <t>1.5. Abone Merkezi Sayısı</t>
  </si>
  <si>
    <t>1.6. Acil Müdahale Lokasyon Sayısı</t>
  </si>
  <si>
    <t>1.7. Toplam Acil Müdahale Araç Sayısı</t>
  </si>
  <si>
    <t>Miktar (Sm3)</t>
  </si>
  <si>
    <t>TOPLAM ST (EÜA) DOĞAL GAZ MİKTARI (Sm3)</t>
  </si>
  <si>
    <t>TOPLAM ST (OSB) DOĞAL GAZ MİKTARI (Sm3)</t>
  </si>
  <si>
    <t>TOPLAM ST (DİĞER) DOĞAL GAZ MİKTARI (Sm3)</t>
  </si>
  <si>
    <t>TOPLAM ABONE DOĞAL GAZ MİKTARI (Sm3)</t>
  </si>
  <si>
    <t>TOPLAM ABONE ALIM BEDELİ (TL) (ÖTV Dahil KDV Hariç)</t>
  </si>
  <si>
    <t>TOPLAM ST (EÜA) ALIM BEDELİ (TL) (ÖTV Dahil KDV Hariç)</t>
  </si>
  <si>
    <t>TOPLAM ST (OSB) ALIM BEDELİ (TL) (ÖTV Dahil KDV Hariç)</t>
  </si>
  <si>
    <t>TOPLAM ST (DİĞER) ALIM BEDELİ (TL) (ÖTV Dahil KDV Hariç)</t>
  </si>
  <si>
    <t>TOPLAM ALIM MİKTARI (Sm3)</t>
  </si>
  <si>
    <t>TOPLAM ALIM TUTARI (TL)</t>
  </si>
  <si>
    <t>ÖTV Dahil KDV Hariç Fiyat (TL/Sm3)</t>
  </si>
  <si>
    <t>Tüketim (Sm3)</t>
  </si>
  <si>
    <t>Toplam Tüketim (Sm3)</t>
  </si>
  <si>
    <t>ÖTV Dahil KDV Hariç Ortalama Fiyat (TL/Sm3)</t>
  </si>
  <si>
    <r>
      <t>EK-8/C: 100.000 Sm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</si>
  <si>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>Tüketim Miktarı (Sm3)</t>
  </si>
  <si>
    <t>Uygulanan Sistem Kullanım Bedeli (KDV Hariç)(TL/Sm3)</t>
  </si>
  <si>
    <t>PTT tarafından Tahsil Edilen Fatura Sayısı</t>
  </si>
  <si>
    <t>FATURA BİLGİLERİ (Adet)</t>
  </si>
  <si>
    <t>Kesilen Fatura Sayısı</t>
  </si>
  <si>
    <t>Dağıtılan İhbarname Sayısı</t>
  </si>
  <si>
    <t>Okunan Sayaç Sayısı</t>
  </si>
  <si>
    <t>Tahsil Edilen Toplam Fatura Sayısı</t>
  </si>
  <si>
    <t xml:space="preserve">Şirkete ait ödeme merkezi sayısı </t>
  </si>
  <si>
    <t xml:space="preserve">Şirkete ait vezne sayısı </t>
  </si>
  <si>
    <t>Şirket web sitesi üzerinden fatura ödeme sayısı</t>
  </si>
  <si>
    <t>Toplam fatura sayısı</t>
  </si>
  <si>
    <t>Uzaktan okuma yapılan sayaç sayısı</t>
  </si>
  <si>
    <t>Arama merkezi hat sayısı</t>
  </si>
  <si>
    <t>Arama merkezi personel sayısı</t>
  </si>
  <si>
    <t>Arama sayısı</t>
  </si>
  <si>
    <t>Ortalama bekleme süresi</t>
  </si>
  <si>
    <t>3.1. Sayaçlar</t>
  </si>
  <si>
    <t>3.2. Hacim Düzelticiler</t>
  </si>
  <si>
    <t>YATIRIM KALEMLERİ</t>
  </si>
  <si>
    <t>5. Şehir Besleme Hatları</t>
  </si>
  <si>
    <t>6. Servis Hattı Maliyeti (Sayaçlar Dahil)</t>
  </si>
  <si>
    <t>7. Kazı, Ruhsat, Harç Maliyetleri</t>
  </si>
  <si>
    <t>8. Kamulaştırma Maliyetleri</t>
  </si>
  <si>
    <t>9. Üst Kaplama Maliyetleri</t>
  </si>
  <si>
    <t>10. Kontrol Şirketi Maliyetleri</t>
  </si>
  <si>
    <t>11. Katodik Koruma Maliyetleri</t>
  </si>
  <si>
    <t>12. SCADA Yatırımları</t>
  </si>
  <si>
    <t>13. Haritalama ve Coğrafi Bilgi Sistemleri</t>
  </si>
  <si>
    <t>14. Devralınan Hat ve Tesisler</t>
  </si>
  <si>
    <t>15. CNG Yatırımları</t>
  </si>
  <si>
    <t>16. LNG Yatırımları</t>
  </si>
  <si>
    <t>Deplase Hatlar</t>
  </si>
  <si>
    <t>EK-21/F: SAYAÇ BİLGİLERİ</t>
  </si>
  <si>
    <t>Yatırım Tavanı Kapsamında</t>
  </si>
  <si>
    <t>Abone Bağlantı Bedeli Kapsamında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</si>
  <si>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</si>
  <si>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</si>
  <si>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</si>
  <si>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</si>
  <si>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</si>
  <si>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</si>
  <si>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Satış Tarihindeki Birikmiş Amortisman Tutarı (TL)</t>
  </si>
  <si>
    <t>EK-21/B: YATIRIM DAĞILIMI (Bu yıl istenmemektedir.)</t>
  </si>
  <si>
    <r>
      <rPr>
        <b/>
        <sz val="10"/>
        <color rgb="FFFF0000"/>
        <rFont val="Arial Tur"/>
        <charset val="162"/>
      </rPr>
      <t xml:space="preserve">2018 </t>
    </r>
    <r>
      <rPr>
        <b/>
        <sz val="10"/>
        <rFont val="Arial Tur"/>
        <charset val="162"/>
      </rPr>
      <t>YILI İÇİN DETAY MİZANLAR BU TABLODA ELEKTRONİK ORTAMDA,</t>
    </r>
  </si>
  <si>
    <t>DAĞITIM ŞİRKETLERİNİN 2018 YILI DOĞAL GAZ ALIM MİKTAR VE BEDELLERİ</t>
  </si>
  <si>
    <t>DAĞITIM ŞİRKETLERİ 2018 YILI DOĞAL GAZ SATIŞ FİYAT, MİKTAR VE BEDELLERİ (Sm3)</t>
  </si>
  <si>
    <t>2018 YILINDAKİ MÜŞTERİLER</t>
  </si>
  <si>
    <t>2018 Toplamı</t>
  </si>
  <si>
    <t>KREDİLER TABLOSU (31.12.2018 TARİHİ İTİBARİYLE)</t>
  </si>
  <si>
    <t>31.12.2018 Bakiyesi</t>
  </si>
  <si>
    <t>A- ŞEBEKE VARLIK SATIŞLARI (2018)</t>
  </si>
  <si>
    <t>B- ŞEBEKE HARİCİ VARLIK SATIŞLARI (2018)</t>
  </si>
  <si>
    <t>Evet</t>
  </si>
  <si>
    <t>Hayır</t>
  </si>
  <si>
    <t>Devir</t>
  </si>
  <si>
    <t>Yatırım</t>
  </si>
  <si>
    <t>0 - 100.000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</si>
  <si>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01.04.2019</t>
    </r>
    <r>
      <rPr>
        <b/>
        <sz val="10"/>
        <rFont val="Arial"/>
        <family val="2"/>
        <charset val="162"/>
      </rPr>
      <t xml:space="preserve"> itibariyle)</t>
    </r>
  </si>
  <si>
    <t>Tüketimleri (Sm3)</t>
  </si>
  <si>
    <t>NAKİT AKIM TABLOSU</t>
  </si>
  <si>
    <t>NAKİT GİRİŞLERİ</t>
  </si>
  <si>
    <t>Dönem Başı Nakit</t>
  </si>
  <si>
    <t>D.Gaz Satışlarından Tahsilat</t>
  </si>
  <si>
    <t>Taşıma Hizmeti Gelirlerinden Tahsilat</t>
  </si>
  <si>
    <t>Bağlantı Gelirlerinden Tahsilat</t>
  </si>
  <si>
    <t>İç Tesisat İşlemleri</t>
  </si>
  <si>
    <t>Diğer Gelirler Kapsamındaki Tahsilatlar</t>
  </si>
  <si>
    <t>Diğer Faaliyetlerden Tahsilatlar</t>
  </si>
  <si>
    <t>Hissedarlardan Nakit Girişleri</t>
  </si>
  <si>
    <t>Kredi Girişleri (İşletme)</t>
  </si>
  <si>
    <t>Kredi Girişleri (Yatırım)</t>
  </si>
  <si>
    <t>Güvence Bedeli Tahsilatları</t>
  </si>
  <si>
    <t>Diğer Nakit Girişleri</t>
  </si>
  <si>
    <t>TOPLAM NAKİT GİRİŞLERİ</t>
  </si>
  <si>
    <t>NAKİT ÇIKIŞLARI</t>
  </si>
  <si>
    <t>D.Gaz Emtia Ödemeleri</t>
  </si>
  <si>
    <t>İade İşlemleri Kaynaklı Nakit Çıkışları</t>
  </si>
  <si>
    <t>İlk Madde ve Malzeme Alış Ödemeleri</t>
  </si>
  <si>
    <t>Yatırım Hakediş Ödemeleri</t>
  </si>
  <si>
    <t>Vergi ve Fon Ödemeleri</t>
  </si>
  <si>
    <t>Kredi Ödemeleri (İşletme)</t>
  </si>
  <si>
    <t>Kredi Ödemeleri (Yatırım)</t>
  </si>
  <si>
    <t>Hissedara Temettü / Temettüye Mahsuben Avans</t>
  </si>
  <si>
    <t>Faaliyet Giderleri</t>
  </si>
  <si>
    <t>Personel Giderleri Kapsamındaki Ödemeler</t>
  </si>
  <si>
    <t>Dışarıdan Sağlanan Fayda ve Hizmetler Kapsamındaki Ödemeler</t>
  </si>
  <si>
    <t>Diğer Faaliyet Giderleri Kapsamındaki Ödemeler</t>
  </si>
  <si>
    <t>Güvence Bedeli İadeleri</t>
  </si>
  <si>
    <t>Diğer Nakit Çıkışları</t>
  </si>
  <si>
    <t>ÇIKIŞLAR TOPLAMI</t>
  </si>
  <si>
    <t>DÖNEM SONU NAKİT</t>
  </si>
  <si>
    <t>Kaplama Türü</t>
  </si>
  <si>
    <t>Tutar (TL)</t>
  </si>
  <si>
    <t>Belediye</t>
  </si>
  <si>
    <t>Alt Yüklenici</t>
  </si>
  <si>
    <t>NİSAN (P)</t>
  </si>
  <si>
    <t>Stoka Alınan</t>
  </si>
  <si>
    <t>Stoktan Doğrudan Satış</t>
  </si>
  <si>
    <t>Stoktan Çıkartılan</t>
  </si>
  <si>
    <t>EK-22/C: KAPLAMA DETAYLARI</t>
  </si>
  <si>
    <t>Yapan Taraf</t>
  </si>
  <si>
    <t>Sıra No:</t>
  </si>
  <si>
    <r>
      <t>2018 Yılı Tüketim Miktarı (Sm</t>
    </r>
    <r>
      <rPr>
        <b/>
        <vertAlign val="superscript"/>
        <sz val="8"/>
        <rFont val="Arial"/>
        <family val="2"/>
        <charset val="162"/>
      </rPr>
      <t>3</t>
    </r>
    <r>
      <rPr>
        <b/>
        <sz val="8"/>
        <rFont val="Arial"/>
        <family val="2"/>
        <charset val="162"/>
      </rPr>
      <t>)</t>
    </r>
  </si>
  <si>
    <r>
      <t>0 - 10.000 Sm</t>
    </r>
    <r>
      <rPr>
        <b/>
        <vertAlign val="superscript"/>
        <sz val="10"/>
        <rFont val="Arial"/>
        <family val="2"/>
        <charset val="162"/>
      </rPr>
      <t>3</t>
    </r>
  </si>
  <si>
    <r>
      <t>10.001-100.000 Sm</t>
    </r>
    <r>
      <rPr>
        <b/>
        <vertAlign val="superscript"/>
        <sz val="10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</si>
  <si>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0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</si>
  <si>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0"/>
        <rFont val="Arial"/>
        <family val="2"/>
        <charset val="162"/>
      </rPr>
      <t>3</t>
    </r>
  </si>
  <si>
    <r>
      <t>10.000.001-100.000.000 Sm</t>
    </r>
    <r>
      <rPr>
        <b/>
        <vertAlign val="superscript"/>
        <sz val="10"/>
        <rFont val="Arial"/>
        <family val="2"/>
        <charset val="162"/>
      </rPr>
      <t>3</t>
    </r>
  </si>
  <si>
    <r>
      <t>100.000.001 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 xml:space="preserve"> ve Üzeri</t>
    </r>
  </si>
  <si>
    <r>
      <t>0 - 100.000 Sm</t>
    </r>
    <r>
      <rPr>
        <b/>
        <vertAlign val="superscript"/>
        <sz val="10"/>
        <rFont val="Arial"/>
        <family val="2"/>
        <charset val="162"/>
      </rPr>
      <t>3</t>
    </r>
  </si>
  <si>
    <t>Parke</t>
  </si>
  <si>
    <t>Beton</t>
  </si>
  <si>
    <t>Asfalt</t>
  </si>
  <si>
    <t>Diğer        
(Tahsilat Yolunu Buraya Yazınız)</t>
  </si>
  <si>
    <t xml:space="preserve">        2 - Finansal Kiralama İşlemlerinden Borçlar</t>
  </si>
  <si>
    <t xml:space="preserve">        3 - Ertelenmiş Finansal Kiralama Borçlanma Maliyetleri (-)</t>
  </si>
  <si>
    <t xml:space="preserve">        4 - Uzun Vadeli Kredilerin Anapara Taksitleri ve Faizleri</t>
  </si>
  <si>
    <t xml:space="preserve">        5 - Tahvil Anapara ve Borç Taksit ve Faizleri</t>
  </si>
  <si>
    <t xml:space="preserve">        6 - Çıkarılmış Bonolar ve Senetler</t>
  </si>
  <si>
    <t xml:space="preserve">        7 - Çıkarılmış Diğer Menkul Kıymetler</t>
  </si>
  <si>
    <t xml:space="preserve">        8 - Menkul Kıymetler İhraç Farkları (-)</t>
  </si>
  <si>
    <t xml:space="preserve">        9 - Diğer Mali Borçlar</t>
  </si>
  <si>
    <t>15. CNG Alım Fiyat Farkları</t>
  </si>
  <si>
    <t>16. LNG Alım Fiyat Farkları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</si>
</sst>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T_L_-;\-* #,##0.00\ _T_L_-;_-* &quot;-&quot;??\ _T_L_-;_-@_-"/>
    <numFmt numFmtId="164" formatCode="0.000_)"/>
    <numFmt numFmtId="165" formatCode="_-* #,##0.00\ _Y_T_L_-;\-* #,##0.00\ _Y_T_L_-;_-* &quot;-&quot;??\ _Y_T_L_-;_-@_-"/>
    <numFmt numFmtId="166" formatCode="0.00_)"/>
    <numFmt numFmtId="167" formatCode="_-* #,##0.00_-;\-* #,##0.00_-;_-* &quot;-&quot;??_-;_-@_-"/>
    <numFmt numFmtId="168" formatCode="_-* #,##0_-;\-* #,##0_-;_-* &quot;-&quot;_-;_-@_-"/>
    <numFmt numFmtId="169" formatCode="_(* #,##0_);_(* \(#,##0\);_(* &quot;-&quot;_);_(@_)"/>
    <numFmt numFmtId="170" formatCode="#,##0.000000"/>
    <numFmt numFmtId="171" formatCode="_-* #,##0\ _T_L_-;\-* #,##0\ _T_L_-;_-* &quot;-&quot;??\ _T_L_-;_-@_-"/>
    <numFmt numFmtId="172" formatCode="[$-41F]mmmm\ yy;@"/>
    <numFmt numFmtId="173" formatCode="0.0%"/>
    <numFmt numFmtId="174" formatCode="#,##0\ &quot;TL&quot;"/>
    <numFmt numFmtId="175" formatCode="mm/yy"/>
    <numFmt numFmtId="176" formatCode="#,##0_ ;\-#,##0\ "/>
    <numFmt numFmtId="177" formatCode="dd/mm/yy;@"/>
    <numFmt numFmtId="178" formatCode="dd/mm/yyyy;@"/>
  </numFmts>
  <fonts count="94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b/>
      <sz val="11"/>
      <color theme="1"/>
      <name val="Arial"/>
      <family val="2"/>
      <charset val="162"/>
    </font>
    <font>
      <i/>
      <sz val="11"/>
      <name val="Arial"/>
      <family val="2"/>
      <charset val="162"/>
    </font>
    <font>
      <sz val="12"/>
      <name val="Arial Tur"/>
      <charset val="162"/>
    </font>
    <font>
      <b/>
      <sz val="9"/>
      <name val="Arial"/>
      <family val="2"/>
      <charset val="162"/>
    </font>
    <font>
      <sz val="10"/>
      <color indexed="8"/>
      <name val="Arial Tur"/>
      <charset val="162"/>
    </font>
    <font>
      <b/>
      <vertAlign val="superscript"/>
      <sz val="8"/>
      <name val="Arial"/>
      <family val="2"/>
      <charset val="162"/>
    </font>
    <font>
      <i/>
      <sz val="10"/>
      <name val="Arial Tur"/>
      <charset val="162"/>
    </font>
    <font>
      <sz val="8"/>
      <color indexed="8"/>
      <name val="Arial Tur"/>
      <charset val="16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99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164" fontId="18" fillId="0" borderId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6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167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9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43" fontId="7" fillId="0" borderId="0" applyFont="0" applyFill="0" applyBorder="0" applyAlignment="0" applyProtection="0"/>
    <xf numFmtId="0" fontId="56" fillId="0" borderId="0"/>
    <xf numFmtId="0" fontId="6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78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8" fillId="0" borderId="0"/>
  </cellStyleXfs>
  <cellXfs count="1215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Border="1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3" fontId="0" fillId="0" borderId="0" xfId="0" applyNumberFormat="1" applyBorder="1" applyProtection="1">
      <protection locked="0"/>
    </xf>
    <xf numFmtId="3" fontId="4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24" xfId="0" applyFont="1" applyBorder="1" applyProtection="1"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5" xfId="0" applyBorder="1" applyProtection="1">
      <protection locked="0"/>
    </xf>
    <xf numFmtId="0" fontId="43" fillId="0" borderId="66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30" fillId="0" borderId="0" xfId="73" applyFont="1" applyProtection="1">
      <protection locked="0"/>
    </xf>
    <xf numFmtId="0" fontId="56" fillId="0" borderId="0" xfId="75" applyProtection="1">
      <protection locked="0"/>
    </xf>
    <xf numFmtId="0" fontId="56" fillId="0" borderId="0" xfId="75" applyNumberFormat="1" applyProtection="1">
      <protection locked="0"/>
    </xf>
    <xf numFmtId="0" fontId="10" fillId="0" borderId="0" xfId="75" applyFont="1" applyProtection="1">
      <protection locked="0"/>
    </xf>
    <xf numFmtId="0" fontId="30" fillId="0" borderId="0" xfId="73" applyProtection="1">
      <protection locked="0"/>
    </xf>
    <xf numFmtId="0" fontId="30" fillId="0" borderId="0" xfId="0" applyFont="1" applyProtection="1">
      <protection locked="0"/>
    </xf>
    <xf numFmtId="1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3" fontId="8" fillId="0" borderId="1" xfId="0" applyNumberFormat="1" applyFont="1" applyBorder="1" applyAlignment="1" applyProtection="1">
      <alignment horizontal="right" vertical="center"/>
      <protection locked="0"/>
    </xf>
    <xf numFmtId="3" fontId="8" fillId="0" borderId="35" xfId="0" applyNumberFormat="1" applyFont="1" applyBorder="1" applyAlignment="1" applyProtection="1">
      <alignment horizontal="right" vertical="center"/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right" vertical="center"/>
      <protection locked="0"/>
    </xf>
    <xf numFmtId="3" fontId="46" fillId="0" borderId="35" xfId="0" applyNumberFormat="1" applyFont="1" applyBorder="1" applyAlignment="1" applyProtection="1">
      <alignment horizontal="right" vertical="center"/>
      <protection locked="0"/>
    </xf>
    <xf numFmtId="3" fontId="46" fillId="0" borderId="1" xfId="0" applyNumberFormat="1" applyFont="1" applyBorder="1" applyAlignment="1" applyProtection="1">
      <alignment horizontal="center" vertical="center"/>
      <protection locked="0"/>
    </xf>
    <xf numFmtId="3" fontId="0" fillId="0" borderId="76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48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3" fontId="50" fillId="0" borderId="16" xfId="0" applyNumberFormat="1" applyFont="1" applyFill="1" applyBorder="1" applyAlignment="1" applyProtection="1">
      <alignment vertical="center"/>
      <protection locked="0"/>
    </xf>
    <xf numFmtId="3" fontId="50" fillId="0" borderId="17" xfId="0" applyNumberFormat="1" applyFont="1" applyFill="1" applyBorder="1" applyAlignment="1" applyProtection="1">
      <alignment vertical="center"/>
      <protection locked="0"/>
    </xf>
    <xf numFmtId="3" fontId="50" fillId="0" borderId="30" xfId="0" applyNumberFormat="1" applyFont="1" applyFill="1" applyBorder="1" applyAlignment="1" applyProtection="1">
      <alignment vertical="center"/>
      <protection locked="0"/>
    </xf>
    <xf numFmtId="3" fontId="50" fillId="0" borderId="18" xfId="0" applyNumberFormat="1" applyFont="1" applyFill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50" fillId="0" borderId="12" xfId="0" applyNumberFormat="1" applyFont="1" applyFill="1" applyBorder="1" applyAlignment="1" applyProtection="1">
      <alignment vertical="center"/>
      <protection locked="0"/>
    </xf>
    <xf numFmtId="3" fontId="50" fillId="0" borderId="66" xfId="0" applyNumberFormat="1" applyFont="1" applyFill="1" applyBorder="1" applyAlignment="1" applyProtection="1">
      <alignment vertical="center"/>
      <protection locked="0"/>
    </xf>
    <xf numFmtId="3" fontId="50" fillId="0" borderId="64" xfId="0" applyNumberFormat="1" applyFont="1" applyFill="1" applyBorder="1" applyAlignment="1" applyProtection="1">
      <alignment vertical="center"/>
      <protection locked="0"/>
    </xf>
    <xf numFmtId="3" fontId="50" fillId="0" borderId="36" xfId="0" applyNumberFormat="1" applyFont="1" applyFill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9" fillId="0" borderId="50" xfId="0" applyNumberFormat="1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9" fillId="0" borderId="0" xfId="73" applyNumberFormat="1" applyFont="1" applyAlignment="1" applyProtection="1">
      <alignment horizontal="center"/>
      <protection locked="0"/>
    </xf>
    <xf numFmtId="0" fontId="49" fillId="0" borderId="0" xfId="73" applyFont="1" applyAlignment="1" applyProtection="1">
      <alignment horizontal="center"/>
      <protection locked="0"/>
    </xf>
    <xf numFmtId="0" fontId="49" fillId="0" borderId="21" xfId="73" applyFont="1" applyBorder="1" applyAlignment="1" applyProtection="1">
      <alignment horizontal="right" vertical="center"/>
      <protection locked="0"/>
    </xf>
    <xf numFmtId="0" fontId="30" fillId="0" borderId="1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0" fontId="49" fillId="0" borderId="0" xfId="0" applyFont="1" applyBorder="1" applyProtection="1">
      <protection locked="0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48" fillId="0" borderId="51" xfId="0" applyNumberFormat="1" applyFont="1" applyFill="1" applyBorder="1" applyAlignment="1" applyProtection="1">
      <alignment vertical="center"/>
      <protection locked="0"/>
    </xf>
    <xf numFmtId="3" fontId="48" fillId="0" borderId="65" xfId="0" applyNumberFormat="1" applyFont="1" applyFill="1" applyBorder="1" applyAlignment="1" applyProtection="1">
      <alignment vertical="center"/>
      <protection locked="0"/>
    </xf>
    <xf numFmtId="3" fontId="48" fillId="0" borderId="77" xfId="0" applyNumberFormat="1" applyFont="1" applyFill="1" applyBorder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3" fontId="30" fillId="0" borderId="0" xfId="0" applyNumberFormat="1" applyFont="1" applyProtection="1">
      <protection locked="0"/>
    </xf>
    <xf numFmtId="0" fontId="58" fillId="0" borderId="0" xfId="0" applyFont="1" applyProtection="1">
      <protection locked="0"/>
    </xf>
    <xf numFmtId="0" fontId="58" fillId="0" borderId="0" xfId="0" applyFont="1" applyBorder="1" applyProtection="1">
      <protection locked="0"/>
    </xf>
    <xf numFmtId="0" fontId="55" fillId="0" borderId="0" xfId="0" applyFont="1" applyBorder="1" applyAlignment="1" applyProtection="1">
      <alignment horizontal="left" vertical="center" indent="1"/>
      <protection locked="0"/>
    </xf>
    <xf numFmtId="0" fontId="62" fillId="0" borderId="0" xfId="0" applyFont="1" applyFill="1" applyBorder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3" fontId="49" fillId="0" borderId="48" xfId="73" applyNumberFormat="1" applyFont="1" applyFill="1" applyBorder="1" applyAlignment="1" applyProtection="1">
      <alignment horizontal="right" vertical="center"/>
      <protection locked="0"/>
    </xf>
    <xf numFmtId="0" fontId="30" fillId="0" borderId="60" xfId="73" applyFont="1" applyBorder="1" applyProtection="1"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30" fillId="0" borderId="2" xfId="76" applyFont="1" applyBorder="1" applyProtection="1">
      <protection locked="0"/>
    </xf>
    <xf numFmtId="0" fontId="45" fillId="0" borderId="0" xfId="76" applyFont="1" applyProtection="1">
      <protection locked="0"/>
    </xf>
    <xf numFmtId="0" fontId="30" fillId="0" borderId="1" xfId="76" applyFont="1" applyBorder="1" applyProtection="1">
      <protection locked="0"/>
    </xf>
    <xf numFmtId="0" fontId="30" fillId="0" borderId="22" xfId="76" applyFont="1" applyBorder="1" applyProtection="1">
      <protection locked="0"/>
    </xf>
    <xf numFmtId="0" fontId="30" fillId="0" borderId="0" xfId="76" applyFont="1" applyProtection="1">
      <protection locked="0"/>
    </xf>
    <xf numFmtId="0" fontId="49" fillId="0" borderId="0" xfId="76" applyFont="1" applyProtection="1">
      <protection locked="0"/>
    </xf>
    <xf numFmtId="3" fontId="49" fillId="0" borderId="19" xfId="0" applyNumberFormat="1" applyFont="1" applyFill="1" applyBorder="1" applyAlignment="1" applyProtection="1">
      <alignment horizontal="right" vertical="center"/>
      <protection locked="0"/>
    </xf>
    <xf numFmtId="3" fontId="49" fillId="0" borderId="23" xfId="0" applyNumberFormat="1" applyFont="1" applyFill="1" applyBorder="1" applyAlignment="1" applyProtection="1">
      <alignment horizontal="right" vertical="center"/>
      <protection locked="0"/>
    </xf>
    <xf numFmtId="0" fontId="49" fillId="0" borderId="47" xfId="83" applyFont="1" applyBorder="1" applyAlignment="1" applyProtection="1">
      <alignment horizontal="left" indent="1"/>
      <protection locked="0"/>
    </xf>
    <xf numFmtId="0" fontId="45" fillId="0" borderId="0" xfId="83" applyFont="1" applyProtection="1">
      <protection locked="0"/>
    </xf>
    <xf numFmtId="0" fontId="49" fillId="0" borderId="46" xfId="83" applyFont="1" applyBorder="1" applyAlignment="1" applyProtection="1">
      <alignment horizontal="left" indent="1"/>
      <protection locked="0"/>
    </xf>
    <xf numFmtId="0" fontId="49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9" fillId="0" borderId="67" xfId="83" applyFont="1" applyBorder="1" applyAlignment="1" applyProtection="1">
      <alignment horizontal="left" indent="1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9" fillId="0" borderId="22" xfId="0" applyNumberFormat="1" applyFont="1" applyFill="1" applyBorder="1" applyAlignment="1" applyProtection="1">
      <alignment horizontal="right" vertical="center"/>
      <protection locked="0"/>
    </xf>
    <xf numFmtId="3" fontId="58" fillId="0" borderId="0" xfId="0" applyNumberFormat="1" applyFont="1" applyProtection="1">
      <protection locked="0"/>
    </xf>
    <xf numFmtId="0" fontId="49" fillId="0" borderId="14" xfId="73" applyFont="1" applyBorder="1" applyAlignment="1" applyProtection="1">
      <alignment horizontal="center" vertical="center" wrapText="1"/>
      <protection locked="0"/>
    </xf>
    <xf numFmtId="3" fontId="30" fillId="0" borderId="46" xfId="0" applyNumberFormat="1" applyFont="1" applyBorder="1" applyAlignment="1" applyProtection="1">
      <alignment horizontal="center" vertical="center"/>
      <protection locked="0"/>
    </xf>
    <xf numFmtId="3" fontId="30" fillId="0" borderId="31" xfId="0" applyNumberFormat="1" applyFont="1" applyFill="1" applyBorder="1" applyAlignment="1" applyProtection="1">
      <alignment horizontal="left" vertical="center" indent="3"/>
      <protection locked="0"/>
    </xf>
    <xf numFmtId="3" fontId="30" fillId="0" borderId="22" xfId="0" applyNumberFormat="1" applyFont="1" applyFill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vertical="center"/>
      <protection locked="0"/>
    </xf>
    <xf numFmtId="3" fontId="49" fillId="0" borderId="1" xfId="0" applyNumberFormat="1" applyFont="1" applyBorder="1" applyAlignment="1" applyProtection="1">
      <alignment horizontal="right" vertical="center" indent="1"/>
      <protection locked="0"/>
    </xf>
    <xf numFmtId="3" fontId="49" fillId="0" borderId="1" xfId="51" applyNumberFormat="1" applyFont="1" applyFill="1" applyBorder="1" applyAlignment="1" applyProtection="1">
      <alignment horizontal="right" vertical="center"/>
      <protection locked="0"/>
    </xf>
    <xf numFmtId="3" fontId="30" fillId="0" borderId="1" xfId="51" applyNumberFormat="1" applyFont="1" applyFill="1" applyBorder="1" applyAlignment="1" applyProtection="1">
      <alignment horizontal="right" vertical="center" indent="2"/>
      <protection locked="0"/>
    </xf>
    <xf numFmtId="3" fontId="30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45" fillId="0" borderId="1" xfId="51" applyNumberFormat="1" applyFont="1" applyFill="1" applyBorder="1" applyAlignment="1" applyProtection="1">
      <alignment horizontal="right" vertical="center" indent="2"/>
      <protection locked="0"/>
    </xf>
    <xf numFmtId="3" fontId="55" fillId="0" borderId="1" xfId="0" applyNumberFormat="1" applyFont="1" applyBorder="1" applyAlignment="1" applyProtection="1">
      <alignment horizontal="right" vertical="center" indent="1"/>
      <protection locked="0"/>
    </xf>
    <xf numFmtId="3" fontId="45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5" fillId="0" borderId="35" xfId="0" applyNumberFormat="1" applyFont="1" applyBorder="1" applyAlignment="1" applyProtection="1">
      <alignment horizontal="right" vertical="center" indent="1"/>
      <protection locked="0"/>
    </xf>
    <xf numFmtId="3" fontId="55" fillId="0" borderId="1" xfId="0" applyNumberFormat="1" applyFont="1" applyBorder="1" applyAlignment="1" applyProtection="1">
      <alignment horizontal="right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30" fillId="0" borderId="50" xfId="0" applyNumberFormat="1" applyFont="1" applyBorder="1" applyAlignment="1" applyProtection="1">
      <alignment vertical="center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30" fillId="0" borderId="33" xfId="0" applyNumberFormat="1" applyFont="1" applyFill="1" applyBorder="1" applyAlignment="1" applyProtection="1">
      <alignment horizontal="center" vertical="center"/>
      <protection locked="0"/>
    </xf>
    <xf numFmtId="3" fontId="30" fillId="0" borderId="34" xfId="0" applyNumberFormat="1" applyFont="1" applyFill="1" applyBorder="1" applyAlignment="1" applyProtection="1">
      <alignment horizontal="right" vertical="center"/>
      <protection locked="0"/>
    </xf>
    <xf numFmtId="3" fontId="30" fillId="0" borderId="35" xfId="0" applyNumberFormat="1" applyFont="1" applyFill="1" applyBorder="1" applyAlignment="1" applyProtection="1">
      <alignment horizontal="right" vertical="center"/>
      <protection locked="0"/>
    </xf>
    <xf numFmtId="3" fontId="30" fillId="0" borderId="58" xfId="0" applyNumberFormat="1" applyFont="1" applyFill="1" applyBorder="1" applyAlignment="1" applyProtection="1">
      <alignment horizontal="left" vertical="center" indent="3"/>
      <protection locked="0"/>
    </xf>
    <xf numFmtId="3" fontId="0" fillId="0" borderId="18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8" xfId="0" applyNumberFormat="1" applyFill="1" applyBorder="1" applyProtection="1">
      <protection locked="0"/>
    </xf>
    <xf numFmtId="3" fontId="0" fillId="0" borderId="21" xfId="0" applyNumberFormat="1" applyFill="1" applyBorder="1" applyProtection="1">
      <protection locked="0"/>
    </xf>
    <xf numFmtId="3" fontId="55" fillId="0" borderId="1" xfId="0" applyNumberFormat="1" applyFont="1" applyBorder="1" applyAlignment="1" applyProtection="1">
      <alignment horizontal="left" vertical="center" indent="1"/>
      <protection locked="0"/>
    </xf>
    <xf numFmtId="177" fontId="49" fillId="0" borderId="1" xfId="51" applyNumberFormat="1" applyFont="1" applyFill="1" applyBorder="1" applyAlignment="1" applyProtection="1">
      <alignment horizontal="right" vertical="center" indent="1"/>
      <protection locked="0"/>
    </xf>
    <xf numFmtId="177" fontId="49" fillId="0" borderId="1" xfId="0" applyNumberFormat="1" applyFont="1" applyFill="1" applyBorder="1" applyAlignment="1" applyProtection="1">
      <alignment horizontal="right" vertical="center" indent="1"/>
      <protection locked="0"/>
    </xf>
    <xf numFmtId="10" fontId="49" fillId="0" borderId="35" xfId="0" applyNumberFormat="1" applyFont="1" applyBorder="1" applyAlignment="1" applyProtection="1">
      <alignment horizontal="right" vertical="center" indent="1"/>
      <protection locked="0"/>
    </xf>
    <xf numFmtId="3" fontId="30" fillId="0" borderId="17" xfId="76" applyNumberFormat="1" applyFont="1" applyBorder="1" applyProtection="1">
      <protection locked="0"/>
    </xf>
    <xf numFmtId="3" fontId="30" fillId="0" borderId="19" xfId="76" applyNumberFormat="1" applyFont="1" applyBorder="1" applyProtection="1">
      <protection locked="0"/>
    </xf>
    <xf numFmtId="3" fontId="30" fillId="0" borderId="23" xfId="76" applyNumberFormat="1" applyFont="1" applyBorder="1" applyProtection="1"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9" xfId="0" applyNumberFormat="1" applyFont="1" applyBorder="1" applyAlignment="1" applyProtection="1">
      <alignment horizontal="center" vertical="center" wrapText="1"/>
      <protection locked="0"/>
    </xf>
    <xf numFmtId="3" fontId="30" fillId="0" borderId="21" xfId="0" applyNumberFormat="1" applyFont="1" applyBorder="1" applyAlignment="1" applyProtection="1">
      <alignment horizontal="right" vertical="center"/>
      <protection locked="0"/>
    </xf>
    <xf numFmtId="3" fontId="75" fillId="0" borderId="18" xfId="0" applyNumberFormat="1" applyFont="1" applyBorder="1" applyAlignment="1" applyProtection="1">
      <alignment horizontal="right" wrapText="1"/>
      <protection locked="0"/>
    </xf>
    <xf numFmtId="3" fontId="30" fillId="0" borderId="19" xfId="0" applyNumberFormat="1" applyFont="1" applyBorder="1" applyProtection="1">
      <protection locked="0"/>
    </xf>
    <xf numFmtId="3" fontId="30" fillId="0" borderId="17" xfId="0" applyNumberFormat="1" applyFont="1" applyBorder="1" applyProtection="1">
      <protection locked="0"/>
    </xf>
    <xf numFmtId="3" fontId="30" fillId="0" borderId="23" xfId="0" applyNumberFormat="1" applyFont="1" applyBorder="1" applyProtection="1">
      <protection locked="0"/>
    </xf>
    <xf numFmtId="3" fontId="83" fillId="0" borderId="17" xfId="0" applyNumberFormat="1" applyFont="1" applyBorder="1" applyProtection="1">
      <protection locked="0"/>
    </xf>
    <xf numFmtId="3" fontId="83" fillId="0" borderId="19" xfId="0" applyNumberFormat="1" applyFont="1" applyBorder="1" applyProtection="1">
      <protection locked="0"/>
    </xf>
    <xf numFmtId="3" fontId="83" fillId="0" borderId="64" xfId="0" applyNumberFormat="1" applyFont="1" applyBorder="1" applyProtection="1">
      <protection locked="0"/>
    </xf>
    <xf numFmtId="3" fontId="30" fillId="0" borderId="17" xfId="73" applyNumberFormat="1" applyFont="1" applyBorder="1" applyAlignment="1" applyProtection="1">
      <alignment horizontal="right" vertical="center"/>
      <protection locked="0"/>
    </xf>
    <xf numFmtId="3" fontId="30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Font="1" applyBorder="1" applyAlignment="1" applyProtection="1">
      <alignment horizontal="right" vertical="center"/>
      <protection locked="0"/>
    </xf>
    <xf numFmtId="3" fontId="30" fillId="0" borderId="17" xfId="73" applyNumberFormat="1" applyFont="1" applyBorder="1" applyProtection="1">
      <protection locked="0"/>
    </xf>
    <xf numFmtId="3" fontId="30" fillId="0" borderId="19" xfId="73" applyNumberFormat="1" applyFont="1" applyBorder="1" applyProtection="1">
      <protection locked="0"/>
    </xf>
    <xf numFmtId="3" fontId="30" fillId="0" borderId="64" xfId="73" applyNumberFormat="1" applyFont="1" applyBorder="1" applyProtection="1">
      <protection locked="0"/>
    </xf>
    <xf numFmtId="3" fontId="30" fillId="0" borderId="23" xfId="73" applyNumberFormat="1" applyFont="1" applyBorder="1" applyProtection="1">
      <protection locked="0"/>
    </xf>
    <xf numFmtId="3" fontId="30" fillId="0" borderId="19" xfId="0" applyNumberFormat="1" applyFont="1" applyBorder="1" applyAlignment="1" applyProtection="1">
      <alignment horizontal="right" vertical="center"/>
      <protection locked="0"/>
    </xf>
    <xf numFmtId="3" fontId="30" fillId="0" borderId="64" xfId="0" applyNumberFormat="1" applyFont="1" applyFill="1" applyBorder="1" applyAlignment="1" applyProtection="1">
      <alignment horizontal="right" vertical="center"/>
      <protection locked="0"/>
    </xf>
    <xf numFmtId="3" fontId="0" fillId="0" borderId="12" xfId="0" applyNumberFormat="1" applyBorder="1" applyProtection="1">
      <protection locked="0"/>
    </xf>
    <xf numFmtId="3" fontId="0" fillId="0" borderId="82" xfId="0" applyNumberFormat="1" applyBorder="1" applyProtection="1">
      <protection locked="0"/>
    </xf>
    <xf numFmtId="0" fontId="49" fillId="0" borderId="18" xfId="73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49" fillId="29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3" fontId="30" fillId="0" borderId="2" xfId="76" applyNumberFormat="1" applyFont="1" applyBorder="1" applyProtection="1">
      <protection locked="0"/>
    </xf>
    <xf numFmtId="3" fontId="30" fillId="0" borderId="1" xfId="76" applyNumberFormat="1" applyFont="1" applyBorder="1" applyProtection="1">
      <protection locked="0"/>
    </xf>
    <xf numFmtId="3" fontId="30" fillId="0" borderId="22" xfId="76" applyNumberFormat="1" applyFont="1" applyBorder="1" applyProtection="1">
      <protection locked="0"/>
    </xf>
    <xf numFmtId="178" fontId="30" fillId="0" borderId="2" xfId="76" applyNumberFormat="1" applyFont="1" applyBorder="1" applyProtection="1">
      <protection locked="0"/>
    </xf>
    <xf numFmtId="178" fontId="30" fillId="0" borderId="1" xfId="76" applyNumberFormat="1" applyFont="1" applyBorder="1" applyProtection="1">
      <protection locked="0"/>
    </xf>
    <xf numFmtId="178" fontId="30" fillId="0" borderId="22" xfId="76" applyNumberFormat="1" applyFont="1" applyBorder="1" applyProtection="1">
      <protection locked="0"/>
    </xf>
    <xf numFmtId="178" fontId="30" fillId="0" borderId="2" xfId="0" applyNumberFormat="1" applyFont="1" applyBorder="1" applyProtection="1">
      <protection locked="0"/>
    </xf>
    <xf numFmtId="178" fontId="30" fillId="0" borderId="1" xfId="0" applyNumberFormat="1" applyFont="1" applyBorder="1" applyProtection="1">
      <protection locked="0"/>
    </xf>
    <xf numFmtId="178" fontId="30" fillId="0" borderId="22" xfId="0" applyNumberFormat="1" applyFont="1" applyBorder="1" applyProtection="1">
      <protection locked="0"/>
    </xf>
    <xf numFmtId="0" fontId="30" fillId="0" borderId="1" xfId="0" applyFont="1" applyFill="1" applyBorder="1" applyAlignment="1" applyProtection="1">
      <alignment horizontal="left" indent="1"/>
    </xf>
    <xf numFmtId="0" fontId="30" fillId="0" borderId="2" xfId="0" applyFont="1" applyFill="1" applyBorder="1" applyAlignment="1" applyProtection="1">
      <alignment horizontal="left" indent="1"/>
    </xf>
    <xf numFmtId="3" fontId="0" fillId="0" borderId="35" xfId="0" applyNumberFormat="1" applyBorder="1" applyAlignment="1" applyProtection="1">
      <alignment horizontal="right"/>
      <protection locked="0"/>
    </xf>
    <xf numFmtId="0" fontId="10" fillId="0" borderId="45" xfId="0" applyFont="1" applyBorder="1" applyProtection="1">
      <protection locked="0"/>
    </xf>
    <xf numFmtId="3" fontId="0" fillId="0" borderId="18" xfId="0" applyNumberFormat="1" applyBorder="1" applyAlignment="1" applyProtection="1">
      <alignment horizontal="right"/>
      <protection locked="0"/>
    </xf>
    <xf numFmtId="3" fontId="0" fillId="0" borderId="66" xfId="0" applyNumberFormat="1" applyBorder="1" applyAlignment="1" applyProtection="1">
      <alignment horizontal="right"/>
      <protection locked="0"/>
    </xf>
    <xf numFmtId="3" fontId="0" fillId="0" borderId="21" xfId="0" applyNumberFormat="1" applyBorder="1" applyAlignment="1" applyProtection="1">
      <alignment horizontal="right"/>
      <protection locked="0"/>
    </xf>
    <xf numFmtId="3" fontId="88" fillId="0" borderId="51" xfId="0" applyNumberFormat="1" applyFont="1" applyBorder="1" applyAlignment="1" applyProtection="1">
      <alignment horizontal="right" vertical="center"/>
      <protection locked="0"/>
    </xf>
    <xf numFmtId="3" fontId="88" fillId="0" borderId="48" xfId="0" applyNumberFormat="1" applyFont="1" applyBorder="1" applyAlignment="1" applyProtection="1">
      <alignment horizontal="right" vertical="center"/>
      <protection locked="0"/>
    </xf>
    <xf numFmtId="3" fontId="0" fillId="0" borderId="16" xfId="0" applyNumberFormat="1" applyFont="1" applyBorder="1" applyAlignment="1" applyProtection="1">
      <alignment horizontal="right" vertical="center"/>
      <protection locked="0"/>
    </xf>
    <xf numFmtId="3" fontId="88" fillId="0" borderId="2" xfId="0" applyNumberFormat="1" applyFont="1" applyBorder="1" applyAlignment="1" applyProtection="1">
      <alignment horizontal="right" vertical="center"/>
      <protection locked="0"/>
    </xf>
    <xf numFmtId="3" fontId="0" fillId="0" borderId="2" xfId="0" applyNumberFormat="1" applyFont="1" applyBorder="1" applyAlignment="1" applyProtection="1">
      <alignment horizontal="right" vertical="center"/>
      <protection locked="0"/>
    </xf>
    <xf numFmtId="3" fontId="0" fillId="0" borderId="65" xfId="0" applyNumberFormat="1" applyFont="1" applyBorder="1" applyAlignment="1" applyProtection="1">
      <alignment horizontal="right" vertical="center"/>
      <protection locked="0"/>
    </xf>
    <xf numFmtId="3" fontId="0" fillId="0" borderId="31" xfId="0" applyNumberFormat="1" applyFont="1" applyBorder="1" applyAlignment="1" applyProtection="1">
      <alignment horizontal="right" vertical="center"/>
      <protection locked="0"/>
    </xf>
    <xf numFmtId="3" fontId="0" fillId="0" borderId="18" xfId="0" applyNumberFormat="1" applyFont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49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65" xfId="73" applyNumberFormat="1" applyFont="1" applyBorder="1" applyAlignment="1" applyProtection="1">
      <alignment horizontal="right" vertical="center"/>
      <protection locked="0"/>
    </xf>
    <xf numFmtId="3" fontId="30" fillId="0" borderId="31" xfId="73" applyNumberFormat="1" applyFont="1" applyBorder="1" applyAlignment="1" applyProtection="1">
      <alignment horizontal="right" vertical="center"/>
      <protection locked="0"/>
    </xf>
    <xf numFmtId="3" fontId="30" fillId="0" borderId="18" xfId="73" applyNumberFormat="1" applyFont="1" applyBorder="1" applyAlignment="1" applyProtection="1">
      <alignment horizontal="right" vertical="center"/>
      <protection locked="0"/>
    </xf>
    <xf numFmtId="3" fontId="30" fillId="0" borderId="1" xfId="73" applyNumberFormat="1" applyFont="1" applyBorder="1" applyAlignment="1" applyProtection="1">
      <alignment horizontal="right" vertical="center"/>
      <protection locked="0"/>
    </xf>
    <xf numFmtId="3" fontId="0" fillId="0" borderId="77" xfId="0" applyNumberFormat="1" applyFont="1" applyBorder="1" applyAlignment="1" applyProtection="1">
      <alignment horizontal="right" vertical="center"/>
      <protection locked="0"/>
    </xf>
    <xf numFmtId="3" fontId="0" fillId="0" borderId="33" xfId="0" applyNumberFormat="1" applyFont="1" applyBorder="1" applyAlignment="1" applyProtection="1">
      <alignment horizontal="right" vertical="center"/>
      <protection locked="0"/>
    </xf>
    <xf numFmtId="3" fontId="0" fillId="0" borderId="66" xfId="0" applyNumberFormat="1" applyFont="1" applyBorder="1" applyAlignment="1" applyProtection="1">
      <alignment horizontal="right" vertical="center"/>
      <protection locked="0"/>
    </xf>
    <xf numFmtId="3" fontId="0" fillId="0" borderId="35" xfId="0" applyNumberFormat="1" applyFont="1" applyBorder="1" applyAlignment="1" applyProtection="1">
      <alignment horizontal="right" vertical="center"/>
      <protection locked="0"/>
    </xf>
    <xf numFmtId="3" fontId="49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22" xfId="0" applyNumberFormat="1" applyFont="1" applyBorder="1" applyAlignment="1" applyProtection="1">
      <alignment horizontal="right" vertical="center"/>
      <protection locked="0"/>
    </xf>
    <xf numFmtId="0" fontId="56" fillId="0" borderId="18" xfId="75" applyNumberFormat="1" applyFont="1" applyBorder="1" applyProtection="1">
      <protection locked="0"/>
    </xf>
    <xf numFmtId="0" fontId="56" fillId="0" borderId="1" xfId="75" applyNumberFormat="1" applyFont="1" applyBorder="1" applyProtection="1">
      <protection locked="0"/>
    </xf>
    <xf numFmtId="178" fontId="56" fillId="0" borderId="1" xfId="75" applyNumberFormat="1" applyFont="1" applyBorder="1" applyProtection="1">
      <protection locked="0"/>
    </xf>
    <xf numFmtId="3" fontId="56" fillId="0" borderId="1" xfId="75" applyNumberFormat="1" applyFont="1" applyBorder="1" applyProtection="1">
      <protection locked="0"/>
    </xf>
    <xf numFmtId="10" fontId="56" fillId="0" borderId="19" xfId="75" applyNumberFormat="1" applyFont="1" applyBorder="1" applyProtection="1">
      <protection locked="0"/>
    </xf>
    <xf numFmtId="0" fontId="56" fillId="0" borderId="21" xfId="75" applyNumberFormat="1" applyFont="1" applyBorder="1" applyProtection="1">
      <protection locked="0"/>
    </xf>
    <xf numFmtId="0" fontId="56" fillId="0" borderId="22" xfId="75" applyNumberFormat="1" applyFont="1" applyBorder="1" applyProtection="1">
      <protection locked="0"/>
    </xf>
    <xf numFmtId="178" fontId="56" fillId="0" borderId="22" xfId="75" applyNumberFormat="1" applyFont="1" applyBorder="1" applyProtection="1">
      <protection locked="0"/>
    </xf>
    <xf numFmtId="3" fontId="56" fillId="0" borderId="22" xfId="75" applyNumberFormat="1" applyFont="1" applyBorder="1" applyProtection="1">
      <protection locked="0"/>
    </xf>
    <xf numFmtId="10" fontId="56" fillId="0" borderId="23" xfId="75" applyNumberFormat="1" applyFont="1" applyBorder="1" applyProtection="1">
      <protection locked="0"/>
    </xf>
    <xf numFmtId="176" fontId="30" fillId="0" borderId="31" xfId="74" applyNumberFormat="1" applyFont="1" applyBorder="1" applyProtection="1">
      <protection locked="0"/>
    </xf>
    <xf numFmtId="176" fontId="30" fillId="0" borderId="50" xfId="74" applyNumberFormat="1" applyFont="1" applyBorder="1" applyProtection="1">
      <protection locked="0"/>
    </xf>
    <xf numFmtId="3" fontId="90" fillId="0" borderId="1" xfId="0" applyNumberFormat="1" applyFont="1" applyBorder="1" applyAlignment="1" applyProtection="1">
      <alignment horizontal="right" vertical="center"/>
      <protection locked="0"/>
    </xf>
    <xf numFmtId="3" fontId="90" fillId="0" borderId="19" xfId="0" applyNumberFormat="1" applyFont="1" applyBorder="1" applyAlignment="1" applyProtection="1">
      <alignment horizontal="right" vertical="center"/>
      <protection locked="0"/>
    </xf>
    <xf numFmtId="3" fontId="90" fillId="0" borderId="1" xfId="0" applyNumberFormat="1" applyFont="1" applyFill="1" applyBorder="1" applyAlignment="1" applyProtection="1">
      <alignment horizontal="right" vertical="center"/>
      <protection locked="0"/>
    </xf>
    <xf numFmtId="3" fontId="90" fillId="0" borderId="19" xfId="0" applyNumberFormat="1" applyFont="1" applyFill="1" applyBorder="1" applyAlignment="1" applyProtection="1">
      <alignment horizontal="right" vertical="center"/>
      <protection locked="0"/>
    </xf>
    <xf numFmtId="3" fontId="0" fillId="0" borderId="19" xfId="0" applyNumberFormat="1" applyFont="1" applyBorder="1" applyAlignment="1" applyProtection="1">
      <alignment horizontal="right" vertical="center"/>
      <protection locked="0"/>
    </xf>
    <xf numFmtId="3" fontId="0" fillId="0" borderId="22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49" fillId="0" borderId="24" xfId="0" applyNumberFormat="1" applyFont="1" applyBorder="1" applyAlignment="1" applyProtection="1">
      <alignment horizontal="right" vertical="center"/>
      <protection locked="0"/>
    </xf>
    <xf numFmtId="3" fontId="49" fillId="0" borderId="31" xfId="0" applyNumberFormat="1" applyFont="1" applyBorder="1" applyAlignment="1" applyProtection="1">
      <alignment horizontal="right" vertical="center"/>
      <protection locked="0"/>
    </xf>
    <xf numFmtId="3" fontId="49" fillId="0" borderId="50" xfId="0" applyNumberFormat="1" applyFont="1" applyBorder="1" applyAlignment="1" applyProtection="1">
      <alignment horizontal="right" vertical="center"/>
      <protection locked="0"/>
    </xf>
    <xf numFmtId="3" fontId="75" fillId="0" borderId="19" xfId="0" applyNumberFormat="1" applyFont="1" applyBorder="1" applyAlignment="1" applyProtection="1">
      <alignment wrapText="1"/>
      <protection locked="0"/>
    </xf>
    <xf numFmtId="3" fontId="75" fillId="0" borderId="19" xfId="0" applyNumberFormat="1" applyFont="1" applyBorder="1" applyAlignment="1" applyProtection="1">
      <alignment horizontal="right" vertical="center" wrapText="1"/>
      <protection locked="0"/>
    </xf>
    <xf numFmtId="3" fontId="30" fillId="0" borderId="18" xfId="83" applyNumberFormat="1" applyFont="1" applyBorder="1" applyProtection="1">
      <protection locked="0"/>
    </xf>
    <xf numFmtId="3" fontId="30" fillId="0" borderId="1" xfId="83" applyNumberFormat="1" applyFont="1" applyBorder="1" applyProtection="1">
      <protection locked="0"/>
    </xf>
    <xf numFmtId="0" fontId="30" fillId="0" borderId="1" xfId="83" applyFont="1" applyBorder="1" applyAlignment="1" applyProtection="1">
      <alignment horizontal="center"/>
      <protection locked="0"/>
    </xf>
    <xf numFmtId="178" fontId="30" fillId="0" borderId="1" xfId="83" applyNumberFormat="1" applyFont="1" applyBorder="1" applyProtection="1">
      <protection locked="0"/>
    </xf>
    <xf numFmtId="3" fontId="30" fillId="0" borderId="19" xfId="83" applyNumberFormat="1" applyFont="1" applyBorder="1" applyProtection="1">
      <protection locked="0"/>
    </xf>
    <xf numFmtId="0" fontId="30" fillId="0" borderId="1" xfId="83" applyFont="1" applyBorder="1" applyProtection="1">
      <protection locked="0"/>
    </xf>
    <xf numFmtId="3" fontId="30" fillId="0" borderId="21" xfId="83" applyNumberFormat="1" applyFont="1" applyBorder="1" applyProtection="1">
      <protection locked="0"/>
    </xf>
    <xf numFmtId="3" fontId="30" fillId="0" borderId="22" xfId="83" applyNumberFormat="1" applyFont="1" applyBorder="1" applyProtection="1">
      <protection locked="0"/>
    </xf>
    <xf numFmtId="0" fontId="30" fillId="0" borderId="22" xfId="83" applyFont="1" applyBorder="1" applyProtection="1">
      <protection locked="0"/>
    </xf>
    <xf numFmtId="178" fontId="30" fillId="0" borderId="22" xfId="83" applyNumberFormat="1" applyFont="1" applyBorder="1" applyProtection="1">
      <protection locked="0"/>
    </xf>
    <xf numFmtId="0" fontId="30" fillId="0" borderId="22" xfId="83" applyFont="1" applyBorder="1" applyAlignment="1" applyProtection="1">
      <alignment horizontal="center"/>
      <protection locked="0"/>
    </xf>
    <xf numFmtId="3" fontId="30" fillId="0" borderId="23" xfId="83" applyNumberFormat="1" applyFont="1" applyBorder="1" applyProtection="1">
      <protection locked="0"/>
    </xf>
    <xf numFmtId="3" fontId="30" fillId="0" borderId="20" xfId="83" applyNumberFormat="1" applyFont="1" applyBorder="1" applyProtection="1">
      <protection locked="0"/>
    </xf>
    <xf numFmtId="3" fontId="30" fillId="0" borderId="39" xfId="83" applyNumberFormat="1" applyFont="1" applyBorder="1" applyProtection="1">
      <protection locked="0"/>
    </xf>
    <xf numFmtId="0" fontId="30" fillId="0" borderId="39" xfId="83" applyFont="1" applyBorder="1" applyAlignment="1" applyProtection="1">
      <alignment horizontal="center"/>
      <protection locked="0"/>
    </xf>
    <xf numFmtId="178" fontId="30" fillId="0" borderId="39" xfId="83" applyNumberFormat="1" applyFont="1" applyBorder="1" applyProtection="1">
      <protection locked="0"/>
    </xf>
    <xf numFmtId="3" fontId="30" fillId="0" borderId="40" xfId="83" applyNumberFormat="1" applyFont="1" applyBorder="1" applyProtection="1">
      <protection locked="0"/>
    </xf>
    <xf numFmtId="0" fontId="10" fillId="0" borderId="1" xfId="0" applyNumberFormat="1" applyFont="1" applyBorder="1" applyAlignment="1" applyProtection="1">
      <alignment horizontal="right" vertical="center"/>
      <protection locked="0"/>
    </xf>
    <xf numFmtId="0" fontId="10" fillId="0" borderId="22" xfId="0" applyNumberFormat="1" applyFont="1" applyBorder="1" applyAlignment="1" applyProtection="1">
      <alignment horizontal="right" vertical="center"/>
      <protection locked="0"/>
    </xf>
    <xf numFmtId="0" fontId="30" fillId="0" borderId="18" xfId="0" applyFont="1" applyBorder="1" applyAlignment="1" applyProtection="1">
      <alignment horizontal="left" vertical="center"/>
      <protection locked="0"/>
    </xf>
    <xf numFmtId="0" fontId="30" fillId="0" borderId="21" xfId="0" applyFont="1" applyBorder="1" applyAlignment="1" applyProtection="1">
      <alignment horizontal="left" vertical="center"/>
      <protection locked="0"/>
    </xf>
    <xf numFmtId="0" fontId="30" fillId="0" borderId="1" xfId="0" applyNumberFormat="1" applyFont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vertical="center"/>
      <protection locked="0"/>
    </xf>
    <xf numFmtId="0" fontId="30" fillId="0" borderId="1" xfId="0" applyFont="1" applyBorder="1" applyAlignment="1" applyProtection="1">
      <alignment vertical="center"/>
      <protection locked="0"/>
    </xf>
    <xf numFmtId="0" fontId="30" fillId="0" borderId="19" xfId="0" applyNumberFormat="1" applyFont="1" applyBorder="1" applyAlignment="1" applyProtection="1">
      <alignment vertical="center"/>
      <protection locked="0"/>
    </xf>
    <xf numFmtId="0" fontId="30" fillId="0" borderId="22" xfId="0" applyNumberFormat="1" applyFont="1" applyBorder="1" applyAlignment="1" applyProtection="1">
      <alignment vertical="center"/>
      <protection locked="0"/>
    </xf>
    <xf numFmtId="3" fontId="30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23" xfId="0" applyNumberFormat="1" applyFont="1" applyBorder="1" applyAlignment="1" applyProtection="1">
      <alignment vertical="center"/>
      <protection locked="0"/>
    </xf>
    <xf numFmtId="3" fontId="30" fillId="0" borderId="19" xfId="0" applyNumberFormat="1" applyFont="1" applyBorder="1" applyAlignment="1" applyProtection="1">
      <alignment vertical="center"/>
      <protection locked="0"/>
    </xf>
    <xf numFmtId="3" fontId="30" fillId="0" borderId="23" xfId="0" applyNumberFormat="1" applyFont="1" applyBorder="1" applyAlignment="1" applyProtection="1">
      <alignment vertical="center"/>
      <protection locked="0"/>
    </xf>
    <xf numFmtId="0" fontId="49" fillId="0" borderId="19" xfId="0" applyNumberFormat="1" applyFont="1" applyBorder="1" applyAlignment="1" applyProtection="1">
      <alignment vertical="center"/>
      <protection locked="0"/>
    </xf>
    <xf numFmtId="0" fontId="49" fillId="0" borderId="23" xfId="0" applyNumberFormat="1" applyFont="1" applyBorder="1" applyAlignment="1" applyProtection="1">
      <alignment vertical="center"/>
      <protection locked="0"/>
    </xf>
    <xf numFmtId="3" fontId="49" fillId="0" borderId="19" xfId="0" applyNumberFormat="1" applyFont="1" applyFill="1" applyBorder="1" applyAlignment="1" applyProtection="1">
      <alignment vertical="center"/>
      <protection locked="0"/>
    </xf>
    <xf numFmtId="3" fontId="30" fillId="0" borderId="19" xfId="0" applyNumberFormat="1" applyFont="1" applyFill="1" applyBorder="1" applyAlignment="1" applyProtection="1">
      <alignment vertical="center"/>
      <protection locked="0"/>
    </xf>
    <xf numFmtId="0" fontId="30" fillId="0" borderId="1" xfId="73" applyFont="1" applyFill="1" applyBorder="1" applyProtection="1">
      <protection locked="0"/>
    </xf>
    <xf numFmtId="0" fontId="49" fillId="0" borderId="19" xfId="73" applyFont="1" applyFill="1" applyBorder="1" applyAlignment="1" applyProtection="1">
      <alignment horizontal="center" vertical="center"/>
      <protection locked="0"/>
    </xf>
    <xf numFmtId="3" fontId="49" fillId="0" borderId="19" xfId="73" applyNumberFormat="1" applyFont="1" applyFill="1" applyBorder="1" applyAlignment="1" applyProtection="1">
      <alignment horizontal="center" vertical="center"/>
      <protection locked="0"/>
    </xf>
    <xf numFmtId="0" fontId="48" fillId="0" borderId="31" xfId="73" applyFont="1" applyBorder="1" applyAlignment="1" applyProtection="1">
      <alignment horizontal="left" vertical="center" wrapText="1"/>
      <protection locked="0"/>
    </xf>
    <xf numFmtId="0" fontId="30" fillId="0" borderId="18" xfId="73" applyFont="1" applyFill="1" applyBorder="1" applyProtection="1">
      <protection locked="0"/>
    </xf>
    <xf numFmtId="176" fontId="0" fillId="0" borderId="19" xfId="0" applyNumberFormat="1" applyFont="1" applyBorder="1" applyAlignment="1" applyProtection="1">
      <alignment horizontal="left" vertical="center" wrapText="1"/>
      <protection locked="0"/>
    </xf>
    <xf numFmtId="176" fontId="0" fillId="0" borderId="23" xfId="0" applyNumberFormat="1" applyFont="1" applyBorder="1" applyAlignment="1" applyProtection="1">
      <alignment horizontal="left" vertical="center" wrapText="1"/>
      <protection locked="0"/>
    </xf>
    <xf numFmtId="3" fontId="50" fillId="0" borderId="32" xfId="0" applyNumberFormat="1" applyFont="1" applyFill="1" applyBorder="1" applyAlignment="1" applyProtection="1">
      <alignment vertical="center"/>
      <protection locked="0"/>
    </xf>
    <xf numFmtId="3" fontId="50" fillId="0" borderId="1" xfId="0" applyNumberFormat="1" applyFont="1" applyFill="1" applyBorder="1" applyAlignment="1" applyProtection="1">
      <alignment vertical="center"/>
      <protection locked="0"/>
    </xf>
    <xf numFmtId="3" fontId="50" fillId="0" borderId="31" xfId="0" applyNumberFormat="1" applyFont="1" applyFill="1" applyBorder="1" applyAlignment="1" applyProtection="1">
      <alignment vertical="center"/>
      <protection locked="0"/>
    </xf>
    <xf numFmtId="3" fontId="50" fillId="0" borderId="34" xfId="0" applyNumberFormat="1" applyFont="1" applyFill="1" applyBorder="1" applyAlignment="1" applyProtection="1">
      <alignment vertical="center"/>
      <protection locked="0"/>
    </xf>
    <xf numFmtId="3" fontId="50" fillId="0" borderId="35" xfId="0" applyNumberFormat="1" applyFont="1" applyFill="1" applyBorder="1" applyAlignment="1" applyProtection="1">
      <alignment vertical="center"/>
      <protection locked="0"/>
    </xf>
    <xf numFmtId="3" fontId="50" fillId="0" borderId="33" xfId="0" applyNumberFormat="1" applyFont="1" applyFill="1" applyBorder="1" applyAlignment="1" applyProtection="1">
      <alignment vertical="center"/>
      <protection locked="0"/>
    </xf>
    <xf numFmtId="3" fontId="50" fillId="0" borderId="32" xfId="0" applyNumberFormat="1" applyFont="1" applyFill="1" applyBorder="1" applyAlignment="1" applyProtection="1">
      <alignment horizontal="right" vertical="center"/>
      <protection locked="0"/>
    </xf>
    <xf numFmtId="3" fontId="50" fillId="0" borderId="1" xfId="0" applyNumberFormat="1" applyFont="1" applyFill="1" applyBorder="1" applyAlignment="1" applyProtection="1">
      <alignment horizontal="right" vertical="center"/>
      <protection locked="0"/>
    </xf>
    <xf numFmtId="3" fontId="50" fillId="0" borderId="31" xfId="0" applyNumberFormat="1" applyFont="1" applyFill="1" applyBorder="1" applyAlignment="1" applyProtection="1">
      <alignment horizontal="right" vertical="center"/>
      <protection locked="0"/>
    </xf>
    <xf numFmtId="3" fontId="50" fillId="0" borderId="34" xfId="0" applyNumberFormat="1" applyFont="1" applyFill="1" applyBorder="1" applyAlignment="1" applyProtection="1">
      <alignment horizontal="right" vertical="center"/>
      <protection locked="0"/>
    </xf>
    <xf numFmtId="3" fontId="50" fillId="0" borderId="35" xfId="0" applyNumberFormat="1" applyFont="1" applyFill="1" applyBorder="1" applyAlignment="1" applyProtection="1">
      <alignment horizontal="right" vertical="center"/>
      <protection locked="0"/>
    </xf>
    <xf numFmtId="3" fontId="50" fillId="0" borderId="33" xfId="0" applyNumberFormat="1" applyFont="1" applyFill="1" applyBorder="1" applyAlignment="1" applyProtection="1">
      <alignment horizontal="right" vertical="center"/>
      <protection locked="0"/>
    </xf>
    <xf numFmtId="3" fontId="50" fillId="0" borderId="1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/>
    <xf numFmtId="0" fontId="57" fillId="0" borderId="0" xfId="0" applyFont="1" applyProtection="1"/>
    <xf numFmtId="0" fontId="0" fillId="0" borderId="0" xfId="0" applyFont="1" applyProtection="1"/>
    <xf numFmtId="0" fontId="54" fillId="0" borderId="0" xfId="0" applyFont="1" applyProtection="1"/>
    <xf numFmtId="0" fontId="85" fillId="0" borderId="0" xfId="0" applyFont="1" applyProtection="1"/>
    <xf numFmtId="0" fontId="43" fillId="0" borderId="0" xfId="0" applyFont="1" applyAlignment="1" applyProtection="1">
      <alignment horizontal="left"/>
    </xf>
    <xf numFmtId="0" fontId="58" fillId="0" borderId="0" xfId="0" applyFont="1" applyProtection="1"/>
    <xf numFmtId="0" fontId="30" fillId="0" borderId="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right"/>
    </xf>
    <xf numFmtId="0" fontId="10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44" fillId="0" borderId="1" xfId="0" applyFont="1" applyBorder="1" applyAlignment="1" applyProtection="1">
      <alignment vertical="center"/>
    </xf>
    <xf numFmtId="0" fontId="67" fillId="0" borderId="0" xfId="0" applyFont="1" applyBorder="1" applyAlignment="1" applyProtection="1">
      <alignment vertical="center"/>
    </xf>
    <xf numFmtId="0" fontId="49" fillId="0" borderId="1" xfId="0" applyFont="1" applyFill="1" applyBorder="1" applyAlignment="1" applyProtection="1">
      <alignment horizontal="left" vertical="center" indent="1"/>
    </xf>
    <xf numFmtId="0" fontId="49" fillId="0" borderId="1" xfId="0" applyFont="1" applyBorder="1" applyAlignment="1" applyProtection="1">
      <alignment horizontal="left" vertical="center" indent="1"/>
    </xf>
    <xf numFmtId="0" fontId="55" fillId="0" borderId="0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65" fillId="0" borderId="0" xfId="0" applyFont="1" applyBorder="1" applyAlignment="1" applyProtection="1">
      <alignment horizontal="left" vertical="center"/>
    </xf>
    <xf numFmtId="0" fontId="49" fillId="0" borderId="1" xfId="0" applyFont="1" applyBorder="1" applyAlignment="1" applyProtection="1">
      <alignment horizontal="left" vertical="center" wrapText="1" indent="1"/>
    </xf>
    <xf numFmtId="0" fontId="79" fillId="0" borderId="0" xfId="0" applyFont="1" applyBorder="1" applyAlignment="1" applyProtection="1">
      <alignment horizontal="left" vertical="center"/>
    </xf>
    <xf numFmtId="0" fontId="66" fillId="0" borderId="0" xfId="0" applyFont="1" applyBorder="1" applyAlignment="1" applyProtection="1">
      <alignment horizontal="left" vertical="center" indent="1"/>
    </xf>
    <xf numFmtId="0" fontId="44" fillId="0" borderId="0" xfId="0" applyFont="1" applyBorder="1" applyAlignment="1" applyProtection="1">
      <alignment horizontal="left" vertical="center" indent="1"/>
    </xf>
    <xf numFmtId="0" fontId="45" fillId="0" borderId="0" xfId="0" applyFont="1" applyProtection="1"/>
    <xf numFmtId="0" fontId="81" fillId="0" borderId="0" xfId="0" applyFont="1" applyBorder="1" applyAlignment="1" applyProtection="1">
      <alignment horizontal="left" vertical="center" indent="1"/>
    </xf>
    <xf numFmtId="0" fontId="45" fillId="0" borderId="0" xfId="0" applyFont="1" applyBorder="1" applyProtection="1"/>
    <xf numFmtId="3" fontId="58" fillId="0" borderId="0" xfId="0" applyNumberFormat="1" applyFont="1" applyProtection="1"/>
    <xf numFmtId="0" fontId="49" fillId="0" borderId="1" xfId="0" applyFont="1" applyBorder="1" applyAlignment="1" applyProtection="1">
      <alignment horizontal="center" vertical="center" wrapText="1"/>
    </xf>
    <xf numFmtId="0" fontId="55" fillId="0" borderId="0" xfId="0" applyFont="1" applyBorder="1" applyProtection="1"/>
    <xf numFmtId="0" fontId="43" fillId="0" borderId="0" xfId="0" applyFont="1" applyProtection="1"/>
    <xf numFmtId="0" fontId="58" fillId="0" borderId="0" xfId="0" applyFont="1" applyBorder="1" applyProtection="1"/>
    <xf numFmtId="0" fontId="49" fillId="0" borderId="1" xfId="51" applyFont="1" applyFill="1" applyBorder="1" applyAlignment="1" applyProtection="1">
      <alignment horizontal="left" vertical="center" indent="1"/>
    </xf>
    <xf numFmtId="0" fontId="49" fillId="0" borderId="35" xfId="51" applyFont="1" applyFill="1" applyBorder="1" applyAlignment="1" applyProtection="1">
      <alignment horizontal="left" vertical="center" indent="1"/>
    </xf>
    <xf numFmtId="0" fontId="58" fillId="0" borderId="0" xfId="0" applyFont="1" applyFill="1" applyBorder="1" applyProtection="1"/>
    <xf numFmtId="0" fontId="30" fillId="0" borderId="44" xfId="0" applyFont="1" applyFill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center" vertical="center"/>
    </xf>
    <xf numFmtId="0" fontId="30" fillId="0" borderId="1" xfId="0" applyFont="1" applyBorder="1" applyAlignment="1" applyProtection="1">
      <alignment horizontal="center"/>
    </xf>
    <xf numFmtId="0" fontId="55" fillId="0" borderId="0" xfId="0" applyFont="1" applyFill="1" applyBorder="1" applyAlignment="1" applyProtection="1">
      <alignment horizontal="left" vertical="center" indent="1"/>
    </xf>
    <xf numFmtId="0" fontId="62" fillId="0" borderId="0" xfId="0" applyFont="1" applyFill="1" applyBorder="1" applyAlignment="1" applyProtection="1">
      <alignment horizontal="center"/>
    </xf>
    <xf numFmtId="0" fontId="44" fillId="0" borderId="1" xfId="0" applyFont="1" applyBorder="1" applyAlignment="1" applyProtection="1">
      <alignment horizontal="left" vertical="center" indent="1"/>
    </xf>
    <xf numFmtId="0" fontId="49" fillId="0" borderId="1" xfId="51" applyFont="1" applyFill="1" applyBorder="1" applyAlignment="1" applyProtection="1">
      <alignment horizontal="left" vertical="center" wrapText="1" indent="1"/>
    </xf>
    <xf numFmtId="0" fontId="30" fillId="0" borderId="1" xfId="51" applyFont="1" applyFill="1" applyBorder="1" applyAlignment="1" applyProtection="1">
      <alignment horizontal="center" vertical="center"/>
    </xf>
    <xf numFmtId="3" fontId="49" fillId="0" borderId="1" xfId="51" applyNumberFormat="1" applyFont="1" applyFill="1" applyBorder="1" applyAlignment="1" applyProtection="1">
      <alignment horizontal="right" vertical="center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3" fontId="49" fillId="30" borderId="1" xfId="51" applyNumberFormat="1" applyFont="1" applyFill="1" applyBorder="1" applyAlignment="1" applyProtection="1">
      <alignment horizontal="right" vertical="center" indent="1"/>
    </xf>
    <xf numFmtId="3" fontId="49" fillId="30" borderId="1" xfId="0" applyNumberFormat="1" applyFont="1" applyFill="1" applyBorder="1" applyAlignment="1" applyProtection="1">
      <alignment horizontal="right" vertical="center" indent="1"/>
    </xf>
    <xf numFmtId="0" fontId="58" fillId="0" borderId="0" xfId="0" applyFont="1" applyFill="1" applyProtection="1"/>
    <xf numFmtId="0" fontId="30" fillId="0" borderId="1" xfId="51" applyFont="1" applyFill="1" applyBorder="1" applyAlignment="1" applyProtection="1">
      <alignment horizontal="left" vertical="center" indent="2"/>
    </xf>
    <xf numFmtId="0" fontId="30" fillId="0" borderId="1" xfId="51" applyFont="1" applyFill="1" applyBorder="1" applyAlignment="1" applyProtection="1">
      <alignment horizontal="left" vertical="center" wrapText="1" indent="2"/>
    </xf>
    <xf numFmtId="0" fontId="45" fillId="0" borderId="44" xfId="0" applyFont="1" applyFill="1" applyBorder="1" applyAlignment="1" applyProtection="1">
      <alignment wrapText="1"/>
    </xf>
    <xf numFmtId="0" fontId="55" fillId="0" borderId="75" xfId="0" applyFont="1" applyFill="1" applyBorder="1" applyAlignment="1" applyProtection="1">
      <alignment horizontal="left" vertical="center"/>
    </xf>
    <xf numFmtId="0" fontId="45" fillId="0" borderId="0" xfId="51" applyFont="1" applyFill="1" applyBorder="1" applyAlignment="1" applyProtection="1">
      <alignment horizontal="left" vertical="center" indent="1"/>
    </xf>
    <xf numFmtId="0" fontId="55" fillId="0" borderId="75" xfId="0" applyFont="1" applyFill="1" applyBorder="1" applyAlignment="1" applyProtection="1">
      <alignment horizontal="left" vertical="center" indent="1"/>
    </xf>
    <xf numFmtId="3" fontId="30" fillId="0" borderId="1" xfId="51" applyNumberFormat="1" applyFont="1" applyFill="1" applyBorder="1" applyAlignment="1" applyProtection="1">
      <alignment horizontal="right" vertical="center" indent="2"/>
    </xf>
    <xf numFmtId="3" fontId="30" fillId="0" borderId="1" xfId="0" applyNumberFormat="1" applyFont="1" applyBorder="1" applyAlignment="1" applyProtection="1">
      <alignment horizontal="right" vertical="center" indent="1"/>
    </xf>
    <xf numFmtId="0" fontId="55" fillId="0" borderId="44" xfId="0" applyFont="1" applyFill="1" applyBorder="1" applyAlignment="1" applyProtection="1">
      <alignment horizontal="left" vertical="center" indent="1"/>
    </xf>
    <xf numFmtId="49" fontId="58" fillId="0" borderId="0" xfId="0" applyNumberFormat="1" applyFont="1" applyBorder="1" applyProtection="1"/>
    <xf numFmtId="0" fontId="61" fillId="0" borderId="0" xfId="0" applyFont="1" applyBorder="1" applyProtection="1"/>
    <xf numFmtId="0" fontId="62" fillId="0" borderId="0" xfId="0" applyFont="1" applyFill="1" applyBorder="1" applyAlignment="1" applyProtection="1"/>
    <xf numFmtId="0" fontId="10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/>
    </xf>
    <xf numFmtId="0" fontId="47" fillId="37" borderId="36" xfId="0" applyFont="1" applyFill="1" applyBorder="1" applyAlignment="1" applyProtection="1">
      <alignment horizontal="center" vertical="center"/>
    </xf>
    <xf numFmtId="14" fontId="47" fillId="0" borderId="1" xfId="0" applyNumberFormat="1" applyFont="1" applyBorder="1" applyAlignment="1" applyProtection="1">
      <alignment horizontal="center" vertical="center"/>
    </xf>
    <xf numFmtId="0" fontId="47" fillId="0" borderId="1" xfId="0" applyFont="1" applyBorder="1" applyProtection="1"/>
    <xf numFmtId="3" fontId="47" fillId="0" borderId="1" xfId="0" applyNumberFormat="1" applyFont="1" applyBorder="1" applyAlignment="1" applyProtection="1">
      <alignment horizontal="right" vertical="center"/>
    </xf>
    <xf numFmtId="0" fontId="46" fillId="0" borderId="1" xfId="0" applyFont="1" applyBorder="1" applyProtection="1"/>
    <xf numFmtId="0" fontId="46" fillId="0" borderId="1" xfId="0" applyFont="1" applyBorder="1" applyAlignment="1" applyProtection="1">
      <alignment vertical="center"/>
    </xf>
    <xf numFmtId="0" fontId="47" fillId="0" borderId="1" xfId="0" applyFont="1" applyBorder="1" applyAlignment="1" applyProtection="1">
      <alignment vertical="center"/>
    </xf>
    <xf numFmtId="3" fontId="47" fillId="0" borderId="12" xfId="0" applyNumberFormat="1" applyFont="1" applyBorder="1" applyAlignment="1" applyProtection="1">
      <alignment vertical="center"/>
    </xf>
    <xf numFmtId="14" fontId="47" fillId="0" borderId="2" xfId="0" applyNumberFormat="1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0" fillId="0" borderId="0" xfId="0" applyFont="1" applyProtection="1"/>
    <xf numFmtId="14" fontId="47" fillId="0" borderId="0" xfId="0" applyNumberFormat="1" applyFont="1" applyBorder="1" applyAlignment="1" applyProtection="1">
      <alignment horizontal="center" vertical="center"/>
    </xf>
    <xf numFmtId="14" fontId="47" fillId="0" borderId="0" xfId="0" applyNumberFormat="1" applyFont="1" applyBorder="1" applyAlignment="1" applyProtection="1">
      <alignment horizontal="right" vertical="center"/>
    </xf>
    <xf numFmtId="3" fontId="47" fillId="0" borderId="1" xfId="0" applyNumberFormat="1" applyFont="1" applyBorder="1" applyAlignment="1" applyProtection="1">
      <alignment vertical="center"/>
    </xf>
    <xf numFmtId="0" fontId="46" fillId="0" borderId="1" xfId="0" applyFont="1" applyBorder="1" applyAlignment="1" applyProtection="1">
      <alignment wrapText="1"/>
    </xf>
    <xf numFmtId="0" fontId="8" fillId="0" borderId="1" xfId="0" applyFont="1" applyBorder="1" applyProtection="1"/>
    <xf numFmtId="0" fontId="8" fillId="37" borderId="1" xfId="0" applyFont="1" applyFill="1" applyBorder="1" applyProtection="1"/>
    <xf numFmtId="3" fontId="46" fillId="37" borderId="1" xfId="0" applyNumberFormat="1" applyFont="1" applyFill="1" applyBorder="1" applyAlignment="1" applyProtection="1">
      <alignment horizontal="right" vertical="center"/>
    </xf>
    <xf numFmtId="0" fontId="8" fillId="0" borderId="0" xfId="0" applyFont="1" applyProtection="1"/>
    <xf numFmtId="0" fontId="10" fillId="0" borderId="0" xfId="0" applyFont="1" applyBorder="1" applyAlignment="1" applyProtection="1"/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4" fontId="9" fillId="0" borderId="1" xfId="0" applyNumberFormat="1" applyFont="1" applyBorder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right" vertical="center"/>
    </xf>
    <xf numFmtId="0" fontId="8" fillId="0" borderId="35" xfId="0" applyFont="1" applyBorder="1" applyProtection="1"/>
    <xf numFmtId="0" fontId="8" fillId="0" borderId="44" xfId="0" applyFont="1" applyBorder="1" applyProtection="1"/>
    <xf numFmtId="3" fontId="9" fillId="0" borderId="44" xfId="0" applyNumberFormat="1" applyFont="1" applyBorder="1" applyAlignment="1" applyProtection="1">
      <alignment horizontal="right" vertical="center"/>
    </xf>
    <xf numFmtId="0" fontId="9" fillId="0" borderId="2" xfId="0" applyFont="1" applyBorder="1" applyProtection="1"/>
    <xf numFmtId="3" fontId="9" fillId="0" borderId="2" xfId="0" applyNumberFormat="1" applyFont="1" applyBorder="1" applyAlignment="1" applyProtection="1">
      <alignment horizontal="right" vertical="center"/>
    </xf>
    <xf numFmtId="3" fontId="8" fillId="0" borderId="44" xfId="0" applyNumberFormat="1" applyFont="1" applyBorder="1" applyAlignment="1" applyProtection="1">
      <alignment horizontal="right" vertical="center"/>
    </xf>
    <xf numFmtId="0" fontId="9" fillId="0" borderId="1" xfId="0" applyFont="1" applyBorder="1" applyAlignment="1" applyProtection="1">
      <alignment wrapText="1"/>
    </xf>
    <xf numFmtId="0" fontId="60" fillId="0" borderId="0" xfId="0" applyFont="1" applyAlignment="1" applyProtection="1">
      <alignment horizontal="center"/>
    </xf>
    <xf numFmtId="0" fontId="61" fillId="0" borderId="0" xfId="0" applyFont="1" applyProtection="1"/>
    <xf numFmtId="0" fontId="63" fillId="0" borderId="0" xfId="0" applyFont="1" applyFill="1" applyProtection="1"/>
    <xf numFmtId="0" fontId="58" fillId="0" borderId="0" xfId="0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60" fillId="0" borderId="0" xfId="0" applyFont="1" applyAlignment="1" applyProtection="1"/>
    <xf numFmtId="0" fontId="60" fillId="0" borderId="0" xfId="0" applyFont="1" applyAlignment="1" applyProtection="1">
      <alignment horizontal="left"/>
    </xf>
    <xf numFmtId="3" fontId="60" fillId="0" borderId="0" xfId="0" applyNumberFormat="1" applyFont="1" applyAlignment="1" applyProtection="1">
      <alignment horizontal="center"/>
    </xf>
    <xf numFmtId="3" fontId="58" fillId="0" borderId="0" xfId="0" applyNumberFormat="1" applyFont="1" applyAlignment="1" applyProtection="1">
      <alignment horizontal="left"/>
    </xf>
    <xf numFmtId="0" fontId="55" fillId="0" borderId="0" xfId="0" applyFont="1" applyProtection="1"/>
    <xf numFmtId="0" fontId="9" fillId="0" borderId="0" xfId="0" applyFont="1" applyBorder="1" applyProtection="1"/>
    <xf numFmtId="3" fontId="8" fillId="0" borderId="0" xfId="0" applyNumberFormat="1" applyFont="1" applyBorder="1" applyAlignment="1" applyProtection="1">
      <alignment horizontal="right" vertical="center"/>
    </xf>
    <xf numFmtId="0" fontId="7" fillId="0" borderId="0" xfId="0" applyFont="1" applyProtection="1"/>
    <xf numFmtId="17" fontId="49" fillId="0" borderId="1" xfId="0" applyNumberFormat="1" applyFont="1" applyFill="1" applyBorder="1" applyAlignment="1" applyProtection="1">
      <alignment horizontal="center" vertical="center"/>
    </xf>
    <xf numFmtId="14" fontId="49" fillId="0" borderId="1" xfId="0" applyNumberFormat="1" applyFont="1" applyFill="1" applyBorder="1" applyAlignment="1" applyProtection="1">
      <alignment horizontal="center" vertical="center" wrapText="1"/>
    </xf>
    <xf numFmtId="0" fontId="49" fillId="0" borderId="35" xfId="0" applyFont="1" applyFill="1" applyBorder="1" applyAlignment="1" applyProtection="1">
      <alignment vertical="center"/>
    </xf>
    <xf numFmtId="0" fontId="30" fillId="0" borderId="1" xfId="0" applyFont="1" applyFill="1" applyBorder="1" applyAlignment="1" applyProtection="1">
      <alignment horizontal="left" wrapText="1" indent="1"/>
    </xf>
    <xf numFmtId="0" fontId="49" fillId="0" borderId="1" xfId="0" applyFont="1" applyFill="1" applyBorder="1" applyAlignment="1" applyProtection="1">
      <alignment wrapText="1"/>
    </xf>
    <xf numFmtId="3" fontId="49" fillId="30" borderId="1" xfId="0" applyNumberFormat="1" applyFont="1" applyFill="1" applyBorder="1" applyProtection="1"/>
    <xf numFmtId="0" fontId="49" fillId="0" borderId="0" xfId="0" applyFont="1" applyFill="1" applyBorder="1" applyAlignment="1" applyProtection="1">
      <alignment wrapText="1"/>
    </xf>
    <xf numFmtId="4" fontId="30" fillId="0" borderId="0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1"/>
    </xf>
    <xf numFmtId="3" fontId="30" fillId="3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2"/>
    </xf>
    <xf numFmtId="0" fontId="49" fillId="0" borderId="1" xfId="0" applyFont="1" applyFill="1" applyBorder="1" applyProtection="1"/>
    <xf numFmtId="0" fontId="53" fillId="0" borderId="0" xfId="0" applyFont="1" applyFill="1" applyBorder="1" applyProtection="1"/>
    <xf numFmtId="3" fontId="53" fillId="0" borderId="0" xfId="0" applyNumberFormat="1" applyFont="1" applyFill="1" applyBorder="1" applyProtection="1"/>
    <xf numFmtId="1" fontId="49" fillId="0" borderId="1" xfId="0" applyNumberFormat="1" applyFont="1" applyFill="1" applyBorder="1" applyProtection="1">
      <protection locked="0"/>
    </xf>
    <xf numFmtId="1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30" fillId="0" borderId="1" xfId="0" applyNumberFormat="1" applyFont="1" applyFill="1" applyBorder="1" applyProtection="1">
      <protection locked="0"/>
    </xf>
    <xf numFmtId="4" fontId="49" fillId="0" borderId="1" xfId="0" applyNumberFormat="1" applyFont="1" applyFill="1" applyBorder="1" applyProtection="1">
      <protection locked="0"/>
    </xf>
    <xf numFmtId="3" fontId="30" fillId="0" borderId="1" xfId="0" applyNumberFormat="1" applyFont="1" applyFill="1" applyBorder="1" applyProtection="1">
      <protection locked="0"/>
    </xf>
    <xf numFmtId="49" fontId="0" fillId="0" borderId="0" xfId="0" applyNumberFormat="1" applyProtection="1"/>
    <xf numFmtId="0" fontId="54" fillId="0" borderId="0" xfId="0" applyFont="1" applyFill="1" applyAlignment="1" applyProtection="1">
      <alignment wrapText="1"/>
    </xf>
    <xf numFmtId="0" fontId="53" fillId="0" borderId="0" xfId="73" applyFont="1" applyBorder="1" applyAlignment="1" applyProtection="1">
      <alignment horizontal="left" wrapText="1"/>
    </xf>
    <xf numFmtId="0" fontId="30" fillId="0" borderId="0" xfId="73" applyFont="1" applyFill="1" applyAlignment="1" applyProtection="1"/>
    <xf numFmtId="0" fontId="30" fillId="0" borderId="0" xfId="0" applyFont="1" applyProtection="1"/>
    <xf numFmtId="0" fontId="0" fillId="0" borderId="0" xfId="0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3" fontId="0" fillId="0" borderId="19" xfId="0" applyNumberFormat="1" applyBorder="1" applyAlignment="1" applyProtection="1">
      <alignment horizontal="right"/>
    </xf>
    <xf numFmtId="0" fontId="10" fillId="0" borderId="31" xfId="0" applyFont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right"/>
    </xf>
    <xf numFmtId="0" fontId="10" fillId="0" borderId="31" xfId="0" applyFont="1" applyFill="1" applyBorder="1" applyAlignment="1" applyProtection="1">
      <alignment horizontal="left"/>
    </xf>
    <xf numFmtId="3" fontId="0" fillId="0" borderId="1" xfId="0" applyNumberFormat="1" applyBorder="1" applyProtection="1"/>
    <xf numFmtId="3" fontId="0" fillId="0" borderId="19" xfId="0" applyNumberFormat="1" applyBorder="1" applyProtection="1"/>
    <xf numFmtId="3" fontId="0" fillId="0" borderId="22" xfId="0" applyNumberFormat="1" applyBorder="1" applyProtection="1"/>
    <xf numFmtId="3" fontId="0" fillId="0" borderId="23" xfId="0" applyNumberFormat="1" applyBorder="1" applyProtection="1"/>
    <xf numFmtId="0" fontId="10" fillId="0" borderId="25" xfId="0" applyFont="1" applyBorder="1" applyProtection="1"/>
    <xf numFmtId="0" fontId="10" fillId="0" borderId="13" xfId="0" applyFont="1" applyBorder="1" applyAlignment="1" applyProtection="1">
      <alignment horizont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171" fontId="10" fillId="0" borderId="61" xfId="74" applyNumberFormat="1" applyFont="1" applyBorder="1" applyAlignment="1" applyProtection="1">
      <alignment horizontal="right"/>
    </xf>
    <xf numFmtId="171" fontId="10" fillId="0" borderId="42" xfId="74" applyNumberFormat="1" applyFont="1" applyBorder="1" applyAlignment="1" applyProtection="1">
      <alignment horizontal="right"/>
    </xf>
    <xf numFmtId="171" fontId="10" fillId="0" borderId="43" xfId="74" applyNumberFormat="1" applyFont="1" applyBorder="1" applyAlignment="1" applyProtection="1">
      <alignment horizontal="right"/>
    </xf>
    <xf numFmtId="170" fontId="0" fillId="0" borderId="18" xfId="0" applyNumberFormat="1" applyBorder="1" applyAlignment="1" applyProtection="1">
      <alignment horizontal="right"/>
    </xf>
    <xf numFmtId="170" fontId="0" fillId="0" borderId="1" xfId="0" applyNumberFormat="1" applyBorder="1" applyAlignment="1" applyProtection="1">
      <alignment horizontal="right"/>
    </xf>
    <xf numFmtId="170" fontId="0" fillId="0" borderId="19" xfId="74" applyNumberFormat="1" applyFont="1" applyBorder="1" applyAlignment="1" applyProtection="1">
      <alignment horizontal="right"/>
    </xf>
    <xf numFmtId="171" fontId="10" fillId="0" borderId="60" xfId="74" applyNumberFormat="1" applyFont="1" applyBorder="1" applyAlignment="1" applyProtection="1">
      <alignment horizontal="right"/>
    </xf>
    <xf numFmtId="171" fontId="10" fillId="0" borderId="0" xfId="74" applyNumberFormat="1" applyFont="1" applyBorder="1" applyAlignment="1" applyProtection="1">
      <alignment horizontal="right"/>
    </xf>
    <xf numFmtId="171" fontId="10" fillId="0" borderId="57" xfId="74" applyNumberFormat="1" applyFont="1" applyBorder="1" applyAlignment="1" applyProtection="1">
      <alignment horizontal="right"/>
    </xf>
    <xf numFmtId="0" fontId="10" fillId="0" borderId="48" xfId="0" applyFont="1" applyBorder="1" applyAlignment="1" applyProtection="1">
      <alignment horizontal="left"/>
    </xf>
    <xf numFmtId="170" fontId="0" fillId="0" borderId="18" xfId="74" applyNumberFormat="1" applyFont="1" applyBorder="1" applyAlignment="1" applyProtection="1">
      <alignment horizontal="right"/>
    </xf>
    <xf numFmtId="170" fontId="0" fillId="0" borderId="1" xfId="74" applyNumberFormat="1" applyFont="1" applyBorder="1" applyAlignment="1" applyProtection="1">
      <alignment horizontal="right"/>
    </xf>
    <xf numFmtId="3" fontId="0" fillId="0" borderId="23" xfId="0" applyNumberFormat="1" applyBorder="1" applyAlignment="1" applyProtection="1">
      <alignment horizontal="right"/>
    </xf>
    <xf numFmtId="0" fontId="8" fillId="0" borderId="31" xfId="0" applyFont="1" applyBorder="1" applyAlignment="1" applyProtection="1">
      <alignment horizontal="right"/>
    </xf>
    <xf numFmtId="3" fontId="8" fillId="0" borderId="32" xfId="0" applyNumberFormat="1" applyFont="1" applyBorder="1" applyProtection="1"/>
    <xf numFmtId="3" fontId="8" fillId="0" borderId="1" xfId="0" applyNumberFormat="1" applyFont="1" applyBorder="1" applyProtection="1"/>
    <xf numFmtId="3" fontId="8" fillId="0" borderId="19" xfId="0" applyNumberFormat="1" applyFont="1" applyBorder="1" applyProtection="1"/>
    <xf numFmtId="3" fontId="8" fillId="0" borderId="32" xfId="0" applyNumberFormat="1" applyFont="1" applyFill="1" applyBorder="1" applyProtection="1"/>
    <xf numFmtId="3" fontId="8" fillId="0" borderId="1" xfId="0" applyNumberFormat="1" applyFont="1" applyFill="1" applyBorder="1" applyProtection="1"/>
    <xf numFmtId="3" fontId="8" fillId="0" borderId="19" xfId="0" applyNumberFormat="1" applyFont="1" applyFill="1" applyBorder="1" applyProtection="1"/>
    <xf numFmtId="0" fontId="8" fillId="0" borderId="50" xfId="0" applyFont="1" applyBorder="1" applyAlignment="1" applyProtection="1">
      <alignment horizontal="right"/>
    </xf>
    <xf numFmtId="170" fontId="8" fillId="0" borderId="59" xfId="0" applyNumberFormat="1" applyFont="1" applyFill="1" applyBorder="1" applyProtection="1"/>
    <xf numFmtId="170" fontId="8" fillId="0" borderId="22" xfId="0" applyNumberFormat="1" applyFont="1" applyFill="1" applyBorder="1" applyProtection="1"/>
    <xf numFmtId="170" fontId="8" fillId="0" borderId="23" xfId="0" applyNumberFormat="1" applyFont="1" applyFill="1" applyBorder="1" applyProtection="1"/>
    <xf numFmtId="0" fontId="10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30" fillId="0" borderId="0" xfId="73" applyFont="1" applyProtection="1"/>
    <xf numFmtId="0" fontId="30" fillId="0" borderId="62" xfId="73" applyFont="1" applyFill="1" applyBorder="1" applyProtection="1"/>
    <xf numFmtId="14" fontId="10" fillId="0" borderId="72" xfId="0" applyNumberFormat="1" applyFont="1" applyFill="1" applyBorder="1" applyAlignment="1" applyProtection="1">
      <alignment horizontal="center" vertical="center"/>
    </xf>
    <xf numFmtId="0" fontId="55" fillId="0" borderId="25" xfId="73" applyFont="1" applyFill="1" applyBorder="1" applyAlignment="1" applyProtection="1">
      <alignment vertical="center"/>
    </xf>
    <xf numFmtId="3" fontId="55" fillId="0" borderId="28" xfId="73" applyNumberFormat="1" applyFont="1" applyFill="1" applyBorder="1" applyAlignment="1" applyProtection="1">
      <alignment horizontal="right" vertical="center"/>
    </xf>
    <xf numFmtId="0" fontId="82" fillId="0" borderId="45" xfId="73" applyFont="1" applyFill="1" applyBorder="1" applyAlignment="1" applyProtection="1">
      <alignment vertical="center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48" fillId="0" borderId="46" xfId="73" applyFont="1" applyFill="1" applyBorder="1" applyAlignment="1" applyProtection="1">
      <alignment horizontal="left" vertical="center" wrapText="1" indent="1"/>
    </xf>
    <xf numFmtId="3" fontId="30" fillId="0" borderId="48" xfId="73" applyNumberFormat="1" applyFont="1" applyFill="1" applyBorder="1" applyAlignment="1" applyProtection="1">
      <alignment horizontal="right" vertical="center"/>
    </xf>
    <xf numFmtId="0" fontId="48" fillId="0" borderId="49" xfId="73" applyFont="1" applyFill="1" applyBorder="1" applyAlignment="1" applyProtection="1">
      <alignment horizontal="left" vertical="center" wrapText="1" indent="1"/>
    </xf>
    <xf numFmtId="0" fontId="82" fillId="0" borderId="24" xfId="73" applyFont="1" applyFill="1" applyBorder="1" applyAlignment="1" applyProtection="1">
      <alignment vertical="center"/>
    </xf>
    <xf numFmtId="3" fontId="44" fillId="0" borderId="48" xfId="73" applyNumberFormat="1" applyFont="1" applyFill="1" applyBorder="1" applyAlignment="1" applyProtection="1">
      <alignment horizontal="right" vertical="center"/>
    </xf>
    <xf numFmtId="0" fontId="48" fillId="0" borderId="31" xfId="73" applyFont="1" applyFill="1" applyBorder="1" applyAlignment="1" applyProtection="1">
      <alignment horizontal="left" vertical="center" wrapText="1" indent="1"/>
    </xf>
    <xf numFmtId="0" fontId="48" fillId="0" borderId="31" xfId="73" applyFont="1" applyFill="1" applyBorder="1" applyAlignment="1" applyProtection="1">
      <alignment horizontal="left" vertical="center" wrapText="1" indent="2"/>
    </xf>
    <xf numFmtId="0" fontId="82" fillId="0" borderId="24" xfId="73" applyFont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/>
    </xf>
    <xf numFmtId="0" fontId="48" fillId="0" borderId="31" xfId="73" applyFont="1" applyBorder="1" applyAlignment="1" applyProtection="1">
      <alignment horizontal="left" vertical="center" wrapText="1" indent="1"/>
    </xf>
    <xf numFmtId="0" fontId="82" fillId="0" borderId="24" xfId="73" applyFont="1" applyFill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0" fontId="48" fillId="0" borderId="31" xfId="73" applyFont="1" applyBorder="1" applyAlignment="1" applyProtection="1">
      <alignment horizontal="left" vertical="center" wrapText="1" indent="2"/>
    </xf>
    <xf numFmtId="0" fontId="48" fillId="0" borderId="31" xfId="73" applyFont="1" applyFill="1" applyBorder="1" applyAlignment="1" applyProtection="1">
      <alignment horizontal="left" vertical="center" indent="1"/>
    </xf>
    <xf numFmtId="0" fontId="48" fillId="0" borderId="33" xfId="73" applyFont="1" applyFill="1" applyBorder="1" applyAlignment="1" applyProtection="1">
      <alignment horizontal="left" vertical="center" indent="1"/>
    </xf>
    <xf numFmtId="0" fontId="48" fillId="0" borderId="50" xfId="73" applyFont="1" applyBorder="1" applyAlignment="1" applyProtection="1">
      <alignment horizontal="left" vertical="center" wrapText="1" indent="1"/>
    </xf>
    <xf numFmtId="0" fontId="48" fillId="0" borderId="58" xfId="73" applyFont="1" applyBorder="1" applyAlignment="1" applyProtection="1">
      <alignment horizontal="left" vertical="center" wrapText="1" indent="1"/>
    </xf>
    <xf numFmtId="0" fontId="30" fillId="0" borderId="60" xfId="73" applyFont="1" applyBorder="1" applyProtection="1"/>
    <xf numFmtId="0" fontId="30" fillId="0" borderId="62" xfId="73" applyFont="1" applyBorder="1" applyProtection="1"/>
    <xf numFmtId="0" fontId="45" fillId="0" borderId="0" xfId="76" applyFont="1" applyProtection="1"/>
    <xf numFmtId="0" fontId="55" fillId="0" borderId="0" xfId="76" applyFont="1" applyProtection="1"/>
    <xf numFmtId="0" fontId="55" fillId="0" borderId="0" xfId="76" applyFont="1" applyBorder="1" applyAlignment="1" applyProtection="1">
      <alignment horizontal="center"/>
    </xf>
    <xf numFmtId="0" fontId="49" fillId="0" borderId="13" xfId="0" applyFont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/>
    </xf>
    <xf numFmtId="0" fontId="49" fillId="0" borderId="14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9" fillId="0" borderId="13" xfId="0" applyFont="1" applyBorder="1" applyAlignment="1" applyProtection="1">
      <alignment horizontal="center" vertical="center"/>
    </xf>
    <xf numFmtId="3" fontId="49" fillId="0" borderId="15" xfId="76" applyNumberFormat="1" applyFont="1" applyBorder="1" applyProtection="1"/>
    <xf numFmtId="0" fontId="49" fillId="0" borderId="0" xfId="76" applyFont="1" applyProtection="1"/>
    <xf numFmtId="0" fontId="30" fillId="0" borderId="0" xfId="76" applyFont="1" applyProtection="1"/>
    <xf numFmtId="0" fontId="49" fillId="0" borderId="20" xfId="0" applyFont="1" applyBorder="1" applyAlignment="1" applyProtection="1">
      <alignment horizontal="center" vertical="center" wrapText="1"/>
    </xf>
    <xf numFmtId="0" fontId="49" fillId="0" borderId="2" xfId="0" applyFont="1" applyBorder="1" applyAlignment="1" applyProtection="1">
      <alignment horizontal="center" vertical="center"/>
    </xf>
    <xf numFmtId="0" fontId="49" fillId="0" borderId="52" xfId="0" applyFont="1" applyBorder="1" applyAlignment="1" applyProtection="1">
      <alignment horizontal="center" vertical="center"/>
    </xf>
    <xf numFmtId="0" fontId="49" fillId="0" borderId="17" xfId="0" applyFont="1" applyBorder="1" applyAlignment="1" applyProtection="1">
      <alignment horizontal="center" vertical="center" wrapText="1"/>
    </xf>
    <xf numFmtId="0" fontId="49" fillId="0" borderId="73" xfId="0" applyFont="1" applyBorder="1" applyAlignment="1" applyProtection="1">
      <alignment horizontal="center" vertical="center"/>
    </xf>
    <xf numFmtId="3" fontId="49" fillId="0" borderId="70" xfId="76" applyNumberFormat="1" applyFont="1" applyBorder="1" applyProtection="1"/>
    <xf numFmtId="0" fontId="49" fillId="0" borderId="13" xfId="73" applyFont="1" applyBorder="1" applyAlignment="1" applyProtection="1">
      <alignment horizontal="center" vertical="center" wrapText="1"/>
    </xf>
    <xf numFmtId="0" fontId="49" fillId="0" borderId="14" xfId="73" applyFont="1" applyBorder="1" applyAlignment="1" applyProtection="1">
      <alignment horizontal="center" vertical="center" wrapText="1"/>
    </xf>
    <xf numFmtId="0" fontId="49" fillId="0" borderId="15" xfId="73" applyFont="1" applyBorder="1" applyAlignment="1" applyProtection="1">
      <alignment horizontal="center" vertical="center" wrapText="1"/>
    </xf>
    <xf numFmtId="3" fontId="49" fillId="0" borderId="17" xfId="73" applyNumberFormat="1" applyFont="1" applyBorder="1" applyAlignment="1" applyProtection="1">
      <alignment horizontal="right" vertical="center"/>
    </xf>
    <xf numFmtId="3" fontId="49" fillId="0" borderId="19" xfId="73" applyNumberFormat="1" applyFont="1" applyBorder="1" applyAlignment="1" applyProtection="1">
      <alignment horizontal="right" vertical="center"/>
    </xf>
    <xf numFmtId="0" fontId="49" fillId="0" borderId="0" xfId="73" applyFont="1" applyBorder="1" applyAlignment="1" applyProtection="1"/>
    <xf numFmtId="3" fontId="10" fillId="0" borderId="19" xfId="0" applyNumberFormat="1" applyFont="1" applyBorder="1" applyAlignment="1" applyProtection="1">
      <alignment horizontal="right" vertical="center"/>
    </xf>
    <xf numFmtId="3" fontId="10" fillId="0" borderId="64" xfId="0" applyNumberFormat="1" applyFont="1" applyBorder="1" applyAlignment="1" applyProtection="1">
      <alignment horizontal="right" vertical="center"/>
    </xf>
    <xf numFmtId="172" fontId="69" fillId="0" borderId="28" xfId="73" applyNumberFormat="1" applyFont="1" applyBorder="1" applyAlignment="1" applyProtection="1">
      <alignment horizontal="center" vertical="center" wrapText="1"/>
    </xf>
    <xf numFmtId="3" fontId="49" fillId="0" borderId="27" xfId="73" applyNumberFormat="1" applyFont="1" applyBorder="1" applyAlignment="1" applyProtection="1">
      <alignment horizontal="center" vertical="center" wrapText="1"/>
    </xf>
    <xf numFmtId="3" fontId="49" fillId="0" borderId="28" xfId="73" applyNumberFormat="1" applyFont="1" applyBorder="1" applyAlignment="1" applyProtection="1">
      <alignment horizontal="center" vertical="center" wrapText="1"/>
    </xf>
    <xf numFmtId="172" fontId="49" fillId="0" borderId="31" xfId="73" applyNumberFormat="1" applyFont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44" fillId="0" borderId="20" xfId="0" applyFont="1" applyBorder="1" applyProtection="1"/>
    <xf numFmtId="17" fontId="44" fillId="0" borderId="39" xfId="0" applyNumberFormat="1" applyFont="1" applyBorder="1" applyAlignment="1" applyProtection="1">
      <alignment horizontal="center" vertical="center"/>
    </xf>
    <xf numFmtId="14" fontId="49" fillId="25" borderId="40" xfId="0" applyNumberFormat="1" applyFont="1" applyFill="1" applyBorder="1" applyAlignment="1" applyProtection="1">
      <alignment horizontal="center" vertical="center"/>
    </xf>
    <xf numFmtId="0" fontId="44" fillId="0" borderId="47" xfId="0" applyFont="1" applyBorder="1" applyAlignment="1" applyProtection="1">
      <alignment horizontal="left" vertical="center" indent="1"/>
    </xf>
    <xf numFmtId="3" fontId="49" fillId="0" borderId="19" xfId="0" applyNumberFormat="1" applyFont="1" applyBorder="1" applyAlignment="1" applyProtection="1">
      <alignment horizontal="right" vertical="center"/>
    </xf>
    <xf numFmtId="0" fontId="44" fillId="0" borderId="62" xfId="0" applyFont="1" applyBorder="1" applyAlignment="1" applyProtection="1">
      <alignment horizontal="left" vertical="center" indent="1"/>
    </xf>
    <xf numFmtId="3" fontId="49" fillId="0" borderId="23" xfId="0" applyNumberFormat="1" applyFont="1" applyBorder="1" applyAlignment="1" applyProtection="1">
      <alignment horizontal="right" vertical="center"/>
    </xf>
    <xf numFmtId="0" fontId="30" fillId="0" borderId="0" xfId="0" applyFont="1" applyBorder="1" applyProtection="1"/>
    <xf numFmtId="0" fontId="30" fillId="0" borderId="0" xfId="0" applyFont="1" applyBorder="1" applyAlignment="1" applyProtection="1">
      <alignment horizontal="center" vertical="center"/>
    </xf>
    <xf numFmtId="3" fontId="44" fillId="0" borderId="42" xfId="0" applyNumberFormat="1" applyFont="1" applyBorder="1" applyAlignment="1" applyProtection="1">
      <alignment horizontal="center" vertical="center"/>
    </xf>
    <xf numFmtId="0" fontId="44" fillId="0" borderId="42" xfId="0" applyFont="1" applyBorder="1" applyAlignment="1" applyProtection="1">
      <alignment horizontal="center" vertical="center"/>
    </xf>
    <xf numFmtId="0" fontId="44" fillId="0" borderId="18" xfId="0" applyFont="1" applyBorder="1" applyAlignment="1" applyProtection="1">
      <alignment horizontal="left" wrapText="1"/>
    </xf>
    <xf numFmtId="3" fontId="49" fillId="0" borderId="1" xfId="0" applyNumberFormat="1" applyFont="1" applyBorder="1" applyAlignment="1" applyProtection="1">
      <alignment horizontal="right" vertical="center" wrapText="1"/>
    </xf>
    <xf numFmtId="0" fontId="45" fillId="0" borderId="18" xfId="0" applyFont="1" applyBorder="1" applyAlignment="1" applyProtection="1">
      <alignment horizontal="left" wrapText="1" indent="1"/>
    </xf>
    <xf numFmtId="0" fontId="44" fillId="25" borderId="21" xfId="0" applyFont="1" applyFill="1" applyBorder="1" applyAlignment="1" applyProtection="1">
      <alignment horizontal="center" vertical="center"/>
    </xf>
    <xf numFmtId="3" fontId="49" fillId="25" borderId="22" xfId="0" applyNumberFormat="1" applyFont="1" applyFill="1" applyBorder="1" applyAlignment="1" applyProtection="1">
      <alignment horizontal="right" vertical="center"/>
    </xf>
    <xf numFmtId="3" fontId="49" fillId="25" borderId="23" xfId="0" applyNumberFormat="1" applyFont="1" applyFill="1" applyBorder="1" applyAlignment="1" applyProtection="1">
      <alignment horizontal="right" vertical="center"/>
    </xf>
    <xf numFmtId="0" fontId="44" fillId="0" borderId="0" xfId="0" applyFont="1" applyBorder="1" applyAlignment="1" applyProtection="1">
      <alignment horizontal="left" indent="1"/>
    </xf>
    <xf numFmtId="0" fontId="44" fillId="0" borderId="0" xfId="0" applyFont="1" applyBorder="1" applyAlignment="1" applyProtection="1">
      <alignment horizontal="center" vertical="center"/>
    </xf>
    <xf numFmtId="4" fontId="30" fillId="0" borderId="0" xfId="0" applyNumberFormat="1" applyFont="1" applyBorder="1" applyAlignment="1" applyProtection="1">
      <alignment horizontal="center" vertical="center"/>
    </xf>
    <xf numFmtId="3" fontId="30" fillId="0" borderId="0" xfId="0" applyNumberFormat="1" applyFont="1" applyProtection="1"/>
    <xf numFmtId="3" fontId="30" fillId="0" borderId="0" xfId="0" applyNumberFormat="1" applyFont="1" applyAlignment="1" applyProtection="1">
      <alignment horizontal="center" vertical="center"/>
    </xf>
    <xf numFmtId="0" fontId="56" fillId="0" borderId="0" xfId="75" applyProtection="1"/>
    <xf numFmtId="0" fontId="43" fillId="0" borderId="0" xfId="0" applyFont="1" applyAlignment="1" applyProtection="1">
      <alignment horizontal="right"/>
    </xf>
    <xf numFmtId="0" fontId="54" fillId="0" borderId="0" xfId="0" applyFont="1" applyFill="1" applyAlignment="1" applyProtection="1"/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56" fillId="0" borderId="0" xfId="75" applyFont="1" applyProtection="1"/>
    <xf numFmtId="0" fontId="49" fillId="0" borderId="0" xfId="0" applyFont="1" applyProtection="1"/>
    <xf numFmtId="0" fontId="49" fillId="0" borderId="0" xfId="0" applyFont="1" applyAlignment="1" applyProtection="1">
      <alignment horizontal="center" vertical="center"/>
    </xf>
    <xf numFmtId="0" fontId="30" fillId="0" borderId="45" xfId="0" applyFont="1" applyBorder="1" applyAlignment="1" applyProtection="1">
      <alignment wrapText="1"/>
    </xf>
    <xf numFmtId="14" fontId="49" fillId="0" borderId="25" xfId="0" applyNumberFormat="1" applyFont="1" applyBorder="1" applyAlignment="1" applyProtection="1">
      <alignment horizontal="center" vertical="center" wrapText="1"/>
    </xf>
    <xf numFmtId="14" fontId="49" fillId="0" borderId="28" xfId="0" applyNumberFormat="1" applyFont="1" applyBorder="1" applyAlignment="1" applyProtection="1">
      <alignment horizontal="center" vertical="center" wrapText="1"/>
    </xf>
    <xf numFmtId="0" fontId="48" fillId="0" borderId="46" xfId="0" applyFont="1" applyBorder="1" applyAlignment="1" applyProtection="1">
      <alignment vertical="center" wrapText="1"/>
    </xf>
    <xf numFmtId="0" fontId="30" fillId="0" borderId="46" xfId="0" applyFont="1" applyBorder="1" applyAlignment="1" applyProtection="1">
      <alignment horizontal="center" vertical="center"/>
    </xf>
    <xf numFmtId="3" fontId="30" fillId="0" borderId="48" xfId="74" applyNumberFormat="1" applyFont="1" applyFill="1" applyBorder="1" applyProtection="1"/>
    <xf numFmtId="0" fontId="48" fillId="0" borderId="46" xfId="0" applyFont="1" applyFill="1" applyBorder="1" applyAlignment="1" applyProtection="1">
      <alignment horizontal="left" vertical="center" wrapText="1" indent="1"/>
    </xf>
    <xf numFmtId="0" fontId="48" fillId="0" borderId="46" xfId="0" applyFont="1" applyFill="1" applyBorder="1" applyAlignment="1" applyProtection="1">
      <alignment vertical="center" wrapText="1"/>
    </xf>
    <xf numFmtId="0" fontId="48" fillId="24" borderId="46" xfId="0" applyFont="1" applyFill="1" applyBorder="1" applyAlignment="1" applyProtection="1">
      <alignment vertical="center" wrapText="1"/>
    </xf>
    <xf numFmtId="0" fontId="48" fillId="0" borderId="49" xfId="0" applyFont="1" applyBorder="1" applyAlignment="1" applyProtection="1">
      <alignment vertical="center" wrapText="1"/>
    </xf>
    <xf numFmtId="0" fontId="48" fillId="0" borderId="67" xfId="0" applyFont="1" applyBorder="1" applyAlignment="1" applyProtection="1">
      <alignment vertical="center" wrapText="1"/>
    </xf>
    <xf numFmtId="0" fontId="30" fillId="0" borderId="67" xfId="0" applyFont="1" applyBorder="1" applyAlignment="1" applyProtection="1">
      <alignment horizontal="center" vertical="center"/>
    </xf>
    <xf numFmtId="0" fontId="48" fillId="0" borderId="0" xfId="0" applyFont="1" applyBorder="1" applyAlignment="1" applyProtection="1"/>
    <xf numFmtId="0" fontId="48" fillId="0" borderId="0" xfId="0" applyFont="1" applyBorder="1" applyAlignment="1" applyProtection="1">
      <alignment horizontal="center" vertical="center"/>
    </xf>
    <xf numFmtId="0" fontId="48" fillId="0" borderId="0" xfId="0" applyFont="1" applyBorder="1" applyProtection="1"/>
    <xf numFmtId="0" fontId="0" fillId="0" borderId="0" xfId="0" applyFill="1" applyProtection="1"/>
    <xf numFmtId="0" fontId="43" fillId="0" borderId="0" xfId="0" applyFont="1" applyFill="1" applyProtection="1"/>
    <xf numFmtId="0" fontId="11" fillId="0" borderId="0" xfId="0" applyFont="1" applyAlignment="1" applyProtection="1">
      <alignment horizontal="left"/>
    </xf>
    <xf numFmtId="0" fontId="44" fillId="0" borderId="39" xfId="0" applyFont="1" applyFill="1" applyBorder="1" applyAlignment="1" applyProtection="1">
      <alignment horizontal="center" vertical="center"/>
    </xf>
    <xf numFmtId="14" fontId="10" fillId="0" borderId="39" xfId="0" applyNumberFormat="1" applyFont="1" applyBorder="1" applyAlignment="1" applyProtection="1">
      <alignment horizontal="center" vertical="center" wrapText="1"/>
    </xf>
    <xf numFmtId="14" fontId="10" fillId="0" borderId="93" xfId="0" applyNumberFormat="1" applyFont="1" applyBorder="1" applyAlignment="1" applyProtection="1">
      <alignment horizontal="center" vertical="center" wrapText="1"/>
    </xf>
    <xf numFmtId="0" fontId="44" fillId="0" borderId="18" xfId="0" applyFont="1" applyBorder="1" applyProtection="1"/>
    <xf numFmtId="0" fontId="45" fillId="0" borderId="1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" xfId="0" applyFont="1" applyFill="1" applyBorder="1" applyAlignment="1" applyProtection="1">
      <alignment horizontal="center" vertical="center" wrapText="1"/>
    </xf>
    <xf numFmtId="3" fontId="90" fillId="0" borderId="1" xfId="0" applyNumberFormat="1" applyFont="1" applyBorder="1" applyAlignment="1" applyProtection="1">
      <alignment horizontal="right" vertical="center"/>
    </xf>
    <xf numFmtId="3" fontId="90" fillId="0" borderId="19" xfId="0" applyNumberFormat="1" applyFont="1" applyBorder="1" applyAlignment="1" applyProtection="1">
      <alignment horizontal="right" vertical="center"/>
    </xf>
    <xf numFmtId="0" fontId="12" fillId="0" borderId="0" xfId="0" applyFont="1" applyFill="1" applyAlignment="1" applyProtection="1">
      <alignment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5" fillId="26" borderId="18" xfId="0" applyFont="1" applyFill="1" applyBorder="1" applyAlignment="1" applyProtection="1">
      <alignment horizontal="left" vertical="center" wrapText="1"/>
    </xf>
    <xf numFmtId="0" fontId="45" fillId="26" borderId="1" xfId="0" applyFont="1" applyFill="1" applyBorder="1" applyAlignment="1" applyProtection="1">
      <alignment horizontal="center" vertical="center" wrapText="1"/>
    </xf>
    <xf numFmtId="3" fontId="90" fillId="26" borderId="1" xfId="0" applyNumberFormat="1" applyFont="1" applyFill="1" applyBorder="1" applyAlignment="1" applyProtection="1">
      <alignment horizontal="right" vertical="center"/>
    </xf>
    <xf numFmtId="3" fontId="90" fillId="26" borderId="19" xfId="0" applyNumberFormat="1" applyFont="1" applyFill="1" applyBorder="1" applyAlignment="1" applyProtection="1">
      <alignment horizontal="right" vertical="center"/>
    </xf>
    <xf numFmtId="0" fontId="44" fillId="0" borderId="18" xfId="0" applyFont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44" fillId="0" borderId="21" xfId="0" applyFont="1" applyFill="1" applyBorder="1" applyAlignment="1" applyProtection="1">
      <alignment horizontal="left" vertical="center" wrapText="1"/>
    </xf>
    <xf numFmtId="0" fontId="12" fillId="0" borderId="22" xfId="0" applyFont="1" applyFill="1" applyBorder="1" applyAlignment="1" applyProtection="1">
      <alignment horizontal="center" vertical="center"/>
    </xf>
    <xf numFmtId="3" fontId="30" fillId="0" borderId="0" xfId="0" applyNumberFormat="1" applyFont="1" applyAlignment="1" applyProtection="1">
      <alignment horizontal="center"/>
    </xf>
    <xf numFmtId="3" fontId="55" fillId="0" borderId="0" xfId="0" applyNumberFormat="1" applyFont="1" applyAlignment="1" applyProtection="1">
      <alignment horizontal="left"/>
    </xf>
    <xf numFmtId="3" fontId="49" fillId="0" borderId="0" xfId="0" applyNumberFormat="1" applyFont="1" applyFill="1" applyAlignment="1" applyProtection="1">
      <alignment horizontal="left"/>
    </xf>
    <xf numFmtId="3" fontId="49" fillId="0" borderId="0" xfId="0" applyNumberFormat="1" applyFont="1" applyProtection="1"/>
    <xf numFmtId="3" fontId="53" fillId="0" borderId="0" xfId="0" applyNumberFormat="1" applyFont="1" applyProtection="1"/>
    <xf numFmtId="3" fontId="49" fillId="0" borderId="0" xfId="0" applyNumberFormat="1" applyFont="1" applyAlignment="1" applyProtection="1">
      <alignment horizontal="center"/>
    </xf>
    <xf numFmtId="3" fontId="44" fillId="0" borderId="0" xfId="0" applyNumberFormat="1" applyFont="1" applyBorder="1" applyAlignment="1" applyProtection="1"/>
    <xf numFmtId="3" fontId="49" fillId="0" borderId="0" xfId="0" applyNumberFormat="1" applyFont="1" applyBorder="1" applyAlignment="1" applyProtection="1"/>
    <xf numFmtId="3" fontId="30" fillId="0" borderId="0" xfId="0" applyNumberFormat="1" applyFont="1" applyBorder="1" applyProtection="1"/>
    <xf numFmtId="3" fontId="49" fillId="0" borderId="28" xfId="0" applyNumberFormat="1" applyFont="1" applyBorder="1" applyAlignment="1" applyProtection="1">
      <alignment horizontal="center" vertical="center" wrapText="1"/>
    </xf>
    <xf numFmtId="3" fontId="49" fillId="0" borderId="26" xfId="0" applyNumberFormat="1" applyFont="1" applyBorder="1" applyAlignment="1" applyProtection="1">
      <alignment horizontal="center" textRotation="90" wrapText="1"/>
    </xf>
    <xf numFmtId="3" fontId="49" fillId="0" borderId="13" xfId="0" applyNumberFormat="1" applyFont="1" applyBorder="1" applyAlignment="1" applyProtection="1">
      <alignment horizontal="center" textRotation="90" wrapText="1"/>
    </xf>
    <xf numFmtId="3" fontId="49" fillId="0" borderId="14" xfId="0" applyNumberFormat="1" applyFont="1" applyBorder="1" applyAlignment="1" applyProtection="1">
      <alignment horizontal="center" textRotation="90" wrapText="1"/>
    </xf>
    <xf numFmtId="3" fontId="49" fillId="0" borderId="15" xfId="0" applyNumberFormat="1" applyFont="1" applyFill="1" applyBorder="1" applyAlignment="1" applyProtection="1">
      <alignment horizontal="center" textRotation="90" wrapText="1"/>
    </xf>
    <xf numFmtId="3" fontId="49" fillId="32" borderId="28" xfId="0" applyNumberFormat="1" applyFont="1" applyFill="1" applyBorder="1" applyAlignment="1" applyProtection="1">
      <alignment horizontal="left" vertical="center" wrapText="1"/>
    </xf>
    <xf numFmtId="3" fontId="49" fillId="32" borderId="25" xfId="0" applyNumberFormat="1" applyFont="1" applyFill="1" applyBorder="1" applyAlignment="1" applyProtection="1">
      <alignment horizontal="center" vertical="center" textRotation="90" wrapText="1"/>
    </xf>
    <xf numFmtId="3" fontId="30" fillId="32" borderId="13" xfId="0" applyNumberFormat="1" applyFont="1" applyFill="1" applyBorder="1" applyAlignment="1" applyProtection="1">
      <alignment horizontal="right" vertical="center"/>
    </xf>
    <xf numFmtId="3" fontId="49" fillId="32" borderId="14" xfId="0" applyNumberFormat="1" applyFont="1" applyFill="1" applyBorder="1" applyAlignment="1" applyProtection="1">
      <alignment horizontal="right" vertical="center"/>
    </xf>
    <xf numFmtId="3" fontId="49" fillId="32" borderId="15" xfId="0" applyNumberFormat="1" applyFont="1" applyFill="1" applyBorder="1" applyAlignment="1" applyProtection="1">
      <alignment horizontal="right" vertical="center"/>
    </xf>
    <xf numFmtId="3" fontId="49" fillId="0" borderId="24" xfId="0" applyNumberFormat="1" applyFont="1" applyBorder="1" applyAlignment="1" applyProtection="1">
      <alignment horizontal="left" vertical="center" wrapText="1"/>
    </xf>
    <xf numFmtId="3" fontId="49" fillId="27" borderId="45" xfId="0" applyNumberFormat="1" applyFont="1" applyFill="1" applyBorder="1" applyAlignment="1" applyProtection="1">
      <alignment horizontal="center" vertical="center" textRotation="90" wrapText="1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9" fillId="27" borderId="39" xfId="0" applyNumberFormat="1" applyFont="1" applyFill="1" applyBorder="1" applyAlignment="1" applyProtection="1">
      <alignment horizontal="right" vertical="center"/>
    </xf>
    <xf numFmtId="3" fontId="49" fillId="27" borderId="40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1"/>
    </xf>
    <xf numFmtId="3" fontId="30" fillId="27" borderId="46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9" fillId="27" borderId="1" xfId="0" applyNumberFormat="1" applyFont="1" applyFill="1" applyBorder="1" applyAlignment="1" applyProtection="1">
      <alignment horizontal="right" vertical="center"/>
    </xf>
    <xf numFmtId="3" fontId="49" fillId="27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indent="2"/>
    </xf>
    <xf numFmtId="3" fontId="30" fillId="0" borderId="31" xfId="0" applyNumberFormat="1" applyFont="1" applyBorder="1" applyAlignment="1" applyProtection="1">
      <alignment horizontal="right"/>
    </xf>
    <xf numFmtId="3" fontId="30" fillId="0" borderId="46" xfId="0" applyNumberFormat="1" applyFont="1" applyBorder="1" applyAlignment="1" applyProtection="1">
      <alignment horizontal="center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49" fillId="0" borderId="50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center" vertical="center"/>
    </xf>
    <xf numFmtId="3" fontId="30" fillId="27" borderId="21" xfId="0" applyNumberFormat="1" applyFont="1" applyFill="1" applyBorder="1" applyAlignment="1" applyProtection="1">
      <alignment horizontal="right" vertical="center"/>
    </xf>
    <xf numFmtId="3" fontId="30" fillId="27" borderId="22" xfId="0" applyNumberFormat="1" applyFont="1" applyFill="1" applyBorder="1" applyAlignment="1" applyProtection="1">
      <alignment horizontal="right" vertical="center"/>
    </xf>
    <xf numFmtId="3" fontId="49" fillId="0" borderId="23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Border="1" applyAlignment="1" applyProtection="1">
      <alignment horizontal="left" wrapText="1" indent="2"/>
    </xf>
    <xf numFmtId="3" fontId="30" fillId="0" borderId="46" xfId="0" applyNumberFormat="1" applyFont="1" applyFill="1" applyBorder="1" applyAlignment="1" applyProtection="1">
      <alignment horizontal="center" vertical="center"/>
    </xf>
    <xf numFmtId="3" fontId="49" fillId="0" borderId="19" xfId="0" applyNumberFormat="1" applyFont="1" applyFill="1" applyBorder="1" applyAlignment="1" applyProtection="1">
      <alignment horizontal="right" vertical="center"/>
    </xf>
    <xf numFmtId="3" fontId="49" fillId="0" borderId="31" xfId="0" applyNumberFormat="1" applyFont="1" applyFill="1" applyBorder="1" applyAlignment="1" applyProtection="1">
      <alignment horizontal="left" wrapText="1" indent="1"/>
    </xf>
    <xf numFmtId="3" fontId="49" fillId="0" borderId="31" xfId="0" applyNumberFormat="1" applyFont="1" applyFill="1" applyBorder="1" applyAlignment="1" applyProtection="1">
      <alignment horizontal="left" wrapText="1" indent="2"/>
    </xf>
    <xf numFmtId="3" fontId="30" fillId="0" borderId="19" xfId="0" applyNumberFormat="1" applyFont="1" applyFill="1" applyBorder="1" applyAlignment="1" applyProtection="1">
      <alignment horizontal="right" vertical="center"/>
    </xf>
    <xf numFmtId="3" fontId="30" fillId="0" borderId="31" xfId="0" applyNumberFormat="1" applyFont="1" applyFill="1" applyBorder="1" applyAlignment="1" applyProtection="1">
      <alignment horizontal="center" vertical="center"/>
    </xf>
    <xf numFmtId="3" fontId="49" fillId="0" borderId="21" xfId="0" applyNumberFormat="1" applyFont="1" applyFill="1" applyBorder="1" applyAlignment="1" applyProtection="1">
      <alignment horizontal="left" indent="2"/>
    </xf>
    <xf numFmtId="3" fontId="30" fillId="0" borderId="22" xfId="0" applyNumberFormat="1" applyFont="1" applyFill="1" applyBorder="1" applyAlignment="1" applyProtection="1">
      <alignment horizontal="center" vertical="center"/>
    </xf>
    <xf numFmtId="3" fontId="49" fillId="27" borderId="22" xfId="0" applyNumberFormat="1" applyFont="1" applyFill="1" applyBorder="1" applyAlignment="1" applyProtection="1">
      <alignment horizontal="right" vertical="center"/>
    </xf>
    <xf numFmtId="3" fontId="30" fillId="28" borderId="0" xfId="0" applyNumberFormat="1" applyFont="1" applyFill="1" applyBorder="1" applyAlignment="1" applyProtection="1">
      <alignment horizontal="left" vertical="center" indent="3"/>
    </xf>
    <xf numFmtId="3" fontId="30" fillId="28" borderId="0" xfId="0" applyNumberFormat="1" applyFont="1" applyFill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 vertical="center"/>
    </xf>
    <xf numFmtId="3" fontId="49" fillId="28" borderId="0" xfId="0" applyNumberFormat="1" applyFont="1" applyFill="1" applyBorder="1" applyAlignment="1" applyProtection="1">
      <alignment horizontal="right" vertical="center"/>
    </xf>
    <xf numFmtId="3" fontId="30" fillId="27" borderId="24" xfId="0" applyNumberFormat="1" applyFont="1" applyFill="1" applyBorder="1" applyAlignment="1" applyProtection="1">
      <alignment horizontal="center"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9" fillId="27" borderId="39" xfId="0" applyNumberFormat="1" applyFont="1" applyFill="1" applyBorder="1" applyAlignment="1" applyProtection="1">
      <alignment horizontal="right"/>
    </xf>
    <xf numFmtId="3" fontId="30" fillId="27" borderId="31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/>
    </xf>
    <xf numFmtId="3" fontId="30" fillId="28" borderId="0" xfId="0" applyNumberFormat="1" applyFont="1" applyFill="1" applyBorder="1" applyAlignment="1" applyProtection="1">
      <alignment horizontal="center"/>
    </xf>
    <xf numFmtId="3" fontId="49" fillId="28" borderId="0" xfId="0" applyNumberFormat="1" applyFont="1" applyFill="1" applyBorder="1" applyAlignment="1" applyProtection="1">
      <alignment horizontal="right"/>
    </xf>
    <xf numFmtId="3" fontId="30" fillId="27" borderId="24" xfId="0" applyNumberFormat="1" applyFont="1" applyFill="1" applyBorder="1" applyAlignment="1" applyProtection="1">
      <alignment horizontal="center"/>
    </xf>
    <xf numFmtId="3" fontId="49" fillId="27" borderId="18" xfId="0" applyNumberFormat="1" applyFont="1" applyFill="1" applyBorder="1" applyAlignment="1" applyProtection="1">
      <alignment horizontal="right" vertical="center"/>
    </xf>
    <xf numFmtId="3" fontId="30" fillId="0" borderId="0" xfId="0" applyNumberFormat="1" applyFont="1" applyFill="1" applyAlignment="1" applyProtection="1">
      <alignment vertical="center"/>
    </xf>
    <xf numFmtId="3" fontId="48" fillId="0" borderId="31" xfId="82" applyNumberFormat="1" applyFont="1" applyFill="1" applyBorder="1" applyAlignment="1" applyProtection="1">
      <alignment horizontal="right"/>
    </xf>
    <xf numFmtId="3" fontId="49" fillId="0" borderId="50" xfId="0" applyNumberFormat="1" applyFont="1" applyBorder="1" applyAlignment="1" applyProtection="1">
      <alignment horizontal="left" indent="2"/>
    </xf>
    <xf numFmtId="3" fontId="30" fillId="0" borderId="50" xfId="0" applyNumberFormat="1" applyFont="1" applyFill="1" applyBorder="1" applyAlignment="1" applyProtection="1">
      <alignment horizontal="center"/>
    </xf>
    <xf numFmtId="14" fontId="49" fillId="0" borderId="28" xfId="0" applyNumberFormat="1" applyFont="1" applyBorder="1" applyAlignment="1" applyProtection="1">
      <alignment horizontal="center" vertical="center"/>
    </xf>
    <xf numFmtId="3" fontId="49" fillId="0" borderId="25" xfId="0" applyNumberFormat="1" applyFont="1" applyBorder="1" applyAlignment="1" applyProtection="1">
      <alignment horizontal="left" vertical="center" wrapText="1"/>
    </xf>
    <xf numFmtId="3" fontId="49" fillId="27" borderId="71" xfId="0" applyNumberFormat="1" applyFont="1" applyFill="1" applyBorder="1" applyAlignment="1" applyProtection="1">
      <alignment horizontal="right" vertical="center"/>
    </xf>
    <xf numFmtId="3" fontId="49" fillId="0" borderId="47" xfId="0" applyNumberFormat="1" applyFont="1" applyBorder="1" applyAlignment="1" applyProtection="1">
      <alignment horizontal="left"/>
    </xf>
    <xf numFmtId="3" fontId="49" fillId="0" borderId="46" xfId="0" applyNumberFormat="1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vertical="center"/>
    </xf>
    <xf numFmtId="3" fontId="49" fillId="0" borderId="46" xfId="0" applyNumberFormat="1" applyFont="1" applyBorder="1" applyAlignment="1" applyProtection="1">
      <alignment horizontal="left" wrapText="1"/>
    </xf>
    <xf numFmtId="3" fontId="30" fillId="0" borderId="46" xfId="0" applyNumberFormat="1" applyFont="1" applyBorder="1" applyAlignment="1" applyProtection="1">
      <alignment horizontal="left" wrapText="1" indent="1"/>
    </xf>
    <xf numFmtId="3" fontId="30" fillId="0" borderId="31" xfId="0" applyNumberFormat="1" applyFont="1" applyBorder="1" applyAlignment="1" applyProtection="1">
      <alignment vertical="center"/>
    </xf>
    <xf numFmtId="3" fontId="30" fillId="0" borderId="46" xfId="0" applyNumberFormat="1" applyFont="1" applyBorder="1" applyAlignment="1" applyProtection="1">
      <alignment horizontal="left" wrapText="1" indent="2"/>
    </xf>
    <xf numFmtId="3" fontId="49" fillId="0" borderId="67" xfId="0" applyNumberFormat="1" applyFont="1" applyBorder="1" applyAlignment="1" applyProtection="1">
      <alignment horizontal="left"/>
    </xf>
    <xf numFmtId="0" fontId="30" fillId="0" borderId="0" xfId="0" applyFont="1" applyAlignment="1" applyProtection="1">
      <alignment horizontal="center"/>
    </xf>
    <xf numFmtId="0" fontId="55" fillId="31" borderId="0" xfId="0" applyFont="1" applyFill="1" applyAlignment="1" applyProtection="1">
      <alignment horizontal="left"/>
    </xf>
    <xf numFmtId="0" fontId="49" fillId="0" borderId="0" xfId="0" applyFont="1" applyFill="1" applyAlignment="1" applyProtection="1">
      <alignment horizontal="left"/>
    </xf>
    <xf numFmtId="0" fontId="84" fillId="0" borderId="0" xfId="0" applyFont="1" applyProtection="1"/>
    <xf numFmtId="0" fontId="49" fillId="0" borderId="0" xfId="0" applyFont="1" applyAlignment="1" applyProtection="1">
      <alignment horizontal="center"/>
    </xf>
    <xf numFmtId="0" fontId="55" fillId="0" borderId="0" xfId="0" applyFont="1" applyBorder="1" applyAlignment="1" applyProtection="1"/>
    <xf numFmtId="0" fontId="49" fillId="0" borderId="0" xfId="0" applyFont="1" applyBorder="1" applyAlignment="1" applyProtection="1"/>
    <xf numFmtId="0" fontId="49" fillId="0" borderId="28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textRotation="90" wrapText="1"/>
    </xf>
    <xf numFmtId="0" fontId="49" fillId="0" borderId="13" xfId="0" applyFont="1" applyBorder="1" applyAlignment="1" applyProtection="1">
      <alignment horizontal="center" textRotation="90" wrapText="1"/>
    </xf>
    <xf numFmtId="0" fontId="49" fillId="0" borderId="14" xfId="0" applyFont="1" applyBorder="1" applyAlignment="1" applyProtection="1">
      <alignment horizontal="center" textRotation="90" wrapText="1"/>
    </xf>
    <xf numFmtId="0" fontId="49" fillId="0" borderId="15" xfId="0" applyFont="1" applyFill="1" applyBorder="1" applyAlignment="1" applyProtection="1">
      <alignment horizontal="center" textRotation="90" wrapText="1"/>
    </xf>
    <xf numFmtId="0" fontId="49" fillId="32" borderId="28" xfId="0" applyFont="1" applyFill="1" applyBorder="1" applyAlignment="1" applyProtection="1">
      <alignment horizontal="left" vertical="center" wrapText="1"/>
    </xf>
    <xf numFmtId="0" fontId="49" fillId="32" borderId="25" xfId="0" applyFont="1" applyFill="1" applyBorder="1" applyAlignment="1" applyProtection="1">
      <alignment horizontal="center" vertical="center" textRotation="90" wrapText="1"/>
    </xf>
    <xf numFmtId="0" fontId="49" fillId="0" borderId="48" xfId="0" applyFont="1" applyBorder="1" applyAlignment="1" applyProtection="1">
      <alignment horizontal="left"/>
    </xf>
    <xf numFmtId="3" fontId="30" fillId="0" borderId="31" xfId="0" applyNumberFormat="1" applyFont="1" applyBorder="1" applyAlignment="1" applyProtection="1">
      <alignment horizontal="center" vertical="top" wrapText="1"/>
    </xf>
    <xf numFmtId="3" fontId="30" fillId="0" borderId="31" xfId="0" applyNumberFormat="1" applyFont="1" applyBorder="1" applyAlignment="1" applyProtection="1">
      <alignment horizontal="center"/>
    </xf>
    <xf numFmtId="0" fontId="30" fillId="27" borderId="46" xfId="0" applyFont="1" applyFill="1" applyBorder="1" applyAlignment="1" applyProtection="1">
      <alignment horizontal="center" vertical="center"/>
    </xf>
    <xf numFmtId="3" fontId="48" fillId="0" borderId="50" xfId="82" applyNumberFormat="1" applyFont="1" applyFill="1" applyBorder="1" applyAlignment="1" applyProtection="1">
      <alignment horizontal="right"/>
    </xf>
    <xf numFmtId="3" fontId="30" fillId="0" borderId="50" xfId="0" applyNumberFormat="1" applyFont="1" applyFill="1" applyBorder="1" applyAlignment="1" applyProtection="1">
      <alignment horizontal="center" vertical="center"/>
    </xf>
    <xf numFmtId="3" fontId="30" fillId="0" borderId="23" xfId="0" applyNumberFormat="1" applyFont="1" applyFill="1" applyBorder="1" applyAlignment="1" applyProtection="1">
      <alignment horizontal="right" vertical="center"/>
    </xf>
    <xf numFmtId="3" fontId="49" fillId="27" borderId="28" xfId="0" applyNumberFormat="1" applyFont="1" applyFill="1" applyBorder="1" applyAlignment="1" applyProtection="1">
      <alignment horizontal="right" vertical="center"/>
    </xf>
    <xf numFmtId="3" fontId="49" fillId="0" borderId="47" xfId="0" applyNumberFormat="1" applyFont="1" applyBorder="1" applyAlignment="1" applyProtection="1">
      <alignment horizontal="left" wrapText="1"/>
    </xf>
    <xf numFmtId="3" fontId="49" fillId="0" borderId="48" xfId="0" applyNumberFormat="1" applyFont="1" applyBorder="1" applyAlignment="1" applyProtection="1">
      <alignment vertical="center"/>
    </xf>
    <xf numFmtId="3" fontId="30" fillId="0" borderId="67" xfId="0" applyNumberFormat="1" applyFont="1" applyBorder="1" applyAlignment="1" applyProtection="1">
      <alignment horizontal="left" wrapText="1" indent="1"/>
    </xf>
    <xf numFmtId="0" fontId="44" fillId="0" borderId="0" xfId="0" applyFont="1" applyBorder="1" applyAlignment="1" applyProtection="1"/>
    <xf numFmtId="0" fontId="49" fillId="32" borderId="71" xfId="0" applyFont="1" applyFill="1" applyBorder="1" applyAlignment="1" applyProtection="1">
      <alignment horizontal="left" vertical="center" wrapText="1"/>
    </xf>
    <xf numFmtId="0" fontId="49" fillId="32" borderId="61" xfId="0" applyFont="1" applyFill="1" applyBorder="1" applyAlignment="1" applyProtection="1">
      <alignment horizontal="center" vertical="center" textRotation="90" wrapText="1"/>
    </xf>
    <xf numFmtId="3" fontId="30" fillId="32" borderId="53" xfId="0" applyNumberFormat="1" applyFont="1" applyFill="1" applyBorder="1" applyAlignment="1" applyProtection="1">
      <alignment horizontal="right" vertical="center"/>
    </xf>
    <xf numFmtId="3" fontId="49" fillId="32" borderId="54" xfId="0" applyNumberFormat="1" applyFont="1" applyFill="1" applyBorder="1" applyAlignment="1" applyProtection="1">
      <alignment horizontal="right" vertical="center"/>
    </xf>
    <xf numFmtId="3" fontId="49" fillId="32" borderId="55" xfId="0" applyNumberFormat="1" applyFont="1" applyFill="1" applyBorder="1" applyAlignment="1" applyProtection="1">
      <alignment horizontal="right" vertical="center"/>
    </xf>
    <xf numFmtId="0" fontId="49" fillId="0" borderId="45" xfId="0" applyFont="1" applyBorder="1" applyAlignment="1" applyProtection="1">
      <alignment horizontal="left"/>
    </xf>
    <xf numFmtId="0" fontId="30" fillId="27" borderId="24" xfId="0" applyFont="1" applyFill="1" applyBorder="1" applyAlignment="1" applyProtection="1">
      <alignment horizontal="center" vertical="center"/>
    </xf>
    <xf numFmtId="0" fontId="49" fillId="0" borderId="46" xfId="0" applyFont="1" applyBorder="1" applyAlignment="1" applyProtection="1">
      <alignment horizontal="left" indent="1"/>
    </xf>
    <xf numFmtId="0" fontId="30" fillId="27" borderId="31" xfId="0" applyFont="1" applyFill="1" applyBorder="1" applyAlignment="1" applyProtection="1">
      <alignment horizontal="center" vertical="center"/>
    </xf>
    <xf numFmtId="0" fontId="30" fillId="0" borderId="46" xfId="0" applyFont="1" applyBorder="1" applyAlignment="1" applyProtection="1">
      <alignment horizontal="right"/>
    </xf>
    <xf numFmtId="0" fontId="30" fillId="0" borderId="31" xfId="0" applyFont="1" applyBorder="1" applyAlignment="1" applyProtection="1">
      <alignment horizontal="center" vertical="center"/>
    </xf>
    <xf numFmtId="0" fontId="49" fillId="0" borderId="46" xfId="0" applyFont="1" applyBorder="1" applyAlignment="1" applyProtection="1">
      <alignment horizontal="left"/>
    </xf>
    <xf numFmtId="0" fontId="30" fillId="0" borderId="31" xfId="0" applyFont="1" applyFill="1" applyBorder="1" applyAlignment="1" applyProtection="1">
      <alignment horizontal="center"/>
    </xf>
    <xf numFmtId="0" fontId="30" fillId="0" borderId="31" xfId="0" applyFont="1" applyBorder="1" applyAlignment="1" applyProtection="1">
      <alignment horizontal="center"/>
    </xf>
    <xf numFmtId="0" fontId="49" fillId="0" borderId="46" xfId="0" applyFont="1" applyBorder="1" applyAlignment="1" applyProtection="1">
      <alignment horizontal="left" wrapText="1"/>
    </xf>
    <xf numFmtId="0" fontId="49" fillId="0" borderId="67" xfId="0" applyFont="1" applyBorder="1" applyAlignment="1" applyProtection="1">
      <alignment horizontal="left" indent="1"/>
    </xf>
    <xf numFmtId="0" fontId="30" fillId="0" borderId="50" xfId="0" applyFont="1" applyBorder="1" applyAlignment="1" applyProtection="1">
      <alignment horizontal="center"/>
    </xf>
    <xf numFmtId="0" fontId="49" fillId="0" borderId="0" xfId="0" applyFont="1" applyBorder="1" applyAlignment="1" applyProtection="1">
      <alignment horizontal="left" wrapText="1"/>
    </xf>
    <xf numFmtId="3" fontId="30" fillId="0" borderId="0" xfId="0" applyNumberFormat="1" applyFont="1" applyFill="1" applyBorder="1" applyAlignment="1" applyProtection="1">
      <alignment horizontal="right" vertical="center"/>
    </xf>
    <xf numFmtId="3" fontId="49" fillId="0" borderId="0" xfId="0" applyNumberFormat="1" applyFont="1" applyFill="1" applyBorder="1" applyAlignment="1" applyProtection="1">
      <alignment horizontal="right" vertical="center"/>
    </xf>
    <xf numFmtId="0" fontId="49" fillId="0" borderId="28" xfId="0" applyFont="1" applyBorder="1" applyAlignment="1" applyProtection="1">
      <alignment horizontal="left" vertical="center" wrapText="1"/>
    </xf>
    <xf numFmtId="0" fontId="49" fillId="0" borderId="31" xfId="0" applyFont="1" applyBorder="1" applyAlignment="1" applyProtection="1">
      <alignment horizontal="left"/>
    </xf>
    <xf numFmtId="3" fontId="49" fillId="0" borderId="31" xfId="0" applyNumberFormat="1" applyFont="1" applyBorder="1" applyAlignment="1" applyProtection="1">
      <alignment horizontal="right" vertical="center"/>
    </xf>
    <xf numFmtId="0" fontId="49" fillId="0" borderId="31" xfId="0" applyFont="1" applyBorder="1" applyAlignment="1" applyProtection="1">
      <alignment horizontal="left" wrapText="1"/>
    </xf>
    <xf numFmtId="3" fontId="30" fillId="0" borderId="31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left" wrapText="1" indent="1"/>
    </xf>
    <xf numFmtId="0" fontId="77" fillId="0" borderId="45" xfId="0" applyFont="1" applyBorder="1" applyAlignment="1" applyProtection="1">
      <alignment vertical="center" wrapText="1"/>
    </xf>
    <xf numFmtId="0" fontId="77" fillId="0" borderId="20" xfId="0" applyFont="1" applyBorder="1" applyAlignment="1" applyProtection="1">
      <alignment horizontal="center" vertical="center" wrapText="1"/>
    </xf>
    <xf numFmtId="0" fontId="77" fillId="0" borderId="40" xfId="0" applyFont="1" applyBorder="1" applyAlignment="1" applyProtection="1">
      <alignment horizontal="center" vertical="center" wrapText="1"/>
    </xf>
    <xf numFmtId="0" fontId="76" fillId="0" borderId="46" xfId="0" applyFont="1" applyBorder="1" applyAlignment="1" applyProtection="1">
      <alignment vertical="center" wrapText="1"/>
    </xf>
    <xf numFmtId="3" fontId="44" fillId="28" borderId="18" xfId="0" applyNumberFormat="1" applyFont="1" applyFill="1" applyBorder="1" applyAlignment="1" applyProtection="1">
      <alignment horizontal="center" vertical="center" wrapText="1"/>
    </xf>
    <xf numFmtId="3" fontId="77" fillId="0" borderId="19" xfId="0" applyNumberFormat="1" applyFont="1" applyBorder="1" applyAlignment="1" applyProtection="1">
      <alignment vertical="center" wrapText="1"/>
    </xf>
    <xf numFmtId="3" fontId="77" fillId="0" borderId="19" xfId="0" applyNumberFormat="1" applyFont="1" applyBorder="1" applyAlignment="1" applyProtection="1">
      <alignment horizontal="right" vertical="center" wrapText="1"/>
    </xf>
    <xf numFmtId="0" fontId="72" fillId="0" borderId="46" xfId="0" applyFont="1" applyFill="1" applyBorder="1" applyAlignment="1" applyProtection="1">
      <alignment horizontal="left" vertical="center" wrapText="1" indent="1"/>
    </xf>
    <xf numFmtId="3" fontId="75" fillId="28" borderId="18" xfId="0" applyNumberFormat="1" applyFont="1" applyFill="1" applyBorder="1" applyAlignment="1" applyProtection="1">
      <alignment horizontal="right" wrapText="1"/>
    </xf>
    <xf numFmtId="0" fontId="76" fillId="0" borderId="67" xfId="0" applyFont="1" applyFill="1" applyBorder="1" applyAlignment="1" applyProtection="1">
      <alignment horizontal="center" vertical="center" wrapText="1"/>
    </xf>
    <xf numFmtId="3" fontId="75" fillId="28" borderId="21" xfId="0" applyNumberFormat="1" applyFont="1" applyFill="1" applyBorder="1" applyAlignment="1" applyProtection="1">
      <alignment horizontal="right" wrapText="1"/>
    </xf>
    <xf numFmtId="3" fontId="77" fillId="0" borderId="23" xfId="0" applyNumberFormat="1" applyFont="1" applyBorder="1" applyAlignment="1" applyProtection="1">
      <alignment wrapText="1"/>
    </xf>
    <xf numFmtId="3" fontId="77" fillId="0" borderId="23" xfId="0" applyNumberFormat="1" applyFont="1" applyBorder="1" applyAlignment="1" applyProtection="1">
      <alignment horizontal="right" vertical="center" wrapText="1"/>
    </xf>
    <xf numFmtId="0" fontId="45" fillId="0" borderId="0" xfId="83" applyFont="1" applyProtection="1"/>
    <xf numFmtId="0" fontId="55" fillId="0" borderId="0" xfId="83" applyFont="1" applyProtection="1"/>
    <xf numFmtId="0" fontId="30" fillId="0" borderId="0" xfId="83" applyFont="1" applyProtection="1"/>
    <xf numFmtId="0" fontId="45" fillId="0" borderId="0" xfId="83" applyFont="1" applyBorder="1" applyProtection="1"/>
    <xf numFmtId="0" fontId="44" fillId="0" borderId="0" xfId="83" applyFont="1" applyBorder="1" applyProtection="1"/>
    <xf numFmtId="0" fontId="49" fillId="0" borderId="1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87" fillId="0" borderId="0" xfId="83" applyFont="1" applyProtection="1"/>
    <xf numFmtId="0" fontId="49" fillId="0" borderId="25" xfId="83" applyFont="1" applyBorder="1" applyProtection="1"/>
    <xf numFmtId="0" fontId="44" fillId="28" borderId="18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vertical="center"/>
    </xf>
    <xf numFmtId="0" fontId="44" fillId="28" borderId="19" xfId="83" applyFont="1" applyFill="1" applyBorder="1" applyAlignment="1" applyProtection="1">
      <alignment vertical="center"/>
    </xf>
    <xf numFmtId="0" fontId="45" fillId="28" borderId="94" xfId="83" applyFont="1" applyFill="1" applyBorder="1" applyProtection="1"/>
    <xf numFmtId="0" fontId="45" fillId="28" borderId="52" xfId="83" applyFont="1" applyFill="1" applyBorder="1" applyProtection="1"/>
    <xf numFmtId="0" fontId="45" fillId="28" borderId="95" xfId="83" applyFont="1" applyFill="1" applyBorder="1" applyProtection="1"/>
    <xf numFmtId="0" fontId="45" fillId="28" borderId="95" xfId="83" applyFont="1" applyFill="1" applyBorder="1" applyAlignment="1" applyProtection="1">
      <alignment horizontal="center"/>
    </xf>
    <xf numFmtId="0" fontId="44" fillId="0" borderId="0" xfId="0" applyFont="1" applyAlignment="1" applyProtection="1">
      <alignment horizontal="left"/>
    </xf>
    <xf numFmtId="0" fontId="44" fillId="0" borderId="0" xfId="0" applyFont="1" applyProtection="1"/>
    <xf numFmtId="0" fontId="49" fillId="0" borderId="18" xfId="0" applyFont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/>
    </xf>
    <xf numFmtId="0" fontId="49" fillId="0" borderId="1" xfId="0" applyFont="1" applyFill="1" applyBorder="1" applyAlignment="1" applyProtection="1">
      <alignment horizontal="center" vertical="center" wrapText="1"/>
    </xf>
    <xf numFmtId="0" fontId="0" fillId="0" borderId="83" xfId="0" applyBorder="1" applyProtection="1"/>
    <xf numFmtId="0" fontId="0" fillId="0" borderId="84" xfId="0" applyBorder="1" applyProtection="1"/>
    <xf numFmtId="0" fontId="0" fillId="0" borderId="85" xfId="0" applyFill="1" applyBorder="1" applyProtection="1"/>
    <xf numFmtId="0" fontId="0" fillId="36" borderId="0" xfId="0" applyFill="1" applyProtection="1"/>
    <xf numFmtId="0" fontId="0" fillId="0" borderId="86" xfId="0" applyBorder="1" applyProtection="1"/>
    <xf numFmtId="0" fontId="43" fillId="0" borderId="0" xfId="0" applyFont="1" applyBorder="1" applyProtection="1"/>
    <xf numFmtId="0" fontId="0" fillId="0" borderId="0" xfId="0" applyBorder="1" applyProtection="1"/>
    <xf numFmtId="0" fontId="0" fillId="0" borderId="87" xfId="0" applyFill="1" applyBorder="1" applyProtection="1"/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2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0" fillId="0" borderId="31" xfId="0" applyBorder="1" applyProtection="1"/>
    <xf numFmtId="3" fontId="0" fillId="0" borderId="12" xfId="0" applyNumberFormat="1" applyBorder="1" applyProtection="1"/>
    <xf numFmtId="0" fontId="0" fillId="0" borderId="50" xfId="0" applyBorder="1" applyProtection="1"/>
    <xf numFmtId="3" fontId="0" fillId="0" borderId="82" xfId="0" applyNumberFormat="1" applyBorder="1" applyProtection="1"/>
    <xf numFmtId="0" fontId="0" fillId="0" borderId="88" xfId="0" applyFill="1" applyBorder="1" applyProtection="1"/>
    <xf numFmtId="0" fontId="0" fillId="0" borderId="89" xfId="0" applyFill="1" applyBorder="1" applyProtection="1"/>
    <xf numFmtId="0" fontId="0" fillId="0" borderId="90" xfId="0" applyFill="1" applyBorder="1" applyProtection="1"/>
    <xf numFmtId="0" fontId="49" fillId="0" borderId="0" xfId="73" applyFont="1" applyProtection="1"/>
    <xf numFmtId="49" fontId="30" fillId="0" borderId="0" xfId="73" applyNumberFormat="1" applyProtection="1"/>
    <xf numFmtId="174" fontId="30" fillId="0" borderId="0" xfId="73" applyNumberFormat="1" applyAlignment="1" applyProtection="1">
      <alignment horizontal="right"/>
    </xf>
    <xf numFmtId="49" fontId="30" fillId="0" borderId="0" xfId="73" applyNumberFormat="1" applyAlignment="1" applyProtection="1"/>
    <xf numFmtId="0" fontId="30" fillId="0" borderId="0" xfId="73" applyAlignment="1" applyProtection="1"/>
    <xf numFmtId="0" fontId="30" fillId="0" borderId="0" xfId="73" applyProtection="1"/>
    <xf numFmtId="0" fontId="11" fillId="0" borderId="0" xfId="0" applyFont="1" applyProtection="1"/>
    <xf numFmtId="174" fontId="12" fillId="0" borderId="0" xfId="0" applyNumberFormat="1" applyFont="1" applyProtection="1"/>
    <xf numFmtId="174" fontId="10" fillId="0" borderId="0" xfId="0" applyNumberFormat="1" applyFont="1" applyBorder="1" applyAlignment="1" applyProtection="1">
      <alignment horizontal="center"/>
    </xf>
    <xf numFmtId="0" fontId="49" fillId="0" borderId="20" xfId="73" applyFont="1" applyBorder="1" applyAlignment="1" applyProtection="1">
      <alignment vertical="center"/>
    </xf>
    <xf numFmtId="49" fontId="49" fillId="0" borderId="39" xfId="73" applyNumberFormat="1" applyFont="1" applyBorder="1" applyAlignment="1" applyProtection="1">
      <alignment horizontal="center" vertical="center"/>
    </xf>
    <xf numFmtId="174" fontId="49" fillId="0" borderId="39" xfId="73" applyNumberFormat="1" applyFont="1" applyBorder="1" applyAlignment="1" applyProtection="1">
      <alignment horizontal="center" vertical="center"/>
    </xf>
    <xf numFmtId="0" fontId="49" fillId="0" borderId="40" xfId="73" applyFont="1" applyBorder="1" applyAlignment="1" applyProtection="1">
      <alignment horizontal="center" vertical="center"/>
    </xf>
    <xf numFmtId="0" fontId="30" fillId="0" borderId="0" xfId="73" applyFont="1" applyAlignment="1" applyProtection="1"/>
    <xf numFmtId="0" fontId="0" fillId="0" borderId="0" xfId="0" applyFont="1" applyBorder="1" applyAlignment="1" applyProtection="1"/>
    <xf numFmtId="0" fontId="0" fillId="0" borderId="0" xfId="0" applyFont="1" applyFill="1" applyBorder="1" applyAlignment="1" applyProtection="1"/>
    <xf numFmtId="14" fontId="30" fillId="0" borderId="0" xfId="73" applyNumberFormat="1" applyAlignment="1" applyProtection="1"/>
    <xf numFmtId="0" fontId="49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174" fontId="10" fillId="0" borderId="40" xfId="0" applyNumberFormat="1" applyFont="1" applyBorder="1" applyAlignment="1" applyProtection="1">
      <alignment horizontal="center" vertical="center"/>
    </xf>
    <xf numFmtId="0" fontId="49" fillId="0" borderId="0" xfId="73" applyFont="1" applyAlignment="1" applyProtection="1"/>
    <xf numFmtId="49" fontId="49" fillId="0" borderId="39" xfId="73" applyNumberFormat="1" applyFont="1" applyBorder="1" applyAlignment="1" applyProtection="1">
      <alignment horizontal="center" vertical="center" wrapText="1"/>
    </xf>
    <xf numFmtId="3" fontId="49" fillId="0" borderId="19" xfId="73" applyNumberFormat="1" applyFont="1" applyBorder="1" applyAlignment="1" applyProtection="1">
      <alignment horizontal="center" vertical="center"/>
    </xf>
    <xf numFmtId="0" fontId="30" fillId="0" borderId="0" xfId="73" applyAlignment="1" applyProtection="1">
      <alignment horizontal="right"/>
    </xf>
    <xf numFmtId="0" fontId="64" fillId="0" borderId="0" xfId="0" applyFont="1" applyFill="1" applyAlignment="1" applyProtection="1"/>
    <xf numFmtId="49" fontId="30" fillId="0" borderId="0" xfId="73" applyNumberFormat="1" applyFont="1" applyProtection="1"/>
    <xf numFmtId="0" fontId="49" fillId="0" borderId="20" xfId="0" applyFont="1" applyBorder="1" applyAlignment="1" applyProtection="1">
      <alignment horizontal="left" vertical="center"/>
    </xf>
    <xf numFmtId="0" fontId="49" fillId="0" borderId="39" xfId="0" applyFont="1" applyBorder="1" applyAlignment="1" applyProtection="1">
      <alignment horizontal="center" vertical="center"/>
    </xf>
    <xf numFmtId="0" fontId="49" fillId="0" borderId="40" xfId="0" applyFont="1" applyBorder="1" applyAlignment="1" applyProtection="1">
      <alignment horizontal="center" vertical="center"/>
    </xf>
    <xf numFmtId="0" fontId="55" fillId="0" borderId="0" xfId="0" applyFont="1" applyBorder="1" applyAlignment="1" applyProtection="1">
      <alignment horizontal="center" vertical="center" wrapText="1"/>
    </xf>
    <xf numFmtId="0" fontId="73" fillId="0" borderId="25" xfId="0" applyFont="1" applyFill="1" applyBorder="1" applyAlignment="1" applyProtection="1">
      <alignment wrapText="1"/>
    </xf>
    <xf numFmtId="0" fontId="55" fillId="0" borderId="24" xfId="0" applyFont="1" applyFill="1" applyBorder="1" applyAlignment="1" applyProtection="1">
      <alignment wrapText="1"/>
    </xf>
    <xf numFmtId="3" fontId="55" fillId="0" borderId="40" xfId="0" applyNumberFormat="1" applyFont="1" applyFill="1" applyBorder="1" applyAlignment="1" applyProtection="1">
      <alignment vertical="center"/>
    </xf>
    <xf numFmtId="0" fontId="44" fillId="0" borderId="31" xfId="0" applyFont="1" applyFill="1" applyBorder="1" applyAlignment="1" applyProtection="1">
      <alignment wrapText="1"/>
    </xf>
    <xf numFmtId="3" fontId="49" fillId="0" borderId="19" xfId="0" applyNumberFormat="1" applyFont="1" applyFill="1" applyBorder="1" applyAlignment="1" applyProtection="1">
      <alignment vertical="center"/>
    </xf>
    <xf numFmtId="0" fontId="49" fillId="0" borderId="31" xfId="0" applyFont="1" applyFill="1" applyBorder="1" applyAlignment="1" applyProtection="1">
      <alignment horizontal="left" wrapText="1" indent="1"/>
    </xf>
    <xf numFmtId="3" fontId="30" fillId="0" borderId="19" xfId="0" applyNumberFormat="1" applyFont="1" applyFill="1" applyBorder="1" applyAlignment="1" applyProtection="1">
      <alignment vertical="center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0" fontId="55" fillId="0" borderId="0" xfId="0" applyFont="1" applyFill="1" applyBorder="1" applyAlignment="1" applyProtection="1">
      <alignment wrapText="1"/>
    </xf>
    <xf numFmtId="0" fontId="30" fillId="0" borderId="0" xfId="0" applyFont="1" applyFill="1" applyAlignment="1" applyProtection="1">
      <alignment wrapText="1"/>
    </xf>
    <xf numFmtId="0" fontId="49" fillId="0" borderId="18" xfId="0" applyFont="1" applyFill="1" applyBorder="1" applyAlignment="1" applyProtection="1">
      <alignment horizontal="center" vertical="center" wrapText="1"/>
    </xf>
    <xf numFmtId="0" fontId="49" fillId="0" borderId="19" xfId="0" applyFont="1" applyFill="1" applyBorder="1" applyAlignment="1" applyProtection="1">
      <alignment horizontal="center" vertical="center" wrapText="1"/>
    </xf>
    <xf numFmtId="0" fontId="49" fillId="0" borderId="46" xfId="73" applyFont="1" applyFill="1" applyBorder="1" applyAlignment="1" applyProtection="1">
      <alignment vertical="center" wrapText="1"/>
    </xf>
    <xf numFmtId="0" fontId="49" fillId="30" borderId="31" xfId="73" applyFont="1" applyFill="1" applyBorder="1" applyAlignment="1" applyProtection="1">
      <alignment vertical="center"/>
    </xf>
    <xf numFmtId="0" fontId="30" fillId="30" borderId="18" xfId="73" applyFont="1" applyFill="1" applyBorder="1" applyProtection="1"/>
    <xf numFmtId="0" fontId="30" fillId="30" borderId="1" xfId="73" applyFont="1" applyFill="1" applyBorder="1" applyProtection="1"/>
    <xf numFmtId="0" fontId="30" fillId="0" borderId="46" xfId="73" applyFont="1" applyBorder="1" applyProtection="1"/>
    <xf numFmtId="0" fontId="48" fillId="0" borderId="31" xfId="73" applyFont="1" applyFill="1" applyBorder="1" applyAlignment="1" applyProtection="1">
      <alignment horizontal="left" vertical="center" wrapText="1"/>
    </xf>
    <xf numFmtId="0" fontId="49" fillId="0" borderId="46" xfId="73" applyFont="1" applyFill="1" applyBorder="1" applyAlignment="1" applyProtection="1">
      <alignment wrapText="1"/>
    </xf>
    <xf numFmtId="0" fontId="49" fillId="0" borderId="46" xfId="73" applyFont="1" applyBorder="1" applyAlignment="1" applyProtection="1">
      <alignment wrapText="1"/>
    </xf>
    <xf numFmtId="0" fontId="49" fillId="0" borderId="46" xfId="73" applyFont="1" applyBorder="1" applyAlignment="1" applyProtection="1">
      <alignment horizontal="left" wrapText="1"/>
    </xf>
    <xf numFmtId="0" fontId="49" fillId="0" borderId="46" xfId="73" applyFont="1" applyBorder="1" applyAlignment="1" applyProtection="1">
      <alignment horizontal="left" vertical="center" wrapText="1"/>
    </xf>
    <xf numFmtId="0" fontId="48" fillId="0" borderId="31" xfId="73" applyFont="1" applyBorder="1" applyAlignment="1" applyProtection="1">
      <alignment horizontal="left" vertical="center" wrapText="1"/>
    </xf>
    <xf numFmtId="0" fontId="48" fillId="0" borderId="50" xfId="73" applyFont="1" applyFill="1" applyBorder="1" applyAlignment="1" applyProtection="1">
      <alignment horizontal="left" vertical="center" wrapText="1" indent="1"/>
    </xf>
    <xf numFmtId="3" fontId="30" fillId="0" borderId="0" xfId="73" applyNumberFormat="1" applyFont="1" applyProtection="1"/>
    <xf numFmtId="0" fontId="11" fillId="0" borderId="13" xfId="0" applyFont="1" applyBorder="1" applyAlignment="1" applyProtection="1">
      <alignment horizontal="left" vertical="center" wrapText="1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176" fontId="10" fillId="0" borderId="40" xfId="0" applyNumberFormat="1" applyFont="1" applyBorder="1" applyAlignment="1" applyProtection="1">
      <alignment horizontal="righ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176" fontId="10" fillId="0" borderId="19" xfId="0" applyNumberFormat="1" applyFont="1" applyBorder="1" applyAlignment="1" applyProtection="1">
      <alignment horizontal="right" vertical="center" wrapText="1"/>
    </xf>
    <xf numFmtId="0" fontId="0" fillId="0" borderId="21" xfId="0" applyBorder="1" applyAlignment="1" applyProtection="1">
      <alignment horizontal="left" vertical="center" wrapText="1" indent="1"/>
    </xf>
    <xf numFmtId="0" fontId="0" fillId="0" borderId="0" xfId="0" applyAlignment="1" applyProtection="1">
      <alignment wrapText="1"/>
    </xf>
    <xf numFmtId="0" fontId="49" fillId="0" borderId="18" xfId="0" applyFont="1" applyFill="1" applyBorder="1" applyAlignment="1" applyProtection="1">
      <alignment horizontal="left" vertical="center"/>
    </xf>
    <xf numFmtId="0" fontId="49" fillId="0" borderId="19" xfId="0" applyFont="1" applyBorder="1" applyAlignment="1" applyProtection="1">
      <alignment horizontal="center" vertical="center" wrapText="1"/>
    </xf>
    <xf numFmtId="0" fontId="50" fillId="0" borderId="0" xfId="0" applyFont="1" applyProtection="1"/>
    <xf numFmtId="0" fontId="30" fillId="0" borderId="0" xfId="0" applyFont="1" applyFill="1" applyProtection="1"/>
    <xf numFmtId="0" fontId="50" fillId="0" borderId="0" xfId="0" applyFont="1" applyFill="1" applyProtection="1"/>
    <xf numFmtId="0" fontId="44" fillId="0" borderId="24" xfId="0" applyFont="1" applyFill="1" applyBorder="1" applyAlignment="1" applyProtection="1">
      <alignment horizontal="center"/>
    </xf>
    <xf numFmtId="0" fontId="50" fillId="0" borderId="28" xfId="0" applyFont="1" applyFill="1" applyBorder="1" applyProtection="1"/>
    <xf numFmtId="0" fontId="74" fillId="0" borderId="24" xfId="0" applyFont="1" applyFill="1" applyBorder="1" applyAlignment="1" applyProtection="1">
      <alignment horizontal="left" vertical="center"/>
    </xf>
    <xf numFmtId="17" fontId="74" fillId="0" borderId="29" xfId="0" applyNumberFormat="1" applyFont="1" applyFill="1" applyBorder="1" applyAlignment="1" applyProtection="1">
      <alignment horizontal="center" vertical="center"/>
    </xf>
    <xf numFmtId="17" fontId="74" fillId="0" borderId="2" xfId="0" applyNumberFormat="1" applyFont="1" applyFill="1" applyBorder="1" applyAlignment="1" applyProtection="1">
      <alignment horizontal="center" vertical="center"/>
    </xf>
    <xf numFmtId="17" fontId="74" fillId="0" borderId="30" xfId="0" applyNumberFormat="1" applyFont="1" applyFill="1" applyBorder="1" applyAlignment="1" applyProtection="1">
      <alignment horizontal="center" vertical="center"/>
    </xf>
    <xf numFmtId="0" fontId="74" fillId="0" borderId="24" xfId="0" applyFont="1" applyFill="1" applyBorder="1" applyAlignment="1" applyProtection="1">
      <alignment horizontal="center" vertical="center" wrapText="1"/>
    </xf>
    <xf numFmtId="0" fontId="74" fillId="0" borderId="31" xfId="0" applyFont="1" applyFill="1" applyBorder="1" applyAlignment="1" applyProtection="1">
      <alignment vertical="center"/>
    </xf>
    <xf numFmtId="3" fontId="50" fillId="0" borderId="32" xfId="0" applyNumberFormat="1" applyFont="1" applyFill="1" applyBorder="1" applyAlignment="1" applyProtection="1">
      <alignment vertical="center"/>
    </xf>
    <xf numFmtId="3" fontId="50" fillId="0" borderId="12" xfId="0" applyNumberFormat="1" applyFont="1" applyFill="1" applyBorder="1" applyAlignment="1" applyProtection="1">
      <alignment vertical="center"/>
    </xf>
    <xf numFmtId="3" fontId="50" fillId="0" borderId="31" xfId="0" applyNumberFormat="1" applyFont="1" applyFill="1" applyBorder="1" applyAlignment="1" applyProtection="1">
      <alignment vertical="center"/>
    </xf>
    <xf numFmtId="0" fontId="74" fillId="0" borderId="33" xfId="0" applyFont="1" applyFill="1" applyBorder="1" applyAlignment="1" applyProtection="1">
      <alignment vertical="center"/>
    </xf>
    <xf numFmtId="3" fontId="50" fillId="0" borderId="36" xfId="0" applyNumberFormat="1" applyFont="1" applyFill="1" applyBorder="1" applyAlignment="1" applyProtection="1">
      <alignment vertical="center"/>
    </xf>
    <xf numFmtId="0" fontId="74" fillId="0" borderId="28" xfId="0" applyFont="1" applyFill="1" applyBorder="1" applyAlignment="1" applyProtection="1">
      <alignment vertical="center"/>
    </xf>
    <xf numFmtId="3" fontId="50" fillId="0" borderId="37" xfId="0" applyNumberFormat="1" applyFont="1" applyFill="1" applyBorder="1" applyAlignment="1" applyProtection="1">
      <alignment vertical="center"/>
    </xf>
    <xf numFmtId="3" fontId="50" fillId="0" borderId="14" xfId="0" applyNumberFormat="1" applyFont="1" applyFill="1" applyBorder="1" applyAlignment="1" applyProtection="1">
      <alignment vertical="center"/>
    </xf>
    <xf numFmtId="3" fontId="50" fillId="0" borderId="38" xfId="0" applyNumberFormat="1" applyFont="1" applyFill="1" applyBorder="1" applyAlignment="1" applyProtection="1">
      <alignment vertical="center"/>
    </xf>
    <xf numFmtId="3" fontId="50" fillId="0" borderId="28" xfId="0" applyNumberFormat="1" applyFont="1" applyFill="1" applyBorder="1" applyAlignment="1" applyProtection="1">
      <alignment vertical="center"/>
    </xf>
    <xf numFmtId="3" fontId="50" fillId="0" borderId="1" xfId="0" applyNumberFormat="1" applyFont="1" applyFill="1" applyBorder="1" applyAlignment="1" applyProtection="1">
      <alignment horizontal="right" vertical="center"/>
    </xf>
    <xf numFmtId="3" fontId="50" fillId="0" borderId="12" xfId="0" applyNumberFormat="1" applyFont="1" applyFill="1" applyBorder="1" applyAlignment="1" applyProtection="1">
      <alignment horizontal="right" vertical="center"/>
    </xf>
    <xf numFmtId="3" fontId="50" fillId="0" borderId="36" xfId="0" applyNumberFormat="1" applyFont="1" applyFill="1" applyBorder="1" applyAlignment="1" applyProtection="1">
      <alignment horizontal="right" vertical="center"/>
    </xf>
    <xf numFmtId="3" fontId="50" fillId="0" borderId="37" xfId="0" applyNumberFormat="1" applyFont="1" applyFill="1" applyBorder="1" applyAlignment="1" applyProtection="1">
      <alignment horizontal="right" vertical="center"/>
    </xf>
    <xf numFmtId="3" fontId="50" fillId="0" borderId="14" xfId="0" applyNumberFormat="1" applyFont="1" applyFill="1" applyBorder="1" applyAlignment="1" applyProtection="1">
      <alignment horizontal="right" vertical="center"/>
    </xf>
    <xf numFmtId="3" fontId="50" fillId="0" borderId="38" xfId="0" applyNumberFormat="1" applyFont="1" applyFill="1" applyBorder="1" applyAlignment="1" applyProtection="1">
      <alignment horizontal="right" vertical="center"/>
    </xf>
    <xf numFmtId="3" fontId="50" fillId="0" borderId="28" xfId="0" applyNumberFormat="1" applyFont="1" applyFill="1" applyBorder="1" applyAlignment="1" applyProtection="1">
      <alignment horizontal="right" vertical="center"/>
    </xf>
    <xf numFmtId="0" fontId="74" fillId="0" borderId="0" xfId="0" applyFont="1" applyFill="1" applyBorder="1" applyProtection="1"/>
    <xf numFmtId="3" fontId="50" fillId="0" borderId="0" xfId="0" applyNumberFormat="1" applyFont="1" applyFill="1" applyBorder="1" applyProtection="1"/>
    <xf numFmtId="0" fontId="44" fillId="0" borderId="24" xfId="0" applyFont="1" applyFill="1" applyBorder="1" applyAlignment="1" applyProtection="1">
      <alignment horizontal="center" vertical="center"/>
    </xf>
    <xf numFmtId="0" fontId="50" fillId="0" borderId="0" xfId="0" applyFont="1" applyFill="1" applyAlignment="1" applyProtection="1">
      <alignment vertical="center"/>
    </xf>
    <xf numFmtId="0" fontId="50" fillId="0" borderId="0" xfId="0" applyFont="1" applyAlignment="1" applyProtection="1">
      <alignment vertical="center"/>
    </xf>
    <xf numFmtId="0" fontId="71" fillId="0" borderId="0" xfId="0" applyFont="1" applyProtection="1"/>
    <xf numFmtId="0" fontId="71" fillId="0" borderId="0" xfId="0" applyFont="1" applyFill="1" applyProtection="1"/>
    <xf numFmtId="0" fontId="44" fillId="0" borderId="28" xfId="0" applyFont="1" applyFill="1" applyBorder="1" applyAlignment="1" applyProtection="1">
      <alignment horizontal="left" vertical="center"/>
    </xf>
    <xf numFmtId="0" fontId="74" fillId="0" borderId="25" xfId="0" applyFont="1" applyFill="1" applyBorder="1" applyAlignment="1" applyProtection="1">
      <alignment vertical="center"/>
    </xf>
    <xf numFmtId="175" fontId="74" fillId="0" borderId="13" xfId="0" applyNumberFormat="1" applyFont="1" applyFill="1" applyBorder="1" applyAlignment="1" applyProtection="1">
      <alignment horizontal="center" vertical="center"/>
    </xf>
    <xf numFmtId="175" fontId="74" fillId="0" borderId="15" xfId="0" applyNumberFormat="1" applyFont="1" applyFill="1" applyBorder="1" applyAlignment="1" applyProtection="1">
      <alignment horizontal="center" vertical="center"/>
    </xf>
    <xf numFmtId="175" fontId="74" fillId="0" borderId="73" xfId="0" applyNumberFormat="1" applyFont="1" applyFill="1" applyBorder="1" applyAlignment="1" applyProtection="1">
      <alignment horizontal="center" vertical="center"/>
    </xf>
    <xf numFmtId="175" fontId="74" fillId="0" borderId="70" xfId="0" applyNumberFormat="1" applyFont="1" applyFill="1" applyBorder="1" applyAlignment="1" applyProtection="1">
      <alignment horizontal="center" vertical="center"/>
    </xf>
    <xf numFmtId="0" fontId="74" fillId="0" borderId="78" xfId="0" applyFont="1" applyFill="1" applyBorder="1" applyAlignment="1" applyProtection="1">
      <alignment vertical="center"/>
    </xf>
    <xf numFmtId="3" fontId="50" fillId="0" borderId="16" xfId="0" applyNumberFormat="1" applyFont="1" applyFill="1" applyBorder="1" applyAlignment="1" applyProtection="1">
      <alignment vertical="center"/>
    </xf>
    <xf numFmtId="3" fontId="50" fillId="0" borderId="17" xfId="0" applyNumberFormat="1" applyFont="1" applyFill="1" applyBorder="1" applyAlignment="1" applyProtection="1">
      <alignment vertical="center"/>
    </xf>
    <xf numFmtId="3" fontId="83" fillId="0" borderId="17" xfId="0" applyNumberFormat="1" applyFont="1" applyBorder="1" applyProtection="1"/>
    <xf numFmtId="3" fontId="50" fillId="0" borderId="30" xfId="0" applyNumberFormat="1" applyFont="1" applyFill="1" applyBorder="1" applyAlignment="1" applyProtection="1">
      <alignment vertical="center"/>
    </xf>
    <xf numFmtId="3" fontId="48" fillId="0" borderId="16" xfId="0" applyNumberFormat="1" applyFont="1" applyFill="1" applyBorder="1" applyAlignment="1" applyProtection="1">
      <alignment vertical="center"/>
    </xf>
    <xf numFmtId="3" fontId="48" fillId="0" borderId="17" xfId="0" applyNumberFormat="1" applyFont="1" applyFill="1" applyBorder="1" applyAlignment="1" applyProtection="1">
      <alignment vertical="center"/>
    </xf>
    <xf numFmtId="3" fontId="50" fillId="0" borderId="18" xfId="0" applyNumberFormat="1" applyFont="1" applyFill="1" applyBorder="1" applyAlignment="1" applyProtection="1">
      <alignment vertical="center"/>
    </xf>
    <xf numFmtId="3" fontId="48" fillId="0" borderId="18" xfId="0" applyNumberFormat="1" applyFont="1" applyFill="1" applyBorder="1" applyAlignment="1" applyProtection="1">
      <alignment vertical="center"/>
    </xf>
    <xf numFmtId="3" fontId="48" fillId="0" borderId="19" xfId="0" applyNumberFormat="1" applyFont="1" applyFill="1" applyBorder="1" applyAlignment="1" applyProtection="1">
      <alignment vertical="center"/>
    </xf>
    <xf numFmtId="0" fontId="74" fillId="0" borderId="79" xfId="0" applyFont="1" applyFill="1" applyBorder="1" applyAlignment="1" applyProtection="1">
      <alignment vertical="center"/>
    </xf>
    <xf numFmtId="3" fontId="48" fillId="0" borderId="66" xfId="0" applyNumberFormat="1" applyFont="1" applyFill="1" applyBorder="1" applyAlignment="1" applyProtection="1">
      <alignment vertical="center"/>
    </xf>
    <xf numFmtId="3" fontId="48" fillId="0" borderId="64" xfId="0" applyNumberFormat="1" applyFont="1" applyFill="1" applyBorder="1" applyAlignment="1" applyProtection="1">
      <alignment vertical="center"/>
    </xf>
    <xf numFmtId="3" fontId="50" fillId="0" borderId="13" xfId="0" applyNumberFormat="1" applyFont="1" applyFill="1" applyBorder="1" applyAlignment="1" applyProtection="1">
      <alignment vertical="center"/>
    </xf>
    <xf numFmtId="3" fontId="50" fillId="0" borderId="15" xfId="0" applyNumberFormat="1" applyFont="1" applyFill="1" applyBorder="1" applyAlignment="1" applyProtection="1">
      <alignment vertical="center"/>
    </xf>
    <xf numFmtId="3" fontId="83" fillId="0" borderId="15" xfId="0" applyNumberFormat="1" applyFont="1" applyBorder="1" applyProtection="1"/>
    <xf numFmtId="3" fontId="48" fillId="0" borderId="13" xfId="0" applyNumberFormat="1" applyFont="1" applyFill="1" applyBorder="1" applyAlignment="1" applyProtection="1">
      <alignment vertical="center"/>
    </xf>
    <xf numFmtId="3" fontId="48" fillId="0" borderId="15" xfId="0" applyNumberFormat="1" applyFont="1" applyFill="1" applyBorder="1" applyAlignment="1" applyProtection="1">
      <alignment vertical="center"/>
    </xf>
    <xf numFmtId="3" fontId="48" fillId="0" borderId="27" xfId="0" applyNumberFormat="1" applyFont="1" applyFill="1" applyBorder="1" applyAlignment="1" applyProtection="1">
      <alignment vertical="center"/>
    </xf>
    <xf numFmtId="175" fontId="74" fillId="0" borderId="25" xfId="0" applyNumberFormat="1" applyFont="1" applyFill="1" applyBorder="1" applyAlignment="1" applyProtection="1">
      <alignment horizontal="center" vertical="center"/>
    </xf>
    <xf numFmtId="175" fontId="74" fillId="0" borderId="28" xfId="0" applyNumberFormat="1" applyFont="1" applyFill="1" applyBorder="1" applyAlignment="1" applyProtection="1">
      <alignment horizontal="center" vertical="center"/>
    </xf>
    <xf numFmtId="175" fontId="74" fillId="0" borderId="72" xfId="0" applyNumberFormat="1" applyFont="1" applyFill="1" applyBorder="1" applyAlignment="1" applyProtection="1">
      <alignment horizontal="center" vertical="center"/>
    </xf>
    <xf numFmtId="0" fontId="74" fillId="0" borderId="91" xfId="0" applyFont="1" applyFill="1" applyBorder="1" applyAlignment="1" applyProtection="1">
      <alignment vertical="center"/>
    </xf>
    <xf numFmtId="3" fontId="48" fillId="0" borderId="48" xfId="0" applyNumberFormat="1" applyFont="1" applyFill="1" applyBorder="1" applyAlignment="1" applyProtection="1">
      <alignment vertical="center"/>
    </xf>
    <xf numFmtId="3" fontId="48" fillId="0" borderId="31" xfId="0" applyNumberFormat="1" applyFont="1" applyFill="1" applyBorder="1" applyAlignment="1" applyProtection="1">
      <alignment vertical="center"/>
    </xf>
    <xf numFmtId="0" fontId="74" fillId="0" borderId="92" xfId="0" applyFont="1" applyFill="1" applyBorder="1" applyAlignment="1" applyProtection="1">
      <alignment vertical="center"/>
    </xf>
    <xf numFmtId="3" fontId="48" fillId="0" borderId="33" xfId="0" applyNumberFormat="1" applyFont="1" applyFill="1" applyBorder="1" applyAlignment="1" applyProtection="1">
      <alignment vertical="center"/>
    </xf>
    <xf numFmtId="3" fontId="48" fillId="0" borderId="28" xfId="0" applyNumberFormat="1" applyFont="1" applyFill="1" applyBorder="1" applyAlignment="1" applyProtection="1">
      <alignment vertical="center"/>
    </xf>
    <xf numFmtId="175" fontId="74" fillId="0" borderId="27" xfId="0" applyNumberFormat="1" applyFont="1" applyFill="1" applyBorder="1" applyAlignment="1" applyProtection="1">
      <alignment horizontal="center" vertical="center"/>
    </xf>
    <xf numFmtId="3" fontId="50" fillId="0" borderId="48" xfId="0" applyNumberFormat="1" applyFont="1" applyFill="1" applyBorder="1" applyAlignment="1" applyProtection="1">
      <alignment vertical="center"/>
    </xf>
    <xf numFmtId="0" fontId="49" fillId="0" borderId="28" xfId="0" applyFont="1" applyFill="1" applyBorder="1" applyAlignment="1" applyProtection="1">
      <alignment horizontal="center" vertical="center" wrapText="1"/>
    </xf>
    <xf numFmtId="0" fontId="74" fillId="0" borderId="20" xfId="0" applyFont="1" applyFill="1" applyBorder="1" applyAlignment="1" applyProtection="1">
      <alignment horizontal="center" vertical="center" wrapText="1"/>
    </xf>
    <xf numFmtId="0" fontId="74" fillId="0" borderId="39" xfId="0" applyFont="1" applyFill="1" applyBorder="1" applyAlignment="1" applyProtection="1">
      <alignment horizontal="center" vertical="center"/>
    </xf>
    <xf numFmtId="0" fontId="74" fillId="0" borderId="39" xfId="0" applyFont="1" applyFill="1" applyBorder="1" applyAlignment="1" applyProtection="1">
      <alignment horizontal="center" vertical="center" wrapText="1"/>
    </xf>
    <xf numFmtId="0" fontId="74" fillId="0" borderId="40" xfId="0" applyFont="1" applyFill="1" applyBorder="1" applyAlignment="1" applyProtection="1">
      <alignment horizontal="center" vertical="center" wrapText="1"/>
    </xf>
    <xf numFmtId="0" fontId="74" fillId="0" borderId="18" xfId="0" applyFont="1" applyFill="1" applyBorder="1" applyAlignment="1" applyProtection="1">
      <alignment vertical="center"/>
    </xf>
    <xf numFmtId="3" fontId="74" fillId="0" borderId="1" xfId="0" applyNumberFormat="1" applyFont="1" applyFill="1" applyBorder="1" applyAlignment="1" applyProtection="1">
      <alignment horizontal="right"/>
    </xf>
    <xf numFmtId="3" fontId="50" fillId="0" borderId="1" xfId="0" applyNumberFormat="1" applyFont="1" applyFill="1" applyBorder="1" applyAlignment="1" applyProtection="1">
      <alignment horizontal="right"/>
    </xf>
    <xf numFmtId="173" fontId="74" fillId="0" borderId="19" xfId="0" applyNumberFormat="1" applyFont="1" applyFill="1" applyBorder="1" applyAlignment="1" applyProtection="1">
      <alignment horizontal="right"/>
    </xf>
    <xf numFmtId="0" fontId="74" fillId="0" borderId="21" xfId="0" applyFont="1" applyFill="1" applyBorder="1" applyAlignment="1" applyProtection="1">
      <alignment vertical="center"/>
    </xf>
    <xf numFmtId="3" fontId="74" fillId="0" borderId="22" xfId="0" applyNumberFormat="1" applyFont="1" applyFill="1" applyBorder="1" applyAlignment="1" applyProtection="1">
      <alignment horizontal="right"/>
    </xf>
    <xf numFmtId="173" fontId="74" fillId="0" borderId="23" xfId="0" applyNumberFormat="1" applyFont="1" applyFill="1" applyBorder="1" applyAlignment="1" applyProtection="1">
      <alignment horizontal="right"/>
    </xf>
    <xf numFmtId="0" fontId="3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horizontal="center"/>
    </xf>
    <xf numFmtId="0" fontId="50" fillId="0" borderId="0" xfId="0" applyFont="1" applyFill="1" applyAlignment="1" applyProtection="1">
      <alignment horizontal="center"/>
    </xf>
    <xf numFmtId="0" fontId="74" fillId="0" borderId="21" xfId="0" applyFont="1" applyFill="1" applyBorder="1" applyProtection="1"/>
    <xf numFmtId="1" fontId="10" fillId="0" borderId="1" xfId="0" applyNumberFormat="1" applyFont="1" applyBorder="1" applyAlignment="1" applyProtection="1">
      <alignment horizontal="right" vertical="center"/>
      <protection locked="0"/>
    </xf>
    <xf numFmtId="3" fontId="10" fillId="0" borderId="1" xfId="0" applyNumberFormat="1" applyFont="1" applyBorder="1" applyAlignment="1" applyProtection="1">
      <alignment horizontal="right" vertical="center"/>
      <protection locked="0"/>
    </xf>
    <xf numFmtId="3" fontId="30" fillId="0" borderId="19" xfId="73" applyNumberFormat="1" applyBorder="1" applyAlignment="1" applyProtection="1">
      <alignment horizontal="right" vertical="center"/>
      <protection locked="0"/>
    </xf>
    <xf numFmtId="1" fontId="10" fillId="0" borderId="22" xfId="0" applyNumberFormat="1" applyFont="1" applyBorder="1" applyAlignment="1" applyProtection="1">
      <alignment horizontal="right" vertical="center"/>
      <protection locked="0"/>
    </xf>
    <xf numFmtId="3" fontId="10" fillId="0" borderId="22" xfId="0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Border="1" applyAlignment="1" applyProtection="1">
      <alignment horizontal="right" vertical="center"/>
      <protection locked="0"/>
    </xf>
    <xf numFmtId="3" fontId="0" fillId="0" borderId="19" xfId="0" applyNumberFormat="1" applyBorder="1" applyAlignment="1" applyProtection="1">
      <alignment horizontal="right" vertical="center"/>
      <protection locked="0"/>
    </xf>
    <xf numFmtId="0" fontId="30" fillId="0" borderId="32" xfId="73" applyNumberFormat="1" applyFont="1" applyBorder="1" applyAlignment="1" applyProtection="1">
      <alignment horizontal="right" vertical="center"/>
      <protection locked="0"/>
    </xf>
    <xf numFmtId="0" fontId="30" fillId="0" borderId="59" xfId="73" applyNumberFormat="1" applyFont="1" applyBorder="1" applyAlignment="1" applyProtection="1">
      <alignment horizontal="right" vertical="center"/>
      <protection locked="0"/>
    </xf>
    <xf numFmtId="0" fontId="92" fillId="0" borderId="1" xfId="0" applyNumberFormat="1" applyFont="1" applyBorder="1" applyAlignment="1" applyProtection="1">
      <alignment horizontal="right" vertical="center"/>
    </xf>
    <xf numFmtId="0" fontId="92" fillId="0" borderId="1" xfId="0" applyNumberFormat="1" applyFont="1" applyBorder="1" applyAlignment="1" applyProtection="1">
      <alignment horizontal="right" vertical="center"/>
      <protection locked="0"/>
    </xf>
    <xf numFmtId="0" fontId="92" fillId="0" borderId="22" xfId="0" applyNumberFormat="1" applyFont="1" applyBorder="1" applyAlignment="1" applyProtection="1">
      <alignment horizontal="right" vertical="center"/>
      <protection locked="0"/>
    </xf>
    <xf numFmtId="0" fontId="93" fillId="0" borderId="96" xfId="98" applyNumberFormat="1" applyFont="1" applyFill="1" applyBorder="1"/>
    <xf numFmtId="0" fontId="43" fillId="0" borderId="0" xfId="0" applyFont="1" applyAlignment="1" applyProtection="1">
      <alignment horizontal="left"/>
      <protection locked="0"/>
    </xf>
    <xf numFmtId="0" fontId="43" fillId="0" borderId="0" xfId="0" applyFont="1" applyProtection="1">
      <protection locked="0"/>
    </xf>
    <xf numFmtId="0" fontId="54" fillId="0" borderId="0" xfId="0" applyFont="1" applyFill="1" applyAlignment="1" applyProtection="1">
      <alignment wrapText="1"/>
      <protection locked="0"/>
    </xf>
    <xf numFmtId="0" fontId="10" fillId="0" borderId="53" xfId="0" applyFont="1" applyBorder="1" applyProtection="1">
      <protection locked="0"/>
    </xf>
    <xf numFmtId="0" fontId="10" fillId="0" borderId="54" xfId="0" applyFont="1" applyBorder="1" applyAlignment="1" applyProtection="1">
      <alignment horizontal="center"/>
      <protection locked="0"/>
    </xf>
    <xf numFmtId="0" fontId="10" fillId="0" borderId="55" xfId="0" applyFont="1" applyBorder="1" applyAlignment="1" applyProtection="1">
      <alignment horizontal="center"/>
      <protection locked="0"/>
    </xf>
    <xf numFmtId="3" fontId="10" fillId="0" borderId="61" xfId="74" applyNumberFormat="1" applyFont="1" applyBorder="1" applyAlignment="1" applyProtection="1">
      <alignment horizontal="right"/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0" fontId="10" fillId="0" borderId="46" xfId="0" applyFont="1" applyBorder="1" applyAlignment="1" applyProtection="1">
      <alignment horizontal="lef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0" fontId="8" fillId="0" borderId="46" xfId="0" applyFont="1" applyFill="1" applyBorder="1" applyAlignment="1" applyProtection="1">
      <alignment horizontal="right"/>
      <protection locked="0"/>
    </xf>
    <xf numFmtId="3" fontId="0" fillId="0" borderId="64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0" fontId="10" fillId="0" borderId="46" xfId="0" applyFont="1" applyFill="1" applyBorder="1" applyAlignment="1" applyProtection="1">
      <alignment horizontal="left"/>
      <protection locked="0"/>
    </xf>
    <xf numFmtId="3" fontId="0" fillId="0" borderId="60" xfId="0" applyNumberFormat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10" fillId="0" borderId="46" xfId="0" applyFont="1" applyFill="1" applyBorder="1" applyAlignment="1" applyProtection="1">
      <alignment horizontal="left" indent="2"/>
      <protection locked="0"/>
    </xf>
    <xf numFmtId="0" fontId="8" fillId="0" borderId="67" xfId="0" applyFont="1" applyFill="1" applyBorder="1" applyAlignment="1" applyProtection="1">
      <alignment horizontal="right"/>
      <protection locked="0"/>
    </xf>
    <xf numFmtId="3" fontId="0" fillId="0" borderId="62" xfId="0" applyNumberFormat="1" applyBorder="1" applyAlignment="1" applyProtection="1">
      <alignment horizontal="right"/>
      <protection locked="0"/>
    </xf>
    <xf numFmtId="0" fontId="10" fillId="0" borderId="31" xfId="0" applyFont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0" fontId="10" fillId="0" borderId="31" xfId="0" applyFont="1" applyFill="1" applyBorder="1" applyAlignment="1" applyProtection="1">
      <alignment horizontal="left"/>
      <protection locked="0"/>
    </xf>
    <xf numFmtId="0" fontId="10" fillId="0" borderId="31" xfId="0" applyFont="1" applyFill="1" applyBorder="1" applyAlignment="1" applyProtection="1">
      <alignment horizontal="left" indent="2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0" fontId="8" fillId="0" borderId="24" xfId="0" applyFont="1" applyFill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left"/>
      <protection locked="0"/>
    </xf>
    <xf numFmtId="3" fontId="0" fillId="0" borderId="64" xfId="0" applyNumberFormat="1" applyBorder="1" applyProtection="1">
      <protection locked="0"/>
    </xf>
    <xf numFmtId="0" fontId="8" fillId="0" borderId="31" xfId="0" applyFont="1" applyBorder="1" applyProtection="1">
      <protection locked="0"/>
    </xf>
    <xf numFmtId="0" fontId="8" fillId="0" borderId="50" xfId="0" applyFont="1" applyBorder="1" applyProtection="1">
      <protection locked="0"/>
    </xf>
    <xf numFmtId="0" fontId="12" fillId="0" borderId="0" xfId="0" applyFont="1" applyProtection="1">
      <protection locked="0"/>
    </xf>
    <xf numFmtId="0" fontId="0" fillId="0" borderId="16" xfId="0" applyBorder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170" fontId="0" fillId="0" borderId="19" xfId="0" applyNumberFormat="1" applyBorder="1" applyProtection="1">
      <protection locked="0"/>
    </xf>
    <xf numFmtId="0" fontId="0" fillId="0" borderId="67" xfId="0" applyBorder="1" applyProtection="1">
      <protection locked="0"/>
    </xf>
    <xf numFmtId="0" fontId="0" fillId="0" borderId="68" xfId="0" applyBorder="1" applyProtection="1">
      <protection locked="0"/>
    </xf>
    <xf numFmtId="0" fontId="0" fillId="0" borderId="6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10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7" fillId="0" borderId="0" xfId="0" applyFont="1" applyFill="1" applyAlignment="1" applyProtection="1">
      <alignment wrapText="1"/>
      <protection locked="0"/>
    </xf>
    <xf numFmtId="0" fontId="49" fillId="0" borderId="21" xfId="0" applyFont="1" applyFill="1" applyBorder="1" applyAlignment="1" applyProtection="1">
      <alignment horizontal="center" vertical="center" wrapText="1"/>
      <protection locked="0"/>
    </xf>
    <xf numFmtId="0" fontId="49" fillId="0" borderId="22" xfId="0" applyFont="1" applyFill="1" applyBorder="1" applyAlignment="1" applyProtection="1">
      <alignment horizontal="center" vertical="center" wrapText="1"/>
      <protection locked="0"/>
    </xf>
    <xf numFmtId="0" fontId="49" fillId="0" borderId="23" xfId="0" applyFont="1" applyFill="1" applyBorder="1" applyAlignment="1" applyProtection="1">
      <alignment horizontal="center" vertical="center" wrapText="1"/>
      <protection locked="0"/>
    </xf>
    <xf numFmtId="0" fontId="69" fillId="0" borderId="25" xfId="73" applyFont="1" applyFill="1" applyBorder="1" applyAlignment="1" applyProtection="1">
      <alignment vertical="center" wrapText="1"/>
      <protection locked="0"/>
    </xf>
    <xf numFmtId="0" fontId="49" fillId="30" borderId="25" xfId="73" applyFont="1" applyFill="1" applyBorder="1" applyAlignment="1" applyProtection="1">
      <alignment vertical="center"/>
      <protection locked="0"/>
    </xf>
    <xf numFmtId="0" fontId="30" fillId="30" borderId="13" xfId="73" applyFont="1" applyFill="1" applyBorder="1" applyProtection="1">
      <protection locked="0"/>
    </xf>
    <xf numFmtId="0" fontId="30" fillId="30" borderId="14" xfId="73" applyFont="1" applyFill="1" applyBorder="1" applyProtection="1">
      <protection locked="0"/>
    </xf>
    <xf numFmtId="3" fontId="49" fillId="0" borderId="15" xfId="73" applyNumberFormat="1" applyFont="1" applyBorder="1" applyAlignment="1" applyProtection="1">
      <alignment horizontal="center" vertical="center"/>
      <protection locked="0"/>
    </xf>
    <xf numFmtId="0" fontId="69" fillId="0" borderId="60" xfId="73" applyFont="1" applyFill="1" applyBorder="1" applyAlignment="1" applyProtection="1">
      <alignment vertical="center" wrapText="1"/>
      <protection locked="0"/>
    </xf>
    <xf numFmtId="0" fontId="48" fillId="0" borderId="47" xfId="73" applyFont="1" applyFill="1" applyBorder="1" applyAlignment="1" applyProtection="1">
      <alignment horizontal="left" vertical="center" wrapText="1"/>
      <protection locked="0"/>
    </xf>
    <xf numFmtId="0" fontId="48" fillId="0" borderId="46" xfId="73" applyFont="1" applyFill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 wrapText="1"/>
      <protection locked="0"/>
    </xf>
    <xf numFmtId="0" fontId="48" fillId="0" borderId="49" xfId="73" applyFont="1" applyFill="1" applyBorder="1" applyAlignment="1" applyProtection="1">
      <alignment horizontal="left" vertical="center" wrapText="1"/>
      <protection locked="0"/>
    </xf>
    <xf numFmtId="0" fontId="30" fillId="0" borderId="62" xfId="73" applyFont="1" applyBorder="1" applyProtection="1">
      <protection locked="0"/>
    </xf>
    <xf numFmtId="0" fontId="48" fillId="0" borderId="67" xfId="73" applyFont="1" applyFill="1" applyBorder="1" applyAlignment="1" applyProtection="1">
      <alignment horizontal="left" vertical="center" wrapText="1" indent="1"/>
      <protection locked="0"/>
    </xf>
    <xf numFmtId="0" fontId="69" fillId="0" borderId="25" xfId="73" applyFont="1" applyFill="1" applyBorder="1" applyAlignment="1" applyProtection="1">
      <alignment wrapText="1"/>
      <protection locked="0"/>
    </xf>
    <xf numFmtId="0" fontId="69" fillId="0" borderId="25" xfId="73" applyFont="1" applyBorder="1" applyAlignment="1" applyProtection="1">
      <alignment wrapText="1"/>
      <protection locked="0"/>
    </xf>
    <xf numFmtId="0" fontId="48" fillId="0" borderId="47" xfId="73" applyFont="1" applyFill="1" applyBorder="1" applyAlignment="1" applyProtection="1">
      <alignment horizontal="left" wrapText="1"/>
      <protection locked="0"/>
    </xf>
    <xf numFmtId="0" fontId="48" fillId="0" borderId="46" xfId="73" applyFont="1" applyFill="1" applyBorder="1" applyAlignment="1" applyProtection="1">
      <alignment horizontal="left" wrapText="1"/>
      <protection locked="0"/>
    </xf>
    <xf numFmtId="0" fontId="69" fillId="0" borderId="25" xfId="73" applyFont="1" applyBorder="1" applyAlignment="1" applyProtection="1">
      <alignment horizontal="left" wrapText="1"/>
      <protection locked="0"/>
    </xf>
    <xf numFmtId="0" fontId="48" fillId="0" borderId="47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/>
      <protection locked="0"/>
    </xf>
    <xf numFmtId="0" fontId="48" fillId="0" borderId="46" xfId="73" applyFont="1" applyBorder="1" applyAlignment="1" applyProtection="1">
      <alignment horizontal="left" vertical="center" wrapText="1" indent="1"/>
      <protection locked="0"/>
    </xf>
    <xf numFmtId="0" fontId="48" fillId="0" borderId="46" xfId="73" applyFont="1" applyFill="1" applyBorder="1" applyAlignment="1" applyProtection="1">
      <alignment horizontal="left" vertical="center"/>
      <protection locked="0"/>
    </xf>
    <xf numFmtId="0" fontId="69" fillId="0" borderId="25" xfId="73" applyFont="1" applyBorder="1" applyAlignment="1" applyProtection="1">
      <alignment horizontal="left" vertical="center" wrapText="1"/>
      <protection locked="0"/>
    </xf>
    <xf numFmtId="178" fontId="30" fillId="0" borderId="96" xfId="76" applyNumberFormat="1" applyFont="1" applyBorder="1" applyProtection="1">
      <protection locked="0"/>
    </xf>
    <xf numFmtId="3" fontId="30" fillId="0" borderId="96" xfId="76" applyNumberFormat="1" applyFont="1" applyBorder="1" applyProtection="1">
      <protection locked="0"/>
    </xf>
    <xf numFmtId="0" fontId="30" fillId="0" borderId="96" xfId="0" applyFont="1" applyBorder="1" applyProtection="1"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3" fontId="30" fillId="0" borderId="2" xfId="0" applyNumberFormat="1" applyFont="1" applyBorder="1" applyAlignment="1" applyProtection="1">
      <alignment horizontal="center" vertical="center"/>
      <protection locked="0"/>
    </xf>
    <xf numFmtId="0" fontId="30" fillId="0" borderId="18" xfId="0" applyFont="1" applyBorder="1" applyAlignment="1" applyProtection="1">
      <alignment horizontal="center" vertical="center"/>
      <protection locked="0"/>
    </xf>
    <xf numFmtId="3" fontId="30" fillId="0" borderId="1" xfId="0" applyNumberFormat="1" applyFont="1" applyBorder="1" applyAlignment="1" applyProtection="1">
      <alignment horizontal="center" vertical="center"/>
      <protection locked="0"/>
    </xf>
    <xf numFmtId="3" fontId="30" fillId="0" borderId="96" xfId="0" applyNumberFormat="1" applyFont="1" applyBorder="1" applyAlignment="1" applyProtection="1">
      <alignment horizontal="center" vertical="center"/>
      <protection locked="0"/>
    </xf>
    <xf numFmtId="0" fontId="30" fillId="0" borderId="21" xfId="0" applyFont="1" applyBorder="1" applyAlignment="1" applyProtection="1">
      <alignment horizontal="center" vertical="center"/>
      <protection locked="0"/>
    </xf>
    <xf numFmtId="3" fontId="30" fillId="0" borderId="22" xfId="0" applyNumberFormat="1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0" fontId="30" fillId="0" borderId="96" xfId="0" applyFont="1" applyBorder="1" applyAlignment="1" applyProtection="1">
      <alignment horizontal="center" vertical="center"/>
      <protection locked="0"/>
    </xf>
    <xf numFmtId="0" fontId="30" fillId="0" borderId="96" xfId="76" applyFont="1" applyBorder="1" applyProtection="1">
      <protection locked="0"/>
    </xf>
    <xf numFmtId="3" fontId="30" fillId="0" borderId="96" xfId="0" applyNumberFormat="1" applyFont="1" applyBorder="1" applyProtection="1">
      <protection locked="0"/>
    </xf>
    <xf numFmtId="178" fontId="30" fillId="0" borderId="1" xfId="0" applyNumberFormat="1" applyFont="1" applyBorder="1" applyAlignment="1" applyProtection="1">
      <alignment horizontal="center" vertical="center"/>
      <protection locked="0"/>
    </xf>
    <xf numFmtId="178" fontId="30" fillId="0" borderId="22" xfId="0" applyNumberFormat="1" applyFont="1" applyBorder="1" applyAlignment="1" applyProtection="1">
      <alignment horizontal="center" vertical="center"/>
      <protection locked="0"/>
    </xf>
    <xf numFmtId="3" fontId="30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17" xfId="0" applyNumberFormat="1" applyFont="1" applyFill="1" applyBorder="1" applyAlignment="1" applyProtection="1">
      <alignment horizontal="center" vertical="center" wrapText="1"/>
      <protection locked="0"/>
    </xf>
    <xf numFmtId="178" fontId="30" fillId="0" borderId="1" xfId="73" applyNumberFormat="1" applyFont="1" applyBorder="1" applyAlignment="1" applyProtection="1">
      <alignment horizontal="right" vertical="center"/>
      <protection locked="0"/>
    </xf>
    <xf numFmtId="0" fontId="30" fillId="0" borderId="1" xfId="73" applyNumberFormat="1" applyFont="1" applyBorder="1" applyAlignment="1" applyProtection="1">
      <alignment vertical="center"/>
      <protection locked="0"/>
    </xf>
    <xf numFmtId="0" fontId="30" fillId="0" borderId="1" xfId="73" applyFont="1" applyBorder="1" applyAlignment="1" applyProtection="1">
      <alignment vertical="center"/>
      <protection locked="0"/>
    </xf>
    <xf numFmtId="0" fontId="30" fillId="0" borderId="19" xfId="73" applyFont="1" applyBorder="1" applyAlignment="1" applyProtection="1">
      <alignment vertical="center"/>
      <protection locked="0"/>
    </xf>
    <xf numFmtId="178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Alignment="1" applyProtection="1">
      <alignment vertical="center"/>
      <protection locked="0"/>
    </xf>
    <xf numFmtId="3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Font="1" applyBorder="1" applyAlignment="1" applyProtection="1">
      <alignment vertical="center"/>
      <protection locked="0"/>
    </xf>
    <xf numFmtId="0" fontId="30" fillId="0" borderId="23" xfId="73" applyFont="1" applyBorder="1" applyAlignment="1" applyProtection="1">
      <alignment vertical="center"/>
      <protection locked="0"/>
    </xf>
    <xf numFmtId="178" fontId="30" fillId="0" borderId="32" xfId="73" applyNumberFormat="1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Protection="1">
      <protection locked="0"/>
    </xf>
    <xf numFmtId="0" fontId="0" fillId="0" borderId="1" xfId="0" applyNumberFormat="1" applyFont="1" applyBorder="1" applyAlignment="1" applyProtection="1">
      <alignment horizontal="right"/>
      <protection locked="0"/>
    </xf>
    <xf numFmtId="0" fontId="0" fillId="0" borderId="1" xfId="0" applyNumberFormat="1" applyFont="1" applyBorder="1" applyAlignment="1" applyProtection="1">
      <alignment horizontal="center"/>
      <protection locked="0"/>
    </xf>
    <xf numFmtId="3" fontId="0" fillId="0" borderId="19" xfId="0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center"/>
      <protection locked="0"/>
    </xf>
    <xf numFmtId="3" fontId="30" fillId="0" borderId="19" xfId="73" applyNumberFormat="1" applyFont="1" applyBorder="1" applyAlignment="1" applyProtection="1">
      <alignment horizontal="center"/>
      <protection locked="0"/>
    </xf>
    <xf numFmtId="0" fontId="30" fillId="0" borderId="1" xfId="73" applyNumberFormat="1" applyFont="1" applyBorder="1" applyProtection="1">
      <protection locked="0"/>
    </xf>
    <xf numFmtId="0" fontId="30" fillId="0" borderId="1" xfId="73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right"/>
      <protection locked="0"/>
    </xf>
    <xf numFmtId="3" fontId="30" fillId="0" borderId="19" xfId="73" applyNumberFormat="1" applyFont="1" applyBorder="1" applyAlignment="1" applyProtection="1">
      <protection locked="0"/>
    </xf>
    <xf numFmtId="178" fontId="30" fillId="0" borderId="59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Protection="1">
      <protection locked="0"/>
    </xf>
    <xf numFmtId="0" fontId="30" fillId="0" borderId="22" xfId="73" applyNumberFormat="1" applyFont="1" applyBorder="1" applyAlignment="1" applyProtection="1">
      <protection locked="0"/>
    </xf>
    <xf numFmtId="0" fontId="30" fillId="0" borderId="22" xfId="73" applyNumberFormat="1" applyFont="1" applyBorder="1" applyAlignment="1" applyProtection="1">
      <alignment horizontal="right"/>
      <protection locked="0"/>
    </xf>
    <xf numFmtId="3" fontId="30" fillId="0" borderId="23" xfId="73" applyNumberFormat="1" applyFont="1" applyBorder="1" applyAlignment="1" applyProtection="1">
      <protection locked="0"/>
    </xf>
    <xf numFmtId="0" fontId="30" fillId="0" borderId="73" xfId="73" applyFont="1" applyBorder="1" applyProtection="1">
      <protection locked="0"/>
    </xf>
    <xf numFmtId="0" fontId="30" fillId="0" borderId="97" xfId="73" applyFont="1" applyBorder="1" applyProtection="1">
      <protection locked="0"/>
    </xf>
    <xf numFmtId="3" fontId="30" fillId="0" borderId="70" xfId="73" applyNumberFormat="1" applyFont="1" applyBorder="1" applyProtection="1">
      <protection locked="0"/>
    </xf>
    <xf numFmtId="0" fontId="30" fillId="0" borderId="98" xfId="73" applyFont="1" applyBorder="1" applyProtection="1">
      <protection locked="0"/>
    </xf>
    <xf numFmtId="3" fontId="30" fillId="0" borderId="99" xfId="73" applyNumberFormat="1" applyFont="1" applyBorder="1" applyProtection="1">
      <protection locked="0"/>
    </xf>
    <xf numFmtId="0" fontId="30" fillId="0" borderId="96" xfId="73" applyFont="1" applyBorder="1" applyProtection="1">
      <protection locked="0"/>
    </xf>
    <xf numFmtId="0" fontId="48" fillId="0" borderId="24" xfId="73" applyFont="1" applyFill="1" applyBorder="1" applyAlignment="1" applyProtection="1">
      <alignment horizontal="left" vertical="center" wrapText="1"/>
      <protection locked="0"/>
    </xf>
    <xf numFmtId="0" fontId="48" fillId="0" borderId="31" xfId="73" applyFont="1" applyFill="1" applyBorder="1" applyAlignment="1" applyProtection="1">
      <alignment horizontal="left" vertical="center" wrapText="1" indent="1"/>
      <protection locked="0"/>
    </xf>
    <xf numFmtId="0" fontId="48" fillId="0" borderId="31" xfId="73" applyFont="1" applyFill="1" applyBorder="1" applyAlignment="1" applyProtection="1">
      <alignment horizontal="left" vertical="center" wrapText="1"/>
      <protection locked="0"/>
    </xf>
    <xf numFmtId="0" fontId="48" fillId="0" borderId="31" xfId="73" applyFont="1" applyFill="1" applyBorder="1" applyAlignment="1" applyProtection="1">
      <alignment horizontal="left" wrapText="1" indent="1"/>
      <protection locked="0"/>
    </xf>
    <xf numFmtId="0" fontId="48" fillId="0" borderId="48" xfId="73" applyFont="1" applyFill="1" applyBorder="1" applyAlignment="1" applyProtection="1">
      <alignment horizontal="left" vertical="center" wrapText="1"/>
      <protection locked="0"/>
    </xf>
    <xf numFmtId="0" fontId="30" fillId="0" borderId="71" xfId="73" applyFont="1" applyBorder="1" applyProtection="1">
      <protection locked="0"/>
    </xf>
    <xf numFmtId="0" fontId="30" fillId="0" borderId="58" xfId="73" applyFont="1" applyBorder="1" applyProtection="1">
      <protection locked="0"/>
    </xf>
    <xf numFmtId="0" fontId="30" fillId="0" borderId="72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3" fontId="30" fillId="0" borderId="40" xfId="73" applyNumberFormat="1" applyFont="1" applyBorder="1" applyProtection="1">
      <protection locked="0"/>
    </xf>
    <xf numFmtId="0" fontId="30" fillId="0" borderId="100" xfId="73" applyFont="1" applyBorder="1" applyProtection="1">
      <protection locked="0"/>
    </xf>
    <xf numFmtId="0" fontId="48" fillId="0" borderId="50" xfId="73" applyFont="1" applyFill="1" applyBorder="1" applyAlignment="1" applyProtection="1">
      <alignment horizontal="left" vertical="center" wrapText="1" indent="1"/>
      <protection locked="0"/>
    </xf>
    <xf numFmtId="0" fontId="44" fillId="0" borderId="1" xfId="0" applyNumberFormat="1" applyFont="1" applyBorder="1" applyAlignment="1" applyProtection="1">
      <alignment horizontal="left" vertical="center"/>
      <protection locked="0"/>
    </xf>
    <xf numFmtId="0" fontId="58" fillId="0" borderId="0" xfId="0" applyFont="1" applyAlignment="1" applyProtection="1">
      <alignment horizontal="left" wrapText="1"/>
    </xf>
    <xf numFmtId="0" fontId="58" fillId="0" borderId="0" xfId="0" applyFont="1" applyAlignment="1" applyProtection="1">
      <alignment horizontal="left"/>
    </xf>
    <xf numFmtId="0" fontId="55" fillId="0" borderId="0" xfId="0" applyFont="1" applyAlignment="1" applyProtection="1">
      <alignment horizontal="left"/>
    </xf>
    <xf numFmtId="0" fontId="44" fillId="0" borderId="1" xfId="0" applyNumberFormat="1" applyFont="1" applyFill="1" applyBorder="1" applyAlignment="1" applyProtection="1">
      <alignment horizontal="left" vertical="center"/>
      <protection locked="0"/>
    </xf>
    <xf numFmtId="178" fontId="44" fillId="0" borderId="1" xfId="0" applyNumberFormat="1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59" fillId="0" borderId="0" xfId="0" applyFont="1" applyBorder="1" applyAlignment="1" applyProtection="1">
      <alignment horizontal="center"/>
    </xf>
    <xf numFmtId="0" fontId="47" fillId="37" borderId="36" xfId="0" applyFont="1" applyFill="1" applyBorder="1" applyAlignment="1" applyProtection="1">
      <alignment horizontal="center" vertical="center"/>
    </xf>
    <xf numFmtId="0" fontId="47" fillId="37" borderId="2" xfId="0" applyFont="1" applyFill="1" applyBorder="1" applyAlignment="1" applyProtection="1">
      <alignment horizontal="center" vertical="center"/>
    </xf>
    <xf numFmtId="0" fontId="47" fillId="37" borderId="35" xfId="0" applyFont="1" applyFill="1" applyBorder="1" applyAlignment="1" applyProtection="1">
      <alignment horizontal="center" vertical="center"/>
    </xf>
    <xf numFmtId="0" fontId="49" fillId="0" borderId="0" xfId="0" applyFont="1" applyBorder="1" applyAlignment="1" applyProtection="1">
      <alignment horizontal="center"/>
    </xf>
    <xf numFmtId="0" fontId="80" fillId="0" borderId="25" xfId="0" applyFont="1" applyBorder="1" applyAlignment="1" applyProtection="1">
      <alignment horizontal="left"/>
      <protection locked="0"/>
    </xf>
    <xf numFmtId="0" fontId="80" fillId="0" borderId="26" xfId="0" applyFont="1" applyBorder="1" applyAlignment="1" applyProtection="1">
      <alignment horizontal="left"/>
      <protection locked="0"/>
    </xf>
    <xf numFmtId="0" fontId="80" fillId="0" borderId="27" xfId="0" applyFont="1" applyBorder="1" applyAlignment="1" applyProtection="1">
      <alignment horizontal="left"/>
      <protection locked="0"/>
    </xf>
    <xf numFmtId="0" fontId="80" fillId="0" borderId="25" xfId="0" applyFont="1" applyBorder="1" applyAlignment="1" applyProtection="1">
      <alignment horizontal="left"/>
    </xf>
    <xf numFmtId="0" fontId="80" fillId="0" borderId="26" xfId="0" applyFont="1" applyBorder="1" applyAlignment="1" applyProtection="1">
      <alignment horizontal="left"/>
    </xf>
    <xf numFmtId="0" fontId="80" fillId="0" borderId="27" xfId="0" applyFont="1" applyBorder="1" applyAlignment="1" applyProtection="1">
      <alignment horizontal="left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80" fillId="0" borderId="25" xfId="0" applyFont="1" applyBorder="1" applyAlignment="1" applyProtection="1">
      <alignment horizontal="left" vertical="center"/>
      <protection locked="0"/>
    </xf>
    <xf numFmtId="0" fontId="80" fillId="0" borderId="26" xfId="0" applyFont="1" applyBorder="1" applyAlignment="1" applyProtection="1">
      <alignment horizontal="left" vertical="center"/>
      <protection locked="0"/>
    </xf>
    <xf numFmtId="0" fontId="80" fillId="0" borderId="27" xfId="0" applyFont="1" applyBorder="1" applyAlignment="1" applyProtection="1">
      <alignment horizontal="left" vertical="center"/>
      <protection locked="0"/>
    </xf>
    <xf numFmtId="0" fontId="49" fillId="0" borderId="25" xfId="73" applyFont="1" applyBorder="1" applyAlignment="1" applyProtection="1">
      <alignment horizontal="center"/>
    </xf>
    <xf numFmtId="0" fontId="49" fillId="0" borderId="27" xfId="73" applyFont="1" applyBorder="1" applyAlignment="1" applyProtection="1">
      <alignment horizontal="center"/>
    </xf>
    <xf numFmtId="0" fontId="49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61" xfId="73" applyFont="1" applyFill="1" applyBorder="1" applyAlignment="1" applyProtection="1">
      <alignment horizontal="left" vertical="center"/>
      <protection locked="0"/>
    </xf>
    <xf numFmtId="0" fontId="49" fillId="0" borderId="62" xfId="73" applyFont="1" applyFill="1" applyBorder="1" applyAlignment="1" applyProtection="1">
      <alignment horizontal="left" vertical="center"/>
      <protection locked="0"/>
    </xf>
    <xf numFmtId="0" fontId="49" fillId="0" borderId="45" xfId="73" applyFont="1" applyFill="1" applyBorder="1" applyAlignment="1" applyProtection="1">
      <alignment horizontal="left" vertical="center"/>
      <protection locked="0"/>
    </xf>
    <xf numFmtId="0" fontId="49" fillId="0" borderId="67" xfId="73" applyFont="1" applyFill="1" applyBorder="1" applyAlignment="1" applyProtection="1">
      <alignment horizontal="left" vertical="center"/>
      <protection locked="0"/>
    </xf>
    <xf numFmtId="0" fontId="49" fillId="25" borderId="25" xfId="0" applyFont="1" applyFill="1" applyBorder="1" applyAlignment="1" applyProtection="1">
      <alignment horizontal="center" vertical="center"/>
    </xf>
    <xf numFmtId="0" fontId="49" fillId="25" borderId="26" xfId="0" applyFont="1" applyFill="1" applyBorder="1" applyAlignment="1" applyProtection="1">
      <alignment horizontal="center" vertical="center"/>
    </xf>
    <xf numFmtId="0" fontId="49" fillId="25" borderId="27" xfId="0" applyFont="1" applyFill="1" applyBorder="1" applyAlignment="1" applyProtection="1">
      <alignment horizontal="center" vertical="center"/>
    </xf>
    <xf numFmtId="0" fontId="49" fillId="0" borderId="61" xfId="73" applyFont="1" applyBorder="1" applyAlignment="1" applyProtection="1">
      <alignment horizontal="center" vertical="center"/>
    </xf>
    <xf numFmtId="0" fontId="49" fillId="0" borderId="26" xfId="73" applyFont="1" applyBorder="1" applyAlignment="1" applyProtection="1">
      <alignment horizontal="center" vertical="center"/>
    </xf>
    <xf numFmtId="0" fontId="49" fillId="0" borderId="27" xfId="73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center" vertical="center"/>
    </xf>
    <xf numFmtId="0" fontId="49" fillId="0" borderId="26" xfId="0" applyFont="1" applyBorder="1" applyAlignment="1" applyProtection="1">
      <alignment horizontal="center" vertical="center"/>
    </xf>
    <xf numFmtId="0" fontId="49" fillId="0" borderId="27" xfId="0" applyFont="1" applyBorder="1" applyAlignment="1" applyProtection="1">
      <alignment horizontal="center" vertical="center"/>
    </xf>
    <xf numFmtId="0" fontId="49" fillId="0" borderId="24" xfId="73" applyFont="1" applyBorder="1" applyAlignment="1" applyProtection="1">
      <alignment horizontal="center" vertical="center" wrapText="1"/>
    </xf>
    <xf numFmtId="0" fontId="49" fillId="0" borderId="31" xfId="73" applyFont="1" applyBorder="1" applyAlignment="1" applyProtection="1">
      <alignment horizontal="center" vertical="center" wrapText="1"/>
    </xf>
    <xf numFmtId="0" fontId="49" fillId="0" borderId="43" xfId="73" applyFont="1" applyBorder="1" applyAlignment="1" applyProtection="1">
      <alignment horizontal="center" vertical="center" wrapText="1"/>
    </xf>
    <xf numFmtId="0" fontId="49" fillId="0" borderId="63" xfId="73" applyFont="1" applyBorder="1" applyAlignment="1" applyProtection="1">
      <alignment horizontal="center" vertical="center" wrapText="1"/>
    </xf>
    <xf numFmtId="0" fontId="49" fillId="0" borderId="71" xfId="73" applyFont="1" applyBorder="1" applyAlignment="1" applyProtection="1">
      <alignment horizontal="center" vertical="center" wrapText="1"/>
    </xf>
    <xf numFmtId="0" fontId="49" fillId="0" borderId="72" xfId="73" applyFont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 vertical="center"/>
    </xf>
    <xf numFmtId="0" fontId="10" fillId="0" borderId="26" xfId="75" applyFont="1" applyBorder="1" applyAlignment="1" applyProtection="1">
      <alignment horizontal="center" vertical="center"/>
    </xf>
    <xf numFmtId="0" fontId="10" fillId="0" borderId="27" xfId="75" applyFont="1" applyBorder="1" applyAlignment="1" applyProtection="1">
      <alignment horizontal="center" vertical="center"/>
    </xf>
    <xf numFmtId="0" fontId="49" fillId="0" borderId="25" xfId="0" applyFont="1" applyBorder="1" applyAlignment="1" applyProtection="1">
      <alignment horizontal="center" vertical="center" wrapText="1"/>
    </xf>
    <xf numFmtId="0" fontId="49" fillId="0" borderId="26" xfId="0" applyFont="1" applyBorder="1" applyAlignment="1" applyProtection="1">
      <alignment horizontal="center" vertical="center" wrapText="1"/>
    </xf>
    <xf numFmtId="0" fontId="49" fillId="0" borderId="27" xfId="0" applyFont="1" applyBorder="1" applyAlignment="1" applyProtection="1">
      <alignment horizontal="center" vertical="center" wrapText="1"/>
    </xf>
    <xf numFmtId="0" fontId="89" fillId="0" borderId="46" xfId="0" applyFont="1" applyBorder="1" applyAlignment="1" applyProtection="1">
      <alignment horizontal="left" vertical="center" wrapText="1"/>
    </xf>
    <xf numFmtId="0" fontId="89" fillId="0" borderId="44" xfId="0" applyFont="1" applyBorder="1" applyAlignment="1" applyProtection="1">
      <alignment horizontal="left" vertical="center" wrapText="1"/>
    </xf>
    <xf numFmtId="0" fontId="89" fillId="0" borderId="65" xfId="0" applyFont="1" applyBorder="1" applyAlignment="1" applyProtection="1">
      <alignment horizontal="left" vertical="center" wrapText="1"/>
    </xf>
    <xf numFmtId="0" fontId="89" fillId="0" borderId="47" xfId="0" applyFont="1" applyBorder="1" applyAlignment="1" applyProtection="1">
      <alignment horizontal="left" vertical="center" wrapText="1"/>
    </xf>
    <xf numFmtId="0" fontId="89" fillId="0" borderId="56" xfId="0" applyFont="1" applyBorder="1" applyAlignment="1" applyProtection="1">
      <alignment horizontal="left" vertical="center" wrapText="1"/>
    </xf>
    <xf numFmtId="0" fontId="89" fillId="0" borderId="51" xfId="0" applyFont="1" applyBorder="1" applyAlignment="1" applyProtection="1">
      <alignment horizontal="left" vertical="center" wrapText="1"/>
    </xf>
    <xf numFmtId="3" fontId="49" fillId="0" borderId="80" xfId="0" applyNumberFormat="1" applyFont="1" applyBorder="1" applyAlignment="1" applyProtection="1">
      <alignment horizontal="center"/>
    </xf>
    <xf numFmtId="3" fontId="49" fillId="0" borderId="74" xfId="0" applyNumberFormat="1" applyFont="1" applyBorder="1" applyAlignment="1" applyProtection="1">
      <alignment horizontal="center"/>
    </xf>
    <xf numFmtId="14" fontId="49" fillId="0" borderId="25" xfId="0" applyNumberFormat="1" applyFont="1" applyBorder="1" applyAlignment="1" applyProtection="1">
      <alignment horizontal="center" vertical="center"/>
    </xf>
    <xf numFmtId="14" fontId="49" fillId="0" borderId="26" xfId="0" applyNumberFormat="1" applyFont="1" applyBorder="1" applyAlignment="1" applyProtection="1">
      <alignment horizontal="center" vertical="center"/>
    </xf>
    <xf numFmtId="14" fontId="49" fillId="0" borderId="27" xfId="0" applyNumberFormat="1" applyFont="1" applyBorder="1" applyAlignment="1" applyProtection="1">
      <alignment horizontal="center" vertical="center"/>
    </xf>
    <xf numFmtId="0" fontId="49" fillId="0" borderId="80" xfId="0" applyFont="1" applyBorder="1" applyAlignment="1" applyProtection="1">
      <alignment horizontal="center"/>
    </xf>
    <xf numFmtId="0" fontId="49" fillId="0" borderId="74" xfId="0" applyFont="1" applyBorder="1" applyAlignment="1" applyProtection="1">
      <alignment horizontal="center"/>
    </xf>
    <xf numFmtId="14" fontId="49" fillId="0" borderId="61" xfId="0" applyNumberFormat="1" applyFont="1" applyBorder="1" applyAlignment="1" applyProtection="1">
      <alignment horizontal="center" vertical="center"/>
    </xf>
    <xf numFmtId="14" fontId="49" fillId="0" borderId="42" xfId="0" applyNumberFormat="1" applyFont="1" applyBorder="1" applyAlignment="1" applyProtection="1">
      <alignment horizontal="center" vertical="center"/>
    </xf>
    <xf numFmtId="14" fontId="49" fillId="0" borderId="43" xfId="0" applyNumberFormat="1" applyFont="1" applyBorder="1" applyAlignment="1" applyProtection="1">
      <alignment horizontal="center" vertical="center"/>
    </xf>
    <xf numFmtId="0" fontId="86" fillId="0" borderId="13" xfId="0" applyFont="1" applyBorder="1" applyAlignment="1" applyProtection="1">
      <alignment horizontal="center" vertical="center" wrapText="1"/>
    </xf>
    <xf numFmtId="0" fontId="86" fillId="0" borderId="15" xfId="0" applyFont="1" applyBorder="1" applyAlignment="1" applyProtection="1">
      <alignment horizontal="center" vertical="center" wrapText="1"/>
    </xf>
    <xf numFmtId="0" fontId="49" fillId="0" borderId="1" xfId="83" applyFont="1" applyBorder="1" applyAlignment="1" applyProtection="1">
      <alignment horizontal="center" vertical="center"/>
    </xf>
    <xf numFmtId="0" fontId="49" fillId="0" borderId="19" xfId="83" applyFont="1" applyBorder="1" applyAlignment="1" applyProtection="1">
      <alignment horizontal="center" vertical="center"/>
    </xf>
    <xf numFmtId="0" fontId="49" fillId="0" borderId="39" xfId="83" applyFont="1" applyBorder="1" applyAlignment="1" applyProtection="1">
      <alignment horizontal="center" vertical="center"/>
    </xf>
    <xf numFmtId="0" fontId="49" fillId="0" borderId="40" xfId="83" applyFont="1" applyBorder="1" applyAlignment="1" applyProtection="1">
      <alignment horizontal="center" vertical="center"/>
    </xf>
    <xf numFmtId="0" fontId="49" fillId="0" borderId="20" xfId="83" applyFont="1" applyBorder="1" applyAlignment="1" applyProtection="1">
      <alignment horizontal="center" vertical="center"/>
    </xf>
    <xf numFmtId="0" fontId="49" fillId="0" borderId="1" xfId="83" applyFont="1" applyBorder="1" applyAlignment="1" applyProtection="1">
      <alignment horizontal="center" vertical="center" wrapText="1"/>
    </xf>
    <xf numFmtId="0" fontId="49" fillId="0" borderId="18" xfId="83" applyFont="1" applyBorder="1" applyAlignment="1" applyProtection="1">
      <alignment horizontal="center" vertical="center"/>
    </xf>
    <xf numFmtId="0" fontId="49" fillId="0" borderId="39" xfId="0" applyFont="1" applyFill="1" applyBorder="1" applyAlignment="1" applyProtection="1">
      <alignment horizontal="center" vertical="center" wrapText="1"/>
    </xf>
    <xf numFmtId="0" fontId="49" fillId="0" borderId="2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49" fillId="0" borderId="55" xfId="0" applyFont="1" applyFill="1" applyBorder="1" applyAlignment="1" applyProtection="1">
      <alignment horizontal="center" vertical="center" wrapText="1"/>
    </xf>
    <xf numFmtId="0" fontId="49" fillId="0" borderId="17" xfId="0" applyFont="1" applyFill="1" applyBorder="1" applyAlignment="1" applyProtection="1">
      <alignment horizontal="center" vertical="center" wrapText="1"/>
    </xf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34" xfId="0" applyFont="1" applyFill="1" applyBorder="1" applyAlignment="1" applyProtection="1">
      <alignment horizontal="center" vertical="center" wrapText="1"/>
    </xf>
    <xf numFmtId="0" fontId="10" fillId="33" borderId="80" xfId="0" applyFont="1" applyFill="1" applyBorder="1" applyAlignment="1" applyProtection="1">
      <alignment horizontal="center" vertical="center" wrapText="1"/>
    </xf>
    <xf numFmtId="0" fontId="10" fillId="33" borderId="29" xfId="0" applyFont="1" applyFill="1" applyBorder="1" applyAlignment="1" applyProtection="1">
      <alignment horizontal="center" vertical="center" wrapText="1"/>
    </xf>
    <xf numFmtId="0" fontId="10" fillId="33" borderId="36" xfId="0" applyFont="1" applyFill="1" applyBorder="1" applyAlignment="1" applyProtection="1">
      <alignment horizontal="center" vertical="center" wrapText="1"/>
    </xf>
    <xf numFmtId="0" fontId="10" fillId="33" borderId="75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3" borderId="56" xfId="0" applyFont="1" applyFill="1" applyBorder="1" applyAlignment="1" applyProtection="1">
      <alignment horizontal="center" vertical="center" wrapText="1"/>
    </xf>
    <xf numFmtId="0" fontId="10" fillId="0" borderId="71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48" xfId="0" applyFont="1" applyBorder="1" applyAlignment="1" applyProtection="1">
      <alignment horizontal="center" vertical="center"/>
    </xf>
    <xf numFmtId="0" fontId="10" fillId="35" borderId="18" xfId="0" applyFont="1" applyFill="1" applyBorder="1" applyAlignment="1" applyProtection="1">
      <alignment horizontal="center" vertical="center" wrapText="1"/>
    </xf>
    <xf numFmtId="0" fontId="10" fillId="33" borderId="74" xfId="0" applyFont="1" applyFill="1" applyBorder="1" applyAlignment="1" applyProtection="1">
      <alignment horizontal="center" vertical="center" wrapText="1"/>
    </xf>
    <xf numFmtId="0" fontId="10" fillId="35" borderId="20" xfId="0" applyFont="1" applyFill="1" applyBorder="1" applyAlignment="1" applyProtection="1">
      <alignment horizontal="center" vertical="center" wrapText="1"/>
    </xf>
    <xf numFmtId="0" fontId="10" fillId="35" borderId="39" xfId="0" applyFont="1" applyFill="1" applyBorder="1" applyAlignment="1" applyProtection="1">
      <alignment horizontal="center" vertical="center" wrapText="1"/>
    </xf>
    <xf numFmtId="0" fontId="10" fillId="35" borderId="40" xfId="0" applyFont="1" applyFill="1" applyBorder="1" applyAlignment="1" applyProtection="1">
      <alignment horizontal="center" vertical="center" wrapText="1"/>
    </xf>
    <xf numFmtId="0" fontId="10" fillId="34" borderId="18" xfId="0" applyFont="1" applyFill="1" applyBorder="1" applyAlignment="1" applyProtection="1">
      <alignment horizontal="center" vertical="center" wrapText="1"/>
    </xf>
    <xf numFmtId="0" fontId="10" fillId="34" borderId="19" xfId="0" applyFont="1" applyFill="1" applyBorder="1" applyAlignment="1" applyProtection="1">
      <alignment horizontal="center" vertical="center" wrapText="1"/>
    </xf>
    <xf numFmtId="0" fontId="10" fillId="35" borderId="19" xfId="0" applyFont="1" applyFill="1" applyBorder="1" applyAlignment="1" applyProtection="1">
      <alignment horizontal="center" vertical="center" wrapText="1"/>
    </xf>
    <xf numFmtId="0" fontId="10" fillId="35" borderId="1" xfId="0" applyFont="1" applyFill="1" applyBorder="1" applyAlignment="1" applyProtection="1">
      <alignment horizontal="center" vertical="center" wrapText="1"/>
    </xf>
    <xf numFmtId="0" fontId="10" fillId="34" borderId="20" xfId="0" applyFont="1" applyFill="1" applyBorder="1" applyAlignment="1" applyProtection="1">
      <alignment horizontal="center"/>
    </xf>
    <xf numFmtId="0" fontId="10" fillId="34" borderId="39" xfId="0" applyFont="1" applyFill="1" applyBorder="1" applyAlignment="1" applyProtection="1">
      <alignment horizontal="center"/>
    </xf>
    <xf numFmtId="0" fontId="10" fillId="34" borderId="40" xfId="0" applyFont="1" applyFill="1" applyBorder="1" applyAlignment="1" applyProtection="1">
      <alignment horizontal="center"/>
    </xf>
    <xf numFmtId="0" fontId="10" fillId="33" borderId="76" xfId="0" applyFont="1" applyFill="1" applyBorder="1" applyAlignment="1" applyProtection="1">
      <alignment horizontal="center"/>
    </xf>
    <xf numFmtId="0" fontId="10" fillId="33" borderId="39" xfId="0" applyFont="1" applyFill="1" applyBorder="1" applyAlignment="1" applyProtection="1">
      <alignment horizontal="center"/>
    </xf>
    <xf numFmtId="0" fontId="10" fillId="33" borderId="81" xfId="0" applyFont="1" applyFill="1" applyBorder="1" applyAlignment="1" applyProtection="1">
      <alignment horizontal="center"/>
    </xf>
    <xf numFmtId="0" fontId="55" fillId="0" borderId="25" xfId="0" applyFont="1" applyBorder="1" applyAlignment="1" applyProtection="1">
      <alignment horizontal="center" vertical="center" wrapText="1"/>
    </xf>
    <xf numFmtId="0" fontId="55" fillId="0" borderId="27" xfId="0" applyFont="1" applyBorder="1" applyAlignment="1" applyProtection="1">
      <alignment horizontal="center" vertical="center" wrapText="1"/>
    </xf>
    <xf numFmtId="0" fontId="49" fillId="0" borderId="20" xfId="0" applyNumberFormat="1" applyFont="1" applyFill="1" applyBorder="1" applyAlignment="1" applyProtection="1">
      <alignment horizontal="center" vertic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0" fontId="49" fillId="0" borderId="40" xfId="0" applyNumberFormat="1" applyFont="1" applyFill="1" applyBorder="1" applyAlignment="1" applyProtection="1">
      <alignment horizontal="center" vertical="center" wrapText="1"/>
    </xf>
    <xf numFmtId="0" fontId="49" fillId="0" borderId="45" xfId="73" applyFont="1" applyFill="1" applyBorder="1" applyAlignment="1" applyProtection="1">
      <alignment horizontal="left" vertical="center"/>
    </xf>
    <xf numFmtId="0" fontId="49" fillId="0" borderId="46" xfId="73" applyFont="1" applyFill="1" applyBorder="1" applyAlignment="1" applyProtection="1">
      <alignment horizontal="left" vertical="center"/>
    </xf>
    <xf numFmtId="0" fontId="49" fillId="0" borderId="24" xfId="73" applyFont="1" applyFill="1" applyBorder="1" applyAlignment="1" applyProtection="1">
      <alignment horizontal="left" vertical="center"/>
    </xf>
    <xf numFmtId="0" fontId="49" fillId="0" borderId="31" xfId="73" applyFont="1" applyFill="1" applyBorder="1" applyAlignment="1" applyProtection="1">
      <alignment horizontal="left" vertical="center"/>
    </xf>
    <xf numFmtId="0" fontId="44" fillId="25" borderId="61" xfId="0" applyFont="1" applyFill="1" applyBorder="1" applyAlignment="1" applyProtection="1">
      <alignment horizontal="left"/>
    </xf>
    <xf numFmtId="0" fontId="44" fillId="25" borderId="42" xfId="0" applyFont="1" applyFill="1" applyBorder="1" applyAlignment="1" applyProtection="1">
      <alignment horizontal="left"/>
    </xf>
    <xf numFmtId="0" fontId="44" fillId="25" borderId="43" xfId="0" applyFont="1" applyFill="1" applyBorder="1" applyAlignment="1" applyProtection="1">
      <alignment horizontal="left"/>
    </xf>
    <xf numFmtId="0" fontId="74" fillId="0" borderId="25" xfId="0" applyFont="1" applyFill="1" applyBorder="1" applyAlignment="1" applyProtection="1">
      <alignment horizontal="center" vertical="center"/>
    </xf>
    <xf numFmtId="0" fontId="74" fillId="0" borderId="26" xfId="0" applyFont="1" applyFill="1" applyBorder="1" applyAlignment="1" applyProtection="1">
      <alignment horizontal="center" vertical="center"/>
    </xf>
    <xf numFmtId="0" fontId="74" fillId="0" borderId="27" xfId="0" applyFont="1" applyFill="1" applyBorder="1" applyAlignment="1" applyProtection="1">
      <alignment horizontal="center" vertical="center"/>
    </xf>
    <xf numFmtId="0" fontId="74" fillId="0" borderId="71" xfId="0" applyFont="1" applyFill="1" applyBorder="1" applyAlignment="1" applyProtection="1">
      <alignment horizontal="center" vertical="center" wrapText="1"/>
    </xf>
    <xf numFmtId="0" fontId="74" fillId="0" borderId="72" xfId="0" applyFont="1" applyFill="1" applyBorder="1" applyAlignment="1" applyProtection="1">
      <alignment horizontal="center" vertical="center" wrapText="1"/>
    </xf>
    <xf numFmtId="175" fontId="74" fillId="0" borderId="25" xfId="0" applyNumberFormat="1" applyFont="1" applyFill="1" applyBorder="1" applyAlignment="1" applyProtection="1">
      <alignment horizontal="center" vertical="center"/>
    </xf>
    <xf numFmtId="175" fontId="74" fillId="0" borderId="27" xfId="0" applyNumberFormat="1" applyFont="1" applyFill="1" applyBorder="1" applyAlignment="1" applyProtection="1">
      <alignment horizontal="center" vertical="center"/>
    </xf>
    <xf numFmtId="175" fontId="74" fillId="0" borderId="26" xfId="0" applyNumberFormat="1" applyFont="1" applyFill="1" applyBorder="1" applyAlignment="1" applyProtection="1">
      <alignment horizontal="center" vertical="center"/>
    </xf>
  </cellXfs>
  <cellStyles count="9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Comma 2" xfId="36"/>
    <cellStyle name="Comma_adapazari yatirim maliyetleri (5)" xfId="37"/>
    <cellStyle name="Excel Built-in Normal" xfId="82"/>
    <cellStyle name="Explanatory Text" xfId="38"/>
    <cellStyle name="Followed Hyperlink" xfId="39"/>
    <cellStyle name="Good" xfId="40"/>
    <cellStyle name="Heading 1" xfId="41"/>
    <cellStyle name="Heading 2" xfId="42"/>
    <cellStyle name="Heading 3" xfId="43"/>
    <cellStyle name="Heading 4" xfId="44"/>
    <cellStyle name="Hyperlink" xfId="45"/>
    <cellStyle name="Input" xfId="46"/>
    <cellStyle name="Linked Cell" xfId="47"/>
    <cellStyle name="Neutral" xfId="48"/>
    <cellStyle name="Normal" xfId="0" builtinId="0"/>
    <cellStyle name="Normal - Style1" xfId="49"/>
    <cellStyle name="Normal 10" xfId="50"/>
    <cellStyle name="Normal 11 2" xfId="98"/>
    <cellStyle name="Normal 12" xfId="85"/>
    <cellStyle name="Normal 15" xfId="81"/>
    <cellStyle name="Normal 15 2" xfId="91"/>
    <cellStyle name="Normal 16" xfId="77"/>
    <cellStyle name="Normal 18" xfId="78"/>
    <cellStyle name="Normal 19" xfId="79"/>
    <cellStyle name="Normal 2" xfId="51"/>
    <cellStyle name="Normal 20" xfId="80"/>
    <cellStyle name="Normal 3" xfId="52"/>
    <cellStyle name="Normal 3 4" xfId="87"/>
    <cellStyle name="Normal 3 4 2" xfId="95"/>
    <cellStyle name="Normal 4" xfId="76"/>
    <cellStyle name="Normal 4 2" xfId="83"/>
    <cellStyle name="Normal 4 2 2" xfId="92"/>
    <cellStyle name="Normal 4 3" xfId="90"/>
    <cellStyle name="Normal 5" xfId="84"/>
    <cellStyle name="Normal 5 2" xfId="93"/>
    <cellStyle name="Normal 6" xfId="88"/>
    <cellStyle name="Normal 6 2" xfId="96"/>
    <cellStyle name="Normal 9" xfId="53"/>
    <cellStyle name="Normal_Borç Alacak Tablosu Şablonu" xfId="75"/>
    <cellStyle name="Normal_Eklenecek tablolar" xfId="73"/>
    <cellStyle name="Note" xfId="54"/>
    <cellStyle name="Œ…‹æØ‚è [0.00]_OtherCostTable_B" xfId="55"/>
    <cellStyle name="Œ…‹æØ‚è_OtherCostTable_A" xfId="56"/>
    <cellStyle name="Output" xfId="57"/>
    <cellStyle name="Percent 2" xfId="58"/>
    <cellStyle name="Standard_7A Power" xfId="59"/>
    <cellStyle name="Stil 1" xfId="60"/>
    <cellStyle name="Style 1" xfId="61"/>
    <cellStyle name="Title" xfId="62"/>
    <cellStyle name="Total" xfId="63"/>
    <cellStyle name="Update" xfId="64"/>
    <cellStyle name="Virgül" xfId="74" builtinId="3"/>
    <cellStyle name="Virgül [0]_organizasyon" xfId="65"/>
    <cellStyle name="W_OtherCostTable_B" xfId="66"/>
    <cellStyle name="Warning Text" xfId="67"/>
    <cellStyle name="Yüzde 2" xfId="86"/>
    <cellStyle name="Yüzde 2 2" xfId="94"/>
    <cellStyle name="Yüzde 3" xfId="89"/>
    <cellStyle name="Yüzde 3 2" xfId="97"/>
    <cellStyle name="표준_Book2" xfId="68"/>
    <cellStyle name="桁区切り [0.00]_BQTemp_Camp" xfId="69"/>
    <cellStyle name="桁区切り_BQ&amp;Description_G" xfId="70"/>
    <cellStyle name="標?_PIPE_RACK" xfId="71"/>
    <cellStyle name="標準_Book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externalLink" Target="externalLinks/externalLink8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714625" y="8439150"/>
          <a:ext cx="0" cy="0"/>
        </a:xfrm>
        <a:prstGeom prst="rect">
          <a:avLst/>
        </a:prstGeom>
        <a:solidFill>
          <a:srgbClr val="FFFFFF"/>
        </a:solidFill>
        <a:ln w="28575" algn="ctr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en/AppData/Local/Microsoft/Windows/Temporary%20Internet%20Files/Content.Outlook/NSDRBK6W/Y&#305;ll&#305;k%20Tarife%20Tablolar&#305;%20E&#287;itim%20Programi/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B1:L53"/>
  <sheetViews>
    <sheetView showGridLines="0" tabSelected="1" view="pageBreakPreview" zoomScale="90" zoomScaleSheetLayoutView="90" workbookViewId="0">
      <selection activeCell="K3" sqref="K3"/>
    </sheetView>
  </sheetViews>
  <sheetFormatPr defaultColWidth="9.140625" defaultRowHeight="12.75"/>
  <cols>
    <col min="1" max="1" width="1.7109375" style="305" customWidth="1"/>
    <col min="2" max="11" width="9.140625" style="305"/>
    <col min="12" max="12" width="12.7109375" style="305" customWidth="1"/>
    <col min="13" max="16384" width="9.140625" style="305"/>
  </cols>
  <sheetData>
    <row r="1" spans="2:12" ht="9" customHeight="1"/>
    <row r="2" spans="2:12">
      <c r="B2" s="306" t="s">
        <v>464</v>
      </c>
    </row>
    <row r="3" spans="2:12">
      <c r="B3" s="306"/>
    </row>
    <row r="4" spans="2:12">
      <c r="B4" s="307" t="str">
        <f>'Profil ve Lisans Bilgileri'!B2</f>
        <v>EK-1: FİRMA PROFİLİ VE LİSANS BİLGİLERİ</v>
      </c>
    </row>
    <row r="5" spans="2:12">
      <c r="B5" s="307" t="str">
        <f>'Temel Veriler'!B2</f>
        <v>EK-2: TEMEL VERİLER</v>
      </c>
    </row>
    <row r="6" spans="2:12">
      <c r="B6" s="307" t="str">
        <f>Bilanço!B2</f>
        <v>EK-3: YILLIK BİLANÇOLAR</v>
      </c>
    </row>
    <row r="7" spans="2:12">
      <c r="B7" s="307" t="str">
        <f>'Gelir Tablosu'!B2</f>
        <v>EK-4: YILLIK GELİR TABLOLARI</v>
      </c>
    </row>
    <row r="8" spans="2:12">
      <c r="B8" s="307" t="str">
        <f>'Nakit Akım Tablosu'!B2</f>
        <v>EK-5: YILLIK NAKİT AKIM TABLOLARI</v>
      </c>
    </row>
    <row r="9" spans="2:12">
      <c r="B9" s="307" t="str">
        <f>Mizanlar!B2</f>
        <v>EK-6: MİZANLAR</v>
      </c>
    </row>
    <row r="10" spans="2:12">
      <c r="B10" s="307" t="str">
        <f>Alımlar!B2</f>
        <v>EK-7: DAĞITIM ŞİRKETLERİ DOĞAL GAZ ALIM MİKTAR VE BEDELLERİ</v>
      </c>
    </row>
    <row r="11" spans="2:12">
      <c r="B11" s="307" t="str">
        <f>'Satışlar '!B2</f>
        <v>EK-8/A: DAĞITIM ŞİRKETLERİ DOĞAL GAZ SATIŞ FİYAT, MİKTAR VE BEDELLERİ</v>
      </c>
    </row>
    <row r="12" spans="2:12">
      <c r="B12" s="308" t="s">
        <v>866</v>
      </c>
      <c r="C12" s="309"/>
      <c r="D12" s="309"/>
      <c r="E12" s="309"/>
      <c r="F12" s="309"/>
      <c r="G12" s="309"/>
      <c r="H12" s="309"/>
      <c r="I12" s="309"/>
      <c r="J12" s="309"/>
      <c r="K12" s="309"/>
      <c r="L12" s="309"/>
    </row>
    <row r="13" spans="2:12">
      <c r="B13" s="307" t="str">
        <f>'Serbest Tüketiciler'!B2</f>
        <v>EK-8/C: 100.000 Sm3 ÜZERİ TÜKETEN SERBEST TÜKETİCİLERİN LİSTESİ</v>
      </c>
    </row>
    <row r="14" spans="2:12">
      <c r="B14" s="308" t="s">
        <v>806</v>
      </c>
    </row>
    <row r="15" spans="2:12">
      <c r="B15" s="307" t="str">
        <f>Taşıma!B2</f>
        <v>EK-9: TEDARİKÇİLERDEN DOĞAL GAZ ALAN SERBEST TÜKETİCİLERİN LİSTESİ</v>
      </c>
    </row>
    <row r="16" spans="2:12">
      <c r="B16" s="308" t="s">
        <v>814</v>
      </c>
    </row>
    <row r="17" spans="2:2">
      <c r="B17" s="307" t="str">
        <f>'İşletme Giderleri'!B2</f>
        <v>EK-10/B: İŞLETME GİDERLERİ</v>
      </c>
    </row>
    <row r="18" spans="2:2">
      <c r="B18" s="307" t="str">
        <f>'İşletme Gideri Mizan Karşılığı'!B2</f>
        <v>EK-10/C: İŞLETME GİDERLERİ - MİZAN KARŞILIĞI</v>
      </c>
    </row>
    <row r="19" spans="2:2">
      <c r="B19" s="305" t="str">
        <f>'Bina Kira Giderleri'!B2</f>
        <v>EK-10/D: GAYRİMENKUL KİRA GİDERLERİ</v>
      </c>
    </row>
    <row r="20" spans="2:2">
      <c r="B20" s="307" t="str">
        <f>'Taşıt Kira Giderleri'!B2</f>
        <v>EK-10/E: TAŞIT KİRA GİDERLERİ</v>
      </c>
    </row>
    <row r="21" spans="2:2">
      <c r="B21" s="307" t="str">
        <f>'Yazılım Kira Giderleri'!B2</f>
        <v>EK-10/F: YAZILIM KİRA GİDERLERİ</v>
      </c>
    </row>
    <row r="22" spans="2:2">
      <c r="B22" s="307" t="str">
        <f>'Fatura Bilgileri'!B2</f>
        <v>EK-10/G: FATURA BİLGİLERİ</v>
      </c>
    </row>
    <row r="23" spans="2:2">
      <c r="B23" s="308" t="s">
        <v>798</v>
      </c>
    </row>
    <row r="24" spans="2:2">
      <c r="B24" s="308" t="s">
        <v>799</v>
      </c>
    </row>
    <row r="25" spans="2:2">
      <c r="B25" s="307" t="str">
        <f>İstihdam!B2</f>
        <v>EK-13: PERSONEL SAYISI VE PERSONEL GİDERLERİ</v>
      </c>
    </row>
    <row r="26" spans="2:2">
      <c r="B26" s="308" t="s">
        <v>800</v>
      </c>
    </row>
    <row r="27" spans="2:2">
      <c r="B27" s="307" t="str">
        <f>Krediler!B2</f>
        <v>EK-14/B: DAĞITIM ŞİRKETLERİNİN KREDİLERİ</v>
      </c>
    </row>
    <row r="28" spans="2:2">
      <c r="B28" s="308" t="s">
        <v>801</v>
      </c>
    </row>
    <row r="29" spans="2:2">
      <c r="B29" s="308" t="s">
        <v>802</v>
      </c>
    </row>
    <row r="30" spans="2:2">
      <c r="B30" s="308" t="s">
        <v>824</v>
      </c>
    </row>
    <row r="31" spans="2:2">
      <c r="B31" s="308" t="s">
        <v>825</v>
      </c>
    </row>
    <row r="32" spans="2:2">
      <c r="B32" s="308" t="s">
        <v>826</v>
      </c>
    </row>
    <row r="33" spans="2:2">
      <c r="B33" s="307" t="str">
        <f>'Hizmet Kalitesi'!B2</f>
        <v>EK-19: HİZMET KALİTESİ PERFORMANS GÖSTERGELERİ</v>
      </c>
    </row>
    <row r="34" spans="2:2">
      <c r="B34" s="307" t="str">
        <f>'Tüketici Bilgileri'!B2</f>
        <v>EK-20: TÜKETİCİ SAYISI DETAY TABLOSU</v>
      </c>
    </row>
    <row r="35" spans="2:2">
      <c r="B35" s="307" t="str">
        <f>Yatırımlar!B2</f>
        <v>EK-21/A1: YATIRIMLAR</v>
      </c>
    </row>
    <row r="36" spans="2:2">
      <c r="B36" s="307" t="str">
        <f>'Servis Hatları'!B2</f>
        <v>EK-21/A2: SERVİS HATLARI</v>
      </c>
    </row>
    <row r="37" spans="2:2">
      <c r="B37" s="307" t="str">
        <f>'Münferit Hatlar'!B2</f>
        <v>EK-21/A3: MÜNFERİT HATLAR</v>
      </c>
    </row>
    <row r="38" spans="2:2">
      <c r="B38" s="308" t="s">
        <v>1032</v>
      </c>
    </row>
    <row r="39" spans="2:2">
      <c r="B39" s="307" t="str">
        <f>'Planlanan Yatırımlar'!B2</f>
        <v>EK-21/C: PLANLANAN YATIRIMLAR</v>
      </c>
    </row>
    <row r="40" spans="2:2">
      <c r="B40" s="307" t="str">
        <f>'İstasyon Bilgileri'!B2</f>
        <v>EK-21/D: İSTASYON BİLGİLERİ</v>
      </c>
    </row>
    <row r="41" spans="2:2">
      <c r="B41" s="307" t="str">
        <f>'Deplase Hatlar'!B2</f>
        <v>EK-21/E: DEPLASE HATLAR</v>
      </c>
    </row>
    <row r="42" spans="2:2">
      <c r="B42" s="307" t="str">
        <f>'Sayaç Bilgileri'!B2</f>
        <v>EK-21/F: SAYAÇ BİLGİLERİ</v>
      </c>
    </row>
    <row r="43" spans="2:2">
      <c r="B43" s="307" t="str">
        <f>Hakedişler!B2</f>
        <v>EK-22/A: HAKEDİŞLER</v>
      </c>
    </row>
    <row r="44" spans="2:2">
      <c r="B44" s="307" t="str">
        <f>'Hakediş Metrajları'!B2</f>
        <v>EK-22/B: HAKEDİŞ METRAJ DETAYI</v>
      </c>
    </row>
    <row r="45" spans="2:2">
      <c r="B45" s="307" t="str">
        <f>'Kaplama Detayları'!B2</f>
        <v>EK-22/C: KAPLAMA DETAYLARI</v>
      </c>
    </row>
    <row r="46" spans="2:2">
      <c r="B46" s="307" t="str">
        <f>ŞHV!B2</f>
        <v>EK-23: ŞEBEKE HARİCİ VARLIKLAR</v>
      </c>
    </row>
    <row r="47" spans="2:2">
      <c r="B47" s="307" t="str">
        <f>'Faaliyet Gelirleri'!B2</f>
        <v>EK-24/A: FAALİYET GELİRLERİ</v>
      </c>
    </row>
    <row r="48" spans="2:2">
      <c r="B48" s="307" t="str">
        <f>'Faaliyet Geliri Mizan Karşılığı'!B2</f>
        <v>EK-24/B: FAALİYET GELİRLERİ - MİZAN KARŞILIĞI</v>
      </c>
    </row>
    <row r="49" spans="2:2">
      <c r="B49" s="307" t="str">
        <f>'Güvence Bedeli'!B2</f>
        <v>EK-25: GÜVENCE BEDELİ AKIŞ TABLOSU</v>
      </c>
    </row>
    <row r="50" spans="2:2">
      <c r="B50" s="307" t="str">
        <f>'Varlık Satışı'!B2</f>
        <v>EK-26: VARLIK SATIŞI</v>
      </c>
    </row>
    <row r="51" spans="2:2">
      <c r="B51" s="307" t="str">
        <f>'Tüketim Grubu Satış Tablosu_V1'!B2</f>
        <v>EK-27/A: TÜKETİM GRUBU BAZINDA TÜKETİCİ SAYISI VE TÜKETİM MİKTARLARI (TAŞIMA DAHİL) (V1)</v>
      </c>
    </row>
    <row r="52" spans="2:2">
      <c r="B52" s="307" t="str">
        <f>'Tüketim Grubu Satış Tablosu_V2'!B2</f>
        <v>EK-27/B: TÜKETİM GRUBU BAZINDA TÜKETİCİ SAYISI VE TÜKETİM MİKTARLARI (TAŞIMA DAHİL) (V2)</v>
      </c>
    </row>
    <row r="53" spans="2:2">
      <c r="B53" s="307" t="str">
        <f>'Müşteri Profili'!B2</f>
        <v>EK-27/C: TÜKETİM KADEMELERİ BAZINDA MÜŞTERİ PROFİLİ</v>
      </c>
    </row>
  </sheetData>
  <sheetProtection password="A022" sheet="1" objects="1" scenarios="1"/>
  <pageMargins left="0.39370078740157483" right="0.39370078740157483" top="0.39370078740157483" bottom="0.39370078740157483" header="0" footer="0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pageSetUpPr fitToPage="1"/>
  </sheetPr>
  <dimension ref="A1:M108"/>
  <sheetViews>
    <sheetView showGridLines="0" view="pageBreakPreview" zoomScale="90" zoomScaleNormal="70" zoomScaleSheetLayoutView="90" workbookViewId="0">
      <selection activeCell="C4" sqref="C4"/>
    </sheetView>
  </sheetViews>
  <sheetFormatPr defaultColWidth="9.140625" defaultRowHeight="15"/>
  <cols>
    <col min="1" max="1" width="1.7109375" style="311" customWidth="1"/>
    <col min="2" max="2" width="42.85546875" style="311" customWidth="1"/>
    <col min="3" max="3" width="19.85546875" style="311" customWidth="1"/>
    <col min="4" max="4" width="18.42578125" style="311" customWidth="1"/>
    <col min="5" max="5" width="18.140625" style="330" customWidth="1"/>
    <col min="6" max="6" width="17.140625" style="311" customWidth="1"/>
    <col min="7" max="7" width="16.85546875" style="311" customWidth="1"/>
    <col min="8" max="8" width="1.7109375" style="311" customWidth="1"/>
    <col min="9" max="9" width="9.140625" style="311"/>
    <col min="10" max="10" width="10" style="311" bestFit="1" customWidth="1"/>
    <col min="11" max="11" width="14" style="311" customWidth="1"/>
    <col min="12" max="255" width="9.140625" style="311"/>
    <col min="256" max="256" width="3.85546875" style="311" customWidth="1"/>
    <col min="257" max="257" width="44.5703125" style="311" customWidth="1"/>
    <col min="258" max="258" width="3.5703125" style="311" customWidth="1"/>
    <col min="259" max="259" width="24" style="311" customWidth="1"/>
    <col min="260" max="260" width="10.140625" style="311" bestFit="1" customWidth="1"/>
    <col min="261" max="261" width="0" style="311" hidden="1" customWidth="1"/>
    <col min="262" max="262" width="8.42578125" style="311" customWidth="1"/>
    <col min="263" max="263" width="0" style="311" hidden="1" customWidth="1"/>
    <col min="264" max="511" width="9.140625" style="311"/>
    <col min="512" max="512" width="3.85546875" style="311" customWidth="1"/>
    <col min="513" max="513" width="44.5703125" style="311" customWidth="1"/>
    <col min="514" max="514" width="3.5703125" style="311" customWidth="1"/>
    <col min="515" max="515" width="24" style="311" customWidth="1"/>
    <col min="516" max="516" width="10.140625" style="311" bestFit="1" customWidth="1"/>
    <col min="517" max="517" width="0" style="311" hidden="1" customWidth="1"/>
    <col min="518" max="518" width="8.42578125" style="311" customWidth="1"/>
    <col min="519" max="519" width="0" style="311" hidden="1" customWidth="1"/>
    <col min="520" max="767" width="9.140625" style="311"/>
    <col min="768" max="768" width="3.85546875" style="311" customWidth="1"/>
    <col min="769" max="769" width="44.5703125" style="311" customWidth="1"/>
    <col min="770" max="770" width="3.5703125" style="311" customWidth="1"/>
    <col min="771" max="771" width="24" style="311" customWidth="1"/>
    <col min="772" max="772" width="10.140625" style="311" bestFit="1" customWidth="1"/>
    <col min="773" max="773" width="0" style="311" hidden="1" customWidth="1"/>
    <col min="774" max="774" width="8.42578125" style="311" customWidth="1"/>
    <col min="775" max="775" width="0" style="311" hidden="1" customWidth="1"/>
    <col min="776" max="1023" width="9.140625" style="311"/>
    <col min="1024" max="1024" width="3.85546875" style="311" customWidth="1"/>
    <col min="1025" max="1025" width="44.5703125" style="311" customWidth="1"/>
    <col min="1026" max="1026" width="3.5703125" style="311" customWidth="1"/>
    <col min="1027" max="1027" width="24" style="311" customWidth="1"/>
    <col min="1028" max="1028" width="10.140625" style="311" bestFit="1" customWidth="1"/>
    <col min="1029" max="1029" width="0" style="311" hidden="1" customWidth="1"/>
    <col min="1030" max="1030" width="8.42578125" style="311" customWidth="1"/>
    <col min="1031" max="1031" width="0" style="311" hidden="1" customWidth="1"/>
    <col min="1032" max="1279" width="9.140625" style="311"/>
    <col min="1280" max="1280" width="3.85546875" style="311" customWidth="1"/>
    <col min="1281" max="1281" width="44.5703125" style="311" customWidth="1"/>
    <col min="1282" max="1282" width="3.5703125" style="311" customWidth="1"/>
    <col min="1283" max="1283" width="24" style="311" customWidth="1"/>
    <col min="1284" max="1284" width="10.140625" style="311" bestFit="1" customWidth="1"/>
    <col min="1285" max="1285" width="0" style="311" hidden="1" customWidth="1"/>
    <col min="1286" max="1286" width="8.42578125" style="311" customWidth="1"/>
    <col min="1287" max="1287" width="0" style="311" hidden="1" customWidth="1"/>
    <col min="1288" max="1535" width="9.140625" style="311"/>
    <col min="1536" max="1536" width="3.85546875" style="311" customWidth="1"/>
    <col min="1537" max="1537" width="44.5703125" style="311" customWidth="1"/>
    <col min="1538" max="1538" width="3.5703125" style="311" customWidth="1"/>
    <col min="1539" max="1539" width="24" style="311" customWidth="1"/>
    <col min="1540" max="1540" width="10.140625" style="311" bestFit="1" customWidth="1"/>
    <col min="1541" max="1541" width="0" style="311" hidden="1" customWidth="1"/>
    <col min="1542" max="1542" width="8.42578125" style="311" customWidth="1"/>
    <col min="1543" max="1543" width="0" style="311" hidden="1" customWidth="1"/>
    <col min="1544" max="1791" width="9.140625" style="311"/>
    <col min="1792" max="1792" width="3.85546875" style="311" customWidth="1"/>
    <col min="1793" max="1793" width="44.5703125" style="311" customWidth="1"/>
    <col min="1794" max="1794" width="3.5703125" style="311" customWidth="1"/>
    <col min="1795" max="1795" width="24" style="311" customWidth="1"/>
    <col min="1796" max="1796" width="10.140625" style="311" bestFit="1" customWidth="1"/>
    <col min="1797" max="1797" width="0" style="311" hidden="1" customWidth="1"/>
    <col min="1798" max="1798" width="8.42578125" style="311" customWidth="1"/>
    <col min="1799" max="1799" width="0" style="311" hidden="1" customWidth="1"/>
    <col min="1800" max="2047" width="9.140625" style="311"/>
    <col min="2048" max="2048" width="3.85546875" style="311" customWidth="1"/>
    <col min="2049" max="2049" width="44.5703125" style="311" customWidth="1"/>
    <col min="2050" max="2050" width="3.5703125" style="311" customWidth="1"/>
    <col min="2051" max="2051" width="24" style="311" customWidth="1"/>
    <col min="2052" max="2052" width="10.140625" style="311" bestFit="1" customWidth="1"/>
    <col min="2053" max="2053" width="0" style="311" hidden="1" customWidth="1"/>
    <col min="2054" max="2054" width="8.42578125" style="311" customWidth="1"/>
    <col min="2055" max="2055" width="0" style="311" hidden="1" customWidth="1"/>
    <col min="2056" max="2303" width="9.140625" style="311"/>
    <col min="2304" max="2304" width="3.85546875" style="311" customWidth="1"/>
    <col min="2305" max="2305" width="44.5703125" style="311" customWidth="1"/>
    <col min="2306" max="2306" width="3.5703125" style="311" customWidth="1"/>
    <col min="2307" max="2307" width="24" style="311" customWidth="1"/>
    <col min="2308" max="2308" width="10.140625" style="311" bestFit="1" customWidth="1"/>
    <col min="2309" max="2309" width="0" style="311" hidden="1" customWidth="1"/>
    <col min="2310" max="2310" width="8.42578125" style="311" customWidth="1"/>
    <col min="2311" max="2311" width="0" style="311" hidden="1" customWidth="1"/>
    <col min="2312" max="2559" width="9.140625" style="311"/>
    <col min="2560" max="2560" width="3.85546875" style="311" customWidth="1"/>
    <col min="2561" max="2561" width="44.5703125" style="311" customWidth="1"/>
    <col min="2562" max="2562" width="3.5703125" style="311" customWidth="1"/>
    <col min="2563" max="2563" width="24" style="311" customWidth="1"/>
    <col min="2564" max="2564" width="10.140625" style="311" bestFit="1" customWidth="1"/>
    <col min="2565" max="2565" width="0" style="311" hidden="1" customWidth="1"/>
    <col min="2566" max="2566" width="8.42578125" style="311" customWidth="1"/>
    <col min="2567" max="2567" width="0" style="311" hidden="1" customWidth="1"/>
    <col min="2568" max="2815" width="9.140625" style="311"/>
    <col min="2816" max="2816" width="3.85546875" style="311" customWidth="1"/>
    <col min="2817" max="2817" width="44.5703125" style="311" customWidth="1"/>
    <col min="2818" max="2818" width="3.5703125" style="311" customWidth="1"/>
    <col min="2819" max="2819" width="24" style="311" customWidth="1"/>
    <col min="2820" max="2820" width="10.140625" style="311" bestFit="1" customWidth="1"/>
    <col min="2821" max="2821" width="0" style="311" hidden="1" customWidth="1"/>
    <col min="2822" max="2822" width="8.42578125" style="311" customWidth="1"/>
    <col min="2823" max="2823" width="0" style="311" hidden="1" customWidth="1"/>
    <col min="2824" max="3071" width="9.140625" style="311"/>
    <col min="3072" max="3072" width="3.85546875" style="311" customWidth="1"/>
    <col min="3073" max="3073" width="44.5703125" style="311" customWidth="1"/>
    <col min="3074" max="3074" width="3.5703125" style="311" customWidth="1"/>
    <col min="3075" max="3075" width="24" style="311" customWidth="1"/>
    <col min="3076" max="3076" width="10.140625" style="311" bestFit="1" customWidth="1"/>
    <col min="3077" max="3077" width="0" style="311" hidden="1" customWidth="1"/>
    <col min="3078" max="3078" width="8.42578125" style="311" customWidth="1"/>
    <col min="3079" max="3079" width="0" style="311" hidden="1" customWidth="1"/>
    <col min="3080" max="3327" width="9.140625" style="311"/>
    <col min="3328" max="3328" width="3.85546875" style="311" customWidth="1"/>
    <col min="3329" max="3329" width="44.5703125" style="311" customWidth="1"/>
    <col min="3330" max="3330" width="3.5703125" style="311" customWidth="1"/>
    <col min="3331" max="3331" width="24" style="311" customWidth="1"/>
    <col min="3332" max="3332" width="10.140625" style="311" bestFit="1" customWidth="1"/>
    <col min="3333" max="3333" width="0" style="311" hidden="1" customWidth="1"/>
    <col min="3334" max="3334" width="8.42578125" style="311" customWidth="1"/>
    <col min="3335" max="3335" width="0" style="311" hidden="1" customWidth="1"/>
    <col min="3336" max="3583" width="9.140625" style="311"/>
    <col min="3584" max="3584" width="3.85546875" style="311" customWidth="1"/>
    <col min="3585" max="3585" width="44.5703125" style="311" customWidth="1"/>
    <col min="3586" max="3586" width="3.5703125" style="311" customWidth="1"/>
    <col min="3587" max="3587" width="24" style="311" customWidth="1"/>
    <col min="3588" max="3588" width="10.140625" style="311" bestFit="1" customWidth="1"/>
    <col min="3589" max="3589" width="0" style="311" hidden="1" customWidth="1"/>
    <col min="3590" max="3590" width="8.42578125" style="311" customWidth="1"/>
    <col min="3591" max="3591" width="0" style="311" hidden="1" customWidth="1"/>
    <col min="3592" max="3839" width="9.140625" style="311"/>
    <col min="3840" max="3840" width="3.85546875" style="311" customWidth="1"/>
    <col min="3841" max="3841" width="44.5703125" style="311" customWidth="1"/>
    <col min="3842" max="3842" width="3.5703125" style="311" customWidth="1"/>
    <col min="3843" max="3843" width="24" style="311" customWidth="1"/>
    <col min="3844" max="3844" width="10.140625" style="311" bestFit="1" customWidth="1"/>
    <col min="3845" max="3845" width="0" style="311" hidden="1" customWidth="1"/>
    <col min="3846" max="3846" width="8.42578125" style="311" customWidth="1"/>
    <col min="3847" max="3847" width="0" style="311" hidden="1" customWidth="1"/>
    <col min="3848" max="4095" width="9.140625" style="311"/>
    <col min="4096" max="4096" width="3.85546875" style="311" customWidth="1"/>
    <col min="4097" max="4097" width="44.5703125" style="311" customWidth="1"/>
    <col min="4098" max="4098" width="3.5703125" style="311" customWidth="1"/>
    <col min="4099" max="4099" width="24" style="311" customWidth="1"/>
    <col min="4100" max="4100" width="10.140625" style="311" bestFit="1" customWidth="1"/>
    <col min="4101" max="4101" width="0" style="311" hidden="1" customWidth="1"/>
    <col min="4102" max="4102" width="8.42578125" style="311" customWidth="1"/>
    <col min="4103" max="4103" width="0" style="311" hidden="1" customWidth="1"/>
    <col min="4104" max="4351" width="9.140625" style="311"/>
    <col min="4352" max="4352" width="3.85546875" style="311" customWidth="1"/>
    <col min="4353" max="4353" width="44.5703125" style="311" customWidth="1"/>
    <col min="4354" max="4354" width="3.5703125" style="311" customWidth="1"/>
    <col min="4355" max="4355" width="24" style="311" customWidth="1"/>
    <col min="4356" max="4356" width="10.140625" style="311" bestFit="1" customWidth="1"/>
    <col min="4357" max="4357" width="0" style="311" hidden="1" customWidth="1"/>
    <col min="4358" max="4358" width="8.42578125" style="311" customWidth="1"/>
    <col min="4359" max="4359" width="0" style="311" hidden="1" customWidth="1"/>
    <col min="4360" max="4607" width="9.140625" style="311"/>
    <col min="4608" max="4608" width="3.85546875" style="311" customWidth="1"/>
    <col min="4609" max="4609" width="44.5703125" style="311" customWidth="1"/>
    <col min="4610" max="4610" width="3.5703125" style="311" customWidth="1"/>
    <col min="4611" max="4611" width="24" style="311" customWidth="1"/>
    <col min="4612" max="4612" width="10.140625" style="311" bestFit="1" customWidth="1"/>
    <col min="4613" max="4613" width="0" style="311" hidden="1" customWidth="1"/>
    <col min="4614" max="4614" width="8.42578125" style="311" customWidth="1"/>
    <col min="4615" max="4615" width="0" style="311" hidden="1" customWidth="1"/>
    <col min="4616" max="4863" width="9.140625" style="311"/>
    <col min="4864" max="4864" width="3.85546875" style="311" customWidth="1"/>
    <col min="4865" max="4865" width="44.5703125" style="311" customWidth="1"/>
    <col min="4866" max="4866" width="3.5703125" style="311" customWidth="1"/>
    <col min="4867" max="4867" width="24" style="311" customWidth="1"/>
    <col min="4868" max="4868" width="10.140625" style="311" bestFit="1" customWidth="1"/>
    <col min="4869" max="4869" width="0" style="311" hidden="1" customWidth="1"/>
    <col min="4870" max="4870" width="8.42578125" style="311" customWidth="1"/>
    <col min="4871" max="4871" width="0" style="311" hidden="1" customWidth="1"/>
    <col min="4872" max="5119" width="9.140625" style="311"/>
    <col min="5120" max="5120" width="3.85546875" style="311" customWidth="1"/>
    <col min="5121" max="5121" width="44.5703125" style="311" customWidth="1"/>
    <col min="5122" max="5122" width="3.5703125" style="311" customWidth="1"/>
    <col min="5123" max="5123" width="24" style="311" customWidth="1"/>
    <col min="5124" max="5124" width="10.140625" style="311" bestFit="1" customWidth="1"/>
    <col min="5125" max="5125" width="0" style="311" hidden="1" customWidth="1"/>
    <col min="5126" max="5126" width="8.42578125" style="311" customWidth="1"/>
    <col min="5127" max="5127" width="0" style="311" hidden="1" customWidth="1"/>
    <col min="5128" max="5375" width="9.140625" style="311"/>
    <col min="5376" max="5376" width="3.85546875" style="311" customWidth="1"/>
    <col min="5377" max="5377" width="44.5703125" style="311" customWidth="1"/>
    <col min="5378" max="5378" width="3.5703125" style="311" customWidth="1"/>
    <col min="5379" max="5379" width="24" style="311" customWidth="1"/>
    <col min="5380" max="5380" width="10.140625" style="311" bestFit="1" customWidth="1"/>
    <col min="5381" max="5381" width="0" style="311" hidden="1" customWidth="1"/>
    <col min="5382" max="5382" width="8.42578125" style="311" customWidth="1"/>
    <col min="5383" max="5383" width="0" style="311" hidden="1" customWidth="1"/>
    <col min="5384" max="5631" width="9.140625" style="311"/>
    <col min="5632" max="5632" width="3.85546875" style="311" customWidth="1"/>
    <col min="5633" max="5633" width="44.5703125" style="311" customWidth="1"/>
    <col min="5634" max="5634" width="3.5703125" style="311" customWidth="1"/>
    <col min="5635" max="5635" width="24" style="311" customWidth="1"/>
    <col min="5636" max="5636" width="10.140625" style="311" bestFit="1" customWidth="1"/>
    <col min="5637" max="5637" width="0" style="311" hidden="1" customWidth="1"/>
    <col min="5638" max="5638" width="8.42578125" style="311" customWidth="1"/>
    <col min="5639" max="5639" width="0" style="311" hidden="1" customWidth="1"/>
    <col min="5640" max="5887" width="9.140625" style="311"/>
    <col min="5888" max="5888" width="3.85546875" style="311" customWidth="1"/>
    <col min="5889" max="5889" width="44.5703125" style="311" customWidth="1"/>
    <col min="5890" max="5890" width="3.5703125" style="311" customWidth="1"/>
    <col min="5891" max="5891" width="24" style="311" customWidth="1"/>
    <col min="5892" max="5892" width="10.140625" style="311" bestFit="1" customWidth="1"/>
    <col min="5893" max="5893" width="0" style="311" hidden="1" customWidth="1"/>
    <col min="5894" max="5894" width="8.42578125" style="311" customWidth="1"/>
    <col min="5895" max="5895" width="0" style="311" hidden="1" customWidth="1"/>
    <col min="5896" max="6143" width="9.140625" style="311"/>
    <col min="6144" max="6144" width="3.85546875" style="311" customWidth="1"/>
    <col min="6145" max="6145" width="44.5703125" style="311" customWidth="1"/>
    <col min="6146" max="6146" width="3.5703125" style="311" customWidth="1"/>
    <col min="6147" max="6147" width="24" style="311" customWidth="1"/>
    <col min="6148" max="6148" width="10.140625" style="311" bestFit="1" customWidth="1"/>
    <col min="6149" max="6149" width="0" style="311" hidden="1" customWidth="1"/>
    <col min="6150" max="6150" width="8.42578125" style="311" customWidth="1"/>
    <col min="6151" max="6151" width="0" style="311" hidden="1" customWidth="1"/>
    <col min="6152" max="6399" width="9.140625" style="311"/>
    <col min="6400" max="6400" width="3.85546875" style="311" customWidth="1"/>
    <col min="6401" max="6401" width="44.5703125" style="311" customWidth="1"/>
    <col min="6402" max="6402" width="3.5703125" style="311" customWidth="1"/>
    <col min="6403" max="6403" width="24" style="311" customWidth="1"/>
    <col min="6404" max="6404" width="10.140625" style="311" bestFit="1" customWidth="1"/>
    <col min="6405" max="6405" width="0" style="311" hidden="1" customWidth="1"/>
    <col min="6406" max="6406" width="8.42578125" style="311" customWidth="1"/>
    <col min="6407" max="6407" width="0" style="311" hidden="1" customWidth="1"/>
    <col min="6408" max="6655" width="9.140625" style="311"/>
    <col min="6656" max="6656" width="3.85546875" style="311" customWidth="1"/>
    <col min="6657" max="6657" width="44.5703125" style="311" customWidth="1"/>
    <col min="6658" max="6658" width="3.5703125" style="311" customWidth="1"/>
    <col min="6659" max="6659" width="24" style="311" customWidth="1"/>
    <col min="6660" max="6660" width="10.140625" style="311" bestFit="1" customWidth="1"/>
    <col min="6661" max="6661" width="0" style="311" hidden="1" customWidth="1"/>
    <col min="6662" max="6662" width="8.42578125" style="311" customWidth="1"/>
    <col min="6663" max="6663" width="0" style="311" hidden="1" customWidth="1"/>
    <col min="6664" max="6911" width="9.140625" style="311"/>
    <col min="6912" max="6912" width="3.85546875" style="311" customWidth="1"/>
    <col min="6913" max="6913" width="44.5703125" style="311" customWidth="1"/>
    <col min="6914" max="6914" width="3.5703125" style="311" customWidth="1"/>
    <col min="6915" max="6915" width="24" style="311" customWidth="1"/>
    <col min="6916" max="6916" width="10.140625" style="311" bestFit="1" customWidth="1"/>
    <col min="6917" max="6917" width="0" style="311" hidden="1" customWidth="1"/>
    <col min="6918" max="6918" width="8.42578125" style="311" customWidth="1"/>
    <col min="6919" max="6919" width="0" style="311" hidden="1" customWidth="1"/>
    <col min="6920" max="7167" width="9.140625" style="311"/>
    <col min="7168" max="7168" width="3.85546875" style="311" customWidth="1"/>
    <col min="7169" max="7169" width="44.5703125" style="311" customWidth="1"/>
    <col min="7170" max="7170" width="3.5703125" style="311" customWidth="1"/>
    <col min="7171" max="7171" width="24" style="311" customWidth="1"/>
    <col min="7172" max="7172" width="10.140625" style="311" bestFit="1" customWidth="1"/>
    <col min="7173" max="7173" width="0" style="311" hidden="1" customWidth="1"/>
    <col min="7174" max="7174" width="8.42578125" style="311" customWidth="1"/>
    <col min="7175" max="7175" width="0" style="311" hidden="1" customWidth="1"/>
    <col min="7176" max="7423" width="9.140625" style="311"/>
    <col min="7424" max="7424" width="3.85546875" style="311" customWidth="1"/>
    <col min="7425" max="7425" width="44.5703125" style="311" customWidth="1"/>
    <col min="7426" max="7426" width="3.5703125" style="311" customWidth="1"/>
    <col min="7427" max="7427" width="24" style="311" customWidth="1"/>
    <col min="7428" max="7428" width="10.140625" style="311" bestFit="1" customWidth="1"/>
    <col min="7429" max="7429" width="0" style="311" hidden="1" customWidth="1"/>
    <col min="7430" max="7430" width="8.42578125" style="311" customWidth="1"/>
    <col min="7431" max="7431" width="0" style="311" hidden="1" customWidth="1"/>
    <col min="7432" max="7679" width="9.140625" style="311"/>
    <col min="7680" max="7680" width="3.85546875" style="311" customWidth="1"/>
    <col min="7681" max="7681" width="44.5703125" style="311" customWidth="1"/>
    <col min="7682" max="7682" width="3.5703125" style="311" customWidth="1"/>
    <col min="7683" max="7683" width="24" style="311" customWidth="1"/>
    <col min="7684" max="7684" width="10.140625" style="311" bestFit="1" customWidth="1"/>
    <col min="7685" max="7685" width="0" style="311" hidden="1" customWidth="1"/>
    <col min="7686" max="7686" width="8.42578125" style="311" customWidth="1"/>
    <col min="7687" max="7687" width="0" style="311" hidden="1" customWidth="1"/>
    <col min="7688" max="7935" width="9.140625" style="311"/>
    <col min="7936" max="7936" width="3.85546875" style="311" customWidth="1"/>
    <col min="7937" max="7937" width="44.5703125" style="311" customWidth="1"/>
    <col min="7938" max="7938" width="3.5703125" style="311" customWidth="1"/>
    <col min="7939" max="7939" width="24" style="311" customWidth="1"/>
    <col min="7940" max="7940" width="10.140625" style="311" bestFit="1" customWidth="1"/>
    <col min="7941" max="7941" width="0" style="311" hidden="1" customWidth="1"/>
    <col min="7942" max="7942" width="8.42578125" style="311" customWidth="1"/>
    <col min="7943" max="7943" width="0" style="311" hidden="1" customWidth="1"/>
    <col min="7944" max="8191" width="9.140625" style="311"/>
    <col min="8192" max="8192" width="3.85546875" style="311" customWidth="1"/>
    <col min="8193" max="8193" width="44.5703125" style="311" customWidth="1"/>
    <col min="8194" max="8194" width="3.5703125" style="311" customWidth="1"/>
    <col min="8195" max="8195" width="24" style="311" customWidth="1"/>
    <col min="8196" max="8196" width="10.140625" style="311" bestFit="1" customWidth="1"/>
    <col min="8197" max="8197" width="0" style="311" hidden="1" customWidth="1"/>
    <col min="8198" max="8198" width="8.42578125" style="311" customWidth="1"/>
    <col min="8199" max="8199" width="0" style="311" hidden="1" customWidth="1"/>
    <col min="8200" max="8447" width="9.140625" style="311"/>
    <col min="8448" max="8448" width="3.85546875" style="311" customWidth="1"/>
    <col min="8449" max="8449" width="44.5703125" style="311" customWidth="1"/>
    <col min="8450" max="8450" width="3.5703125" style="311" customWidth="1"/>
    <col min="8451" max="8451" width="24" style="311" customWidth="1"/>
    <col min="8452" max="8452" width="10.140625" style="311" bestFit="1" customWidth="1"/>
    <col min="8453" max="8453" width="0" style="311" hidden="1" customWidth="1"/>
    <col min="8454" max="8454" width="8.42578125" style="311" customWidth="1"/>
    <col min="8455" max="8455" width="0" style="311" hidden="1" customWidth="1"/>
    <col min="8456" max="8703" width="9.140625" style="311"/>
    <col min="8704" max="8704" width="3.85546875" style="311" customWidth="1"/>
    <col min="8705" max="8705" width="44.5703125" style="311" customWidth="1"/>
    <col min="8706" max="8706" width="3.5703125" style="311" customWidth="1"/>
    <col min="8707" max="8707" width="24" style="311" customWidth="1"/>
    <col min="8708" max="8708" width="10.140625" style="311" bestFit="1" customWidth="1"/>
    <col min="8709" max="8709" width="0" style="311" hidden="1" customWidth="1"/>
    <col min="8710" max="8710" width="8.42578125" style="311" customWidth="1"/>
    <col min="8711" max="8711" width="0" style="311" hidden="1" customWidth="1"/>
    <col min="8712" max="8959" width="9.140625" style="311"/>
    <col min="8960" max="8960" width="3.85546875" style="311" customWidth="1"/>
    <col min="8961" max="8961" width="44.5703125" style="311" customWidth="1"/>
    <col min="8962" max="8962" width="3.5703125" style="311" customWidth="1"/>
    <col min="8963" max="8963" width="24" style="311" customWidth="1"/>
    <col min="8964" max="8964" width="10.140625" style="311" bestFit="1" customWidth="1"/>
    <col min="8965" max="8965" width="0" style="311" hidden="1" customWidth="1"/>
    <col min="8966" max="8966" width="8.42578125" style="311" customWidth="1"/>
    <col min="8967" max="8967" width="0" style="311" hidden="1" customWidth="1"/>
    <col min="8968" max="9215" width="9.140625" style="311"/>
    <col min="9216" max="9216" width="3.85546875" style="311" customWidth="1"/>
    <col min="9217" max="9217" width="44.5703125" style="311" customWidth="1"/>
    <col min="9218" max="9218" width="3.5703125" style="311" customWidth="1"/>
    <col min="9219" max="9219" width="24" style="311" customWidth="1"/>
    <col min="9220" max="9220" width="10.140625" style="311" bestFit="1" customWidth="1"/>
    <col min="9221" max="9221" width="0" style="311" hidden="1" customWidth="1"/>
    <col min="9222" max="9222" width="8.42578125" style="311" customWidth="1"/>
    <col min="9223" max="9223" width="0" style="311" hidden="1" customWidth="1"/>
    <col min="9224" max="9471" width="9.140625" style="311"/>
    <col min="9472" max="9472" width="3.85546875" style="311" customWidth="1"/>
    <col min="9473" max="9473" width="44.5703125" style="311" customWidth="1"/>
    <col min="9474" max="9474" width="3.5703125" style="311" customWidth="1"/>
    <col min="9475" max="9475" width="24" style="311" customWidth="1"/>
    <col min="9476" max="9476" width="10.140625" style="311" bestFit="1" customWidth="1"/>
    <col min="9477" max="9477" width="0" style="311" hidden="1" customWidth="1"/>
    <col min="9478" max="9478" width="8.42578125" style="311" customWidth="1"/>
    <col min="9479" max="9479" width="0" style="311" hidden="1" customWidth="1"/>
    <col min="9480" max="9727" width="9.140625" style="311"/>
    <col min="9728" max="9728" width="3.85546875" style="311" customWidth="1"/>
    <col min="9729" max="9729" width="44.5703125" style="311" customWidth="1"/>
    <col min="9730" max="9730" width="3.5703125" style="311" customWidth="1"/>
    <col min="9731" max="9731" width="24" style="311" customWidth="1"/>
    <col min="9732" max="9732" width="10.140625" style="311" bestFit="1" customWidth="1"/>
    <col min="9733" max="9733" width="0" style="311" hidden="1" customWidth="1"/>
    <col min="9734" max="9734" width="8.42578125" style="311" customWidth="1"/>
    <col min="9735" max="9735" width="0" style="311" hidden="1" customWidth="1"/>
    <col min="9736" max="9983" width="9.140625" style="311"/>
    <col min="9984" max="9984" width="3.85546875" style="311" customWidth="1"/>
    <col min="9985" max="9985" width="44.5703125" style="311" customWidth="1"/>
    <col min="9986" max="9986" width="3.5703125" style="311" customWidth="1"/>
    <col min="9987" max="9987" width="24" style="311" customWidth="1"/>
    <col min="9988" max="9988" width="10.140625" style="311" bestFit="1" customWidth="1"/>
    <col min="9989" max="9989" width="0" style="311" hidden="1" customWidth="1"/>
    <col min="9990" max="9990" width="8.42578125" style="311" customWidth="1"/>
    <col min="9991" max="9991" width="0" style="311" hidden="1" customWidth="1"/>
    <col min="9992" max="10239" width="9.140625" style="311"/>
    <col min="10240" max="10240" width="3.85546875" style="311" customWidth="1"/>
    <col min="10241" max="10241" width="44.5703125" style="311" customWidth="1"/>
    <col min="10242" max="10242" width="3.5703125" style="311" customWidth="1"/>
    <col min="10243" max="10243" width="24" style="311" customWidth="1"/>
    <col min="10244" max="10244" width="10.140625" style="311" bestFit="1" customWidth="1"/>
    <col min="10245" max="10245" width="0" style="311" hidden="1" customWidth="1"/>
    <col min="10246" max="10246" width="8.42578125" style="311" customWidth="1"/>
    <col min="10247" max="10247" width="0" style="311" hidden="1" customWidth="1"/>
    <col min="10248" max="10495" width="9.140625" style="311"/>
    <col min="10496" max="10496" width="3.85546875" style="311" customWidth="1"/>
    <col min="10497" max="10497" width="44.5703125" style="311" customWidth="1"/>
    <col min="10498" max="10498" width="3.5703125" style="311" customWidth="1"/>
    <col min="10499" max="10499" width="24" style="311" customWidth="1"/>
    <col min="10500" max="10500" width="10.140625" style="311" bestFit="1" customWidth="1"/>
    <col min="10501" max="10501" width="0" style="311" hidden="1" customWidth="1"/>
    <col min="10502" max="10502" width="8.42578125" style="311" customWidth="1"/>
    <col min="10503" max="10503" width="0" style="311" hidden="1" customWidth="1"/>
    <col min="10504" max="10751" width="9.140625" style="311"/>
    <col min="10752" max="10752" width="3.85546875" style="311" customWidth="1"/>
    <col min="10753" max="10753" width="44.5703125" style="311" customWidth="1"/>
    <col min="10754" max="10754" width="3.5703125" style="311" customWidth="1"/>
    <col min="10755" max="10755" width="24" style="311" customWidth="1"/>
    <col min="10756" max="10756" width="10.140625" style="311" bestFit="1" customWidth="1"/>
    <col min="10757" max="10757" width="0" style="311" hidden="1" customWidth="1"/>
    <col min="10758" max="10758" width="8.42578125" style="311" customWidth="1"/>
    <col min="10759" max="10759" width="0" style="311" hidden="1" customWidth="1"/>
    <col min="10760" max="11007" width="9.140625" style="311"/>
    <col min="11008" max="11008" width="3.85546875" style="311" customWidth="1"/>
    <col min="11009" max="11009" width="44.5703125" style="311" customWidth="1"/>
    <col min="11010" max="11010" width="3.5703125" style="311" customWidth="1"/>
    <col min="11011" max="11011" width="24" style="311" customWidth="1"/>
    <col min="11012" max="11012" width="10.140625" style="311" bestFit="1" customWidth="1"/>
    <col min="11013" max="11013" width="0" style="311" hidden="1" customWidth="1"/>
    <col min="11014" max="11014" width="8.42578125" style="311" customWidth="1"/>
    <col min="11015" max="11015" width="0" style="311" hidden="1" customWidth="1"/>
    <col min="11016" max="11263" width="9.140625" style="311"/>
    <col min="11264" max="11264" width="3.85546875" style="311" customWidth="1"/>
    <col min="11265" max="11265" width="44.5703125" style="311" customWidth="1"/>
    <col min="11266" max="11266" width="3.5703125" style="311" customWidth="1"/>
    <col min="11267" max="11267" width="24" style="311" customWidth="1"/>
    <col min="11268" max="11268" width="10.140625" style="311" bestFit="1" customWidth="1"/>
    <col min="11269" max="11269" width="0" style="311" hidden="1" customWidth="1"/>
    <col min="11270" max="11270" width="8.42578125" style="311" customWidth="1"/>
    <col min="11271" max="11271" width="0" style="311" hidden="1" customWidth="1"/>
    <col min="11272" max="11519" width="9.140625" style="311"/>
    <col min="11520" max="11520" width="3.85546875" style="311" customWidth="1"/>
    <col min="11521" max="11521" width="44.5703125" style="311" customWidth="1"/>
    <col min="11522" max="11522" width="3.5703125" style="311" customWidth="1"/>
    <col min="11523" max="11523" width="24" style="311" customWidth="1"/>
    <col min="11524" max="11524" width="10.140625" style="311" bestFit="1" customWidth="1"/>
    <col min="11525" max="11525" width="0" style="311" hidden="1" customWidth="1"/>
    <col min="11526" max="11526" width="8.42578125" style="311" customWidth="1"/>
    <col min="11527" max="11527" width="0" style="311" hidden="1" customWidth="1"/>
    <col min="11528" max="11775" width="9.140625" style="311"/>
    <col min="11776" max="11776" width="3.85546875" style="311" customWidth="1"/>
    <col min="11777" max="11777" width="44.5703125" style="311" customWidth="1"/>
    <col min="11778" max="11778" width="3.5703125" style="311" customWidth="1"/>
    <col min="11779" max="11779" width="24" style="311" customWidth="1"/>
    <col min="11780" max="11780" width="10.140625" style="311" bestFit="1" customWidth="1"/>
    <col min="11781" max="11781" width="0" style="311" hidden="1" customWidth="1"/>
    <col min="11782" max="11782" width="8.42578125" style="311" customWidth="1"/>
    <col min="11783" max="11783" width="0" style="311" hidden="1" customWidth="1"/>
    <col min="11784" max="12031" width="9.140625" style="311"/>
    <col min="12032" max="12032" width="3.85546875" style="311" customWidth="1"/>
    <col min="12033" max="12033" width="44.5703125" style="311" customWidth="1"/>
    <col min="12034" max="12034" width="3.5703125" style="311" customWidth="1"/>
    <col min="12035" max="12035" width="24" style="311" customWidth="1"/>
    <col min="12036" max="12036" width="10.140625" style="311" bestFit="1" customWidth="1"/>
    <col min="12037" max="12037" width="0" style="311" hidden="1" customWidth="1"/>
    <col min="12038" max="12038" width="8.42578125" style="311" customWidth="1"/>
    <col min="12039" max="12039" width="0" style="311" hidden="1" customWidth="1"/>
    <col min="12040" max="12287" width="9.140625" style="311"/>
    <col min="12288" max="12288" width="3.85546875" style="311" customWidth="1"/>
    <col min="12289" max="12289" width="44.5703125" style="311" customWidth="1"/>
    <col min="12290" max="12290" width="3.5703125" style="311" customWidth="1"/>
    <col min="12291" max="12291" width="24" style="311" customWidth="1"/>
    <col min="12292" max="12292" width="10.140625" style="311" bestFit="1" customWidth="1"/>
    <col min="12293" max="12293" width="0" style="311" hidden="1" customWidth="1"/>
    <col min="12294" max="12294" width="8.42578125" style="311" customWidth="1"/>
    <col min="12295" max="12295" width="0" style="311" hidden="1" customWidth="1"/>
    <col min="12296" max="12543" width="9.140625" style="311"/>
    <col min="12544" max="12544" width="3.85546875" style="311" customWidth="1"/>
    <col min="12545" max="12545" width="44.5703125" style="311" customWidth="1"/>
    <col min="12546" max="12546" width="3.5703125" style="311" customWidth="1"/>
    <col min="12547" max="12547" width="24" style="311" customWidth="1"/>
    <col min="12548" max="12548" width="10.140625" style="311" bestFit="1" customWidth="1"/>
    <col min="12549" max="12549" width="0" style="311" hidden="1" customWidth="1"/>
    <col min="12550" max="12550" width="8.42578125" style="311" customWidth="1"/>
    <col min="12551" max="12551" width="0" style="311" hidden="1" customWidth="1"/>
    <col min="12552" max="12799" width="9.140625" style="311"/>
    <col min="12800" max="12800" width="3.85546875" style="311" customWidth="1"/>
    <col min="12801" max="12801" width="44.5703125" style="311" customWidth="1"/>
    <col min="12802" max="12802" width="3.5703125" style="311" customWidth="1"/>
    <col min="12803" max="12803" width="24" style="311" customWidth="1"/>
    <col min="12804" max="12804" width="10.140625" style="311" bestFit="1" customWidth="1"/>
    <col min="12805" max="12805" width="0" style="311" hidden="1" customWidth="1"/>
    <col min="12806" max="12806" width="8.42578125" style="311" customWidth="1"/>
    <col min="12807" max="12807" width="0" style="311" hidden="1" customWidth="1"/>
    <col min="12808" max="13055" width="9.140625" style="311"/>
    <col min="13056" max="13056" width="3.85546875" style="311" customWidth="1"/>
    <col min="13057" max="13057" width="44.5703125" style="311" customWidth="1"/>
    <col min="13058" max="13058" width="3.5703125" style="311" customWidth="1"/>
    <col min="13059" max="13059" width="24" style="311" customWidth="1"/>
    <col min="13060" max="13060" width="10.140625" style="311" bestFit="1" customWidth="1"/>
    <col min="13061" max="13061" width="0" style="311" hidden="1" customWidth="1"/>
    <col min="13062" max="13062" width="8.42578125" style="311" customWidth="1"/>
    <col min="13063" max="13063" width="0" style="311" hidden="1" customWidth="1"/>
    <col min="13064" max="13311" width="9.140625" style="311"/>
    <col min="13312" max="13312" width="3.85546875" style="311" customWidth="1"/>
    <col min="13313" max="13313" width="44.5703125" style="311" customWidth="1"/>
    <col min="13314" max="13314" width="3.5703125" style="311" customWidth="1"/>
    <col min="13315" max="13315" width="24" style="311" customWidth="1"/>
    <col min="13316" max="13316" width="10.140625" style="311" bestFit="1" customWidth="1"/>
    <col min="13317" max="13317" width="0" style="311" hidden="1" customWidth="1"/>
    <col min="13318" max="13318" width="8.42578125" style="311" customWidth="1"/>
    <col min="13319" max="13319" width="0" style="311" hidden="1" customWidth="1"/>
    <col min="13320" max="13567" width="9.140625" style="311"/>
    <col min="13568" max="13568" width="3.85546875" style="311" customWidth="1"/>
    <col min="13569" max="13569" width="44.5703125" style="311" customWidth="1"/>
    <col min="13570" max="13570" width="3.5703125" style="311" customWidth="1"/>
    <col min="13571" max="13571" width="24" style="311" customWidth="1"/>
    <col min="13572" max="13572" width="10.140625" style="311" bestFit="1" customWidth="1"/>
    <col min="13573" max="13573" width="0" style="311" hidden="1" customWidth="1"/>
    <col min="13574" max="13574" width="8.42578125" style="311" customWidth="1"/>
    <col min="13575" max="13575" width="0" style="311" hidden="1" customWidth="1"/>
    <col min="13576" max="13823" width="9.140625" style="311"/>
    <col min="13824" max="13824" width="3.85546875" style="311" customWidth="1"/>
    <col min="13825" max="13825" width="44.5703125" style="311" customWidth="1"/>
    <col min="13826" max="13826" width="3.5703125" style="311" customWidth="1"/>
    <col min="13827" max="13827" width="24" style="311" customWidth="1"/>
    <col min="13828" max="13828" width="10.140625" style="311" bestFit="1" customWidth="1"/>
    <col min="13829" max="13829" width="0" style="311" hidden="1" customWidth="1"/>
    <col min="13830" max="13830" width="8.42578125" style="311" customWidth="1"/>
    <col min="13831" max="13831" width="0" style="311" hidden="1" customWidth="1"/>
    <col min="13832" max="14079" width="9.140625" style="311"/>
    <col min="14080" max="14080" width="3.85546875" style="311" customWidth="1"/>
    <col min="14081" max="14081" width="44.5703125" style="311" customWidth="1"/>
    <col min="14082" max="14082" width="3.5703125" style="311" customWidth="1"/>
    <col min="14083" max="14083" width="24" style="311" customWidth="1"/>
    <col min="14084" max="14084" width="10.140625" style="311" bestFit="1" customWidth="1"/>
    <col min="14085" max="14085" width="0" style="311" hidden="1" customWidth="1"/>
    <col min="14086" max="14086" width="8.42578125" style="311" customWidth="1"/>
    <col min="14087" max="14087" width="0" style="311" hidden="1" customWidth="1"/>
    <col min="14088" max="14335" width="9.140625" style="311"/>
    <col min="14336" max="14336" width="3.85546875" style="311" customWidth="1"/>
    <col min="14337" max="14337" width="44.5703125" style="311" customWidth="1"/>
    <col min="14338" max="14338" width="3.5703125" style="311" customWidth="1"/>
    <col min="14339" max="14339" width="24" style="311" customWidth="1"/>
    <col min="14340" max="14340" width="10.140625" style="311" bestFit="1" customWidth="1"/>
    <col min="14341" max="14341" width="0" style="311" hidden="1" customWidth="1"/>
    <col min="14342" max="14342" width="8.42578125" style="311" customWidth="1"/>
    <col min="14343" max="14343" width="0" style="311" hidden="1" customWidth="1"/>
    <col min="14344" max="14591" width="9.140625" style="311"/>
    <col min="14592" max="14592" width="3.85546875" style="311" customWidth="1"/>
    <col min="14593" max="14593" width="44.5703125" style="311" customWidth="1"/>
    <col min="14594" max="14594" width="3.5703125" style="311" customWidth="1"/>
    <col min="14595" max="14595" width="24" style="311" customWidth="1"/>
    <col min="14596" max="14596" width="10.140625" style="311" bestFit="1" customWidth="1"/>
    <col min="14597" max="14597" width="0" style="311" hidden="1" customWidth="1"/>
    <col min="14598" max="14598" width="8.42578125" style="311" customWidth="1"/>
    <col min="14599" max="14599" width="0" style="311" hidden="1" customWidth="1"/>
    <col min="14600" max="14847" width="9.140625" style="311"/>
    <col min="14848" max="14848" width="3.85546875" style="311" customWidth="1"/>
    <col min="14849" max="14849" width="44.5703125" style="311" customWidth="1"/>
    <col min="14850" max="14850" width="3.5703125" style="311" customWidth="1"/>
    <col min="14851" max="14851" width="24" style="311" customWidth="1"/>
    <col min="14852" max="14852" width="10.140625" style="311" bestFit="1" customWidth="1"/>
    <col min="14853" max="14853" width="0" style="311" hidden="1" customWidth="1"/>
    <col min="14854" max="14854" width="8.42578125" style="311" customWidth="1"/>
    <col min="14855" max="14855" width="0" style="311" hidden="1" customWidth="1"/>
    <col min="14856" max="15103" width="9.140625" style="311"/>
    <col min="15104" max="15104" width="3.85546875" style="311" customWidth="1"/>
    <col min="15105" max="15105" width="44.5703125" style="311" customWidth="1"/>
    <col min="15106" max="15106" width="3.5703125" style="311" customWidth="1"/>
    <col min="15107" max="15107" width="24" style="311" customWidth="1"/>
    <col min="15108" max="15108" width="10.140625" style="311" bestFit="1" customWidth="1"/>
    <col min="15109" max="15109" width="0" style="311" hidden="1" customWidth="1"/>
    <col min="15110" max="15110" width="8.42578125" style="311" customWidth="1"/>
    <col min="15111" max="15111" width="0" style="311" hidden="1" customWidth="1"/>
    <col min="15112" max="15359" width="9.140625" style="311"/>
    <col min="15360" max="15360" width="3.85546875" style="311" customWidth="1"/>
    <col min="15361" max="15361" width="44.5703125" style="311" customWidth="1"/>
    <col min="15362" max="15362" width="3.5703125" style="311" customWidth="1"/>
    <col min="15363" max="15363" width="24" style="311" customWidth="1"/>
    <col min="15364" max="15364" width="10.140625" style="311" bestFit="1" customWidth="1"/>
    <col min="15365" max="15365" width="0" style="311" hidden="1" customWidth="1"/>
    <col min="15366" max="15366" width="8.42578125" style="311" customWidth="1"/>
    <col min="15367" max="15367" width="0" style="311" hidden="1" customWidth="1"/>
    <col min="15368" max="15615" width="9.140625" style="311"/>
    <col min="15616" max="15616" width="3.85546875" style="311" customWidth="1"/>
    <col min="15617" max="15617" width="44.5703125" style="311" customWidth="1"/>
    <col min="15618" max="15618" width="3.5703125" style="311" customWidth="1"/>
    <col min="15619" max="15619" width="24" style="311" customWidth="1"/>
    <col min="15620" max="15620" width="10.140625" style="311" bestFit="1" customWidth="1"/>
    <col min="15621" max="15621" width="0" style="311" hidden="1" customWidth="1"/>
    <col min="15622" max="15622" width="8.42578125" style="311" customWidth="1"/>
    <col min="15623" max="15623" width="0" style="311" hidden="1" customWidth="1"/>
    <col min="15624" max="15871" width="9.140625" style="311"/>
    <col min="15872" max="15872" width="3.85546875" style="311" customWidth="1"/>
    <col min="15873" max="15873" width="44.5703125" style="311" customWidth="1"/>
    <col min="15874" max="15874" width="3.5703125" style="311" customWidth="1"/>
    <col min="15875" max="15875" width="24" style="311" customWidth="1"/>
    <col min="15876" max="15876" width="10.140625" style="311" bestFit="1" customWidth="1"/>
    <col min="15877" max="15877" width="0" style="311" hidden="1" customWidth="1"/>
    <col min="15878" max="15878" width="8.42578125" style="311" customWidth="1"/>
    <col min="15879" max="15879" width="0" style="311" hidden="1" customWidth="1"/>
    <col min="15880" max="16127" width="9.140625" style="311"/>
    <col min="16128" max="16128" width="3.85546875" style="311" customWidth="1"/>
    <col min="16129" max="16129" width="44.5703125" style="311" customWidth="1"/>
    <col min="16130" max="16130" width="3.5703125" style="311" customWidth="1"/>
    <col min="16131" max="16131" width="24" style="311" customWidth="1"/>
    <col min="16132" max="16132" width="10.140625" style="311" bestFit="1" customWidth="1"/>
    <col min="16133" max="16133" width="0" style="311" hidden="1" customWidth="1"/>
    <col min="16134" max="16134" width="8.42578125" style="311" customWidth="1"/>
    <col min="16135" max="16135" width="0" style="311" hidden="1" customWidth="1"/>
    <col min="16136" max="16384" width="9.140625" style="311"/>
  </cols>
  <sheetData>
    <row r="1" spans="1:13" ht="7.9" customHeight="1"/>
    <row r="2" spans="1:13" ht="15.75">
      <c r="B2" s="310" t="s">
        <v>807</v>
      </c>
      <c r="C2" s="333"/>
      <c r="D2" s="330"/>
      <c r="E2" s="311"/>
    </row>
    <row r="3" spans="1:13">
      <c r="C3" s="312" t="s">
        <v>470</v>
      </c>
      <c r="D3" s="312" t="s">
        <v>471</v>
      </c>
      <c r="E3" s="312" t="s">
        <v>473</v>
      </c>
      <c r="F3" s="312" t="s">
        <v>474</v>
      </c>
      <c r="G3" s="312" t="s">
        <v>475</v>
      </c>
    </row>
    <row r="4" spans="1:13">
      <c r="B4" s="313" t="s">
        <v>468</v>
      </c>
      <c r="C4" s="186"/>
      <c r="D4" s="186"/>
      <c r="E4" s="186"/>
      <c r="F4" s="186"/>
      <c r="G4" s="186"/>
    </row>
    <row r="5" spans="1:13">
      <c r="B5" s="313" t="s">
        <v>469</v>
      </c>
      <c r="C5" s="186"/>
      <c r="D5" s="186"/>
      <c r="E5" s="186"/>
      <c r="F5" s="186"/>
      <c r="G5" s="186"/>
    </row>
    <row r="6" spans="1:13">
      <c r="B6" s="313" t="s">
        <v>472</v>
      </c>
      <c r="C6" s="186"/>
      <c r="D6" s="186"/>
      <c r="E6" s="186"/>
      <c r="F6" s="186"/>
      <c r="G6" s="186"/>
      <c r="H6" s="334"/>
    </row>
    <row r="7" spans="1:13">
      <c r="B7" s="314"/>
      <c r="C7" s="314"/>
      <c r="D7" s="315"/>
      <c r="E7" s="315"/>
      <c r="F7" s="315"/>
      <c r="G7" s="315"/>
      <c r="H7" s="334"/>
    </row>
    <row r="8" spans="1:13" ht="15.75">
      <c r="A8" s="334"/>
      <c r="B8" s="316" t="s">
        <v>496</v>
      </c>
      <c r="C8" s="317"/>
      <c r="D8" s="317"/>
      <c r="E8" s="317"/>
      <c r="F8" s="317"/>
      <c r="G8" s="317"/>
      <c r="H8" s="361"/>
      <c r="I8" s="361"/>
      <c r="J8" s="361"/>
      <c r="K8" s="361"/>
    </row>
    <row r="9" spans="1:13" s="399" customFormat="1" ht="20.25">
      <c r="A9" s="362"/>
      <c r="B9" s="318" t="s">
        <v>494</v>
      </c>
      <c r="C9" s="1089"/>
      <c r="D9" s="1089"/>
      <c r="E9" s="1089"/>
      <c r="F9" s="1089"/>
      <c r="G9" s="1089"/>
      <c r="H9" s="363"/>
      <c r="I9" s="363"/>
      <c r="J9" s="363"/>
      <c r="K9" s="363"/>
      <c r="L9" s="398"/>
    </row>
    <row r="10" spans="1:13">
      <c r="A10" s="334"/>
      <c r="B10" s="319" t="s">
        <v>495</v>
      </c>
      <c r="C10" s="1090"/>
      <c r="D10" s="1090"/>
      <c r="E10" s="1090"/>
      <c r="F10" s="1090"/>
      <c r="G10" s="1090"/>
      <c r="H10" s="361"/>
      <c r="I10" s="361"/>
      <c r="J10" s="361"/>
      <c r="K10" s="361"/>
    </row>
    <row r="11" spans="1:13" ht="15.75">
      <c r="A11" s="334"/>
      <c r="B11" s="320"/>
      <c r="C11" s="320"/>
      <c r="E11" s="320"/>
      <c r="F11" s="320"/>
      <c r="G11" s="320"/>
      <c r="H11" s="361"/>
      <c r="I11" s="361"/>
      <c r="J11" s="361"/>
      <c r="K11" s="361"/>
    </row>
    <row r="12" spans="1:13" ht="18">
      <c r="A12" s="334"/>
      <c r="B12" s="321" t="s">
        <v>498</v>
      </c>
      <c r="C12" s="322"/>
      <c r="E12" s="322"/>
      <c r="F12" s="322"/>
      <c r="G12" s="322"/>
      <c r="H12" s="363"/>
      <c r="I12" s="363"/>
      <c r="J12" s="363"/>
      <c r="K12" s="363"/>
      <c r="L12" s="400"/>
      <c r="M12" s="351"/>
    </row>
    <row r="13" spans="1:13">
      <c r="A13" s="334"/>
      <c r="B13" s="319" t="s">
        <v>497</v>
      </c>
      <c r="C13" s="1085"/>
      <c r="D13" s="1085"/>
      <c r="E13" s="1085"/>
      <c r="F13" s="1085"/>
      <c r="G13" s="1085"/>
      <c r="H13" s="361"/>
      <c r="I13" s="361"/>
      <c r="J13" s="361"/>
      <c r="K13" s="361"/>
    </row>
    <row r="14" spans="1:13" ht="15.75">
      <c r="A14" s="334"/>
      <c r="B14" s="319" t="s">
        <v>499</v>
      </c>
      <c r="C14" s="1085"/>
      <c r="D14" s="1085"/>
      <c r="E14" s="1085"/>
      <c r="F14" s="1085"/>
      <c r="G14" s="1085"/>
      <c r="H14" s="363"/>
      <c r="I14" s="363"/>
      <c r="J14" s="363"/>
      <c r="K14" s="363"/>
    </row>
    <row r="15" spans="1:13" ht="15.75">
      <c r="A15" s="334"/>
      <c r="B15" s="319" t="s">
        <v>500</v>
      </c>
      <c r="C15" s="1085"/>
      <c r="D15" s="1085"/>
      <c r="E15" s="1085"/>
      <c r="F15" s="1085"/>
      <c r="G15" s="1085"/>
      <c r="H15" s="363"/>
      <c r="I15" s="363"/>
      <c r="J15" s="363"/>
      <c r="K15" s="363"/>
    </row>
    <row r="16" spans="1:13" ht="15.75">
      <c r="A16" s="334"/>
      <c r="B16" s="319" t="s">
        <v>501</v>
      </c>
      <c r="C16" s="1085"/>
      <c r="D16" s="1085"/>
      <c r="E16" s="1085"/>
      <c r="F16" s="1085"/>
      <c r="G16" s="1085"/>
      <c r="H16" s="363"/>
      <c r="J16" s="363"/>
      <c r="K16" s="363"/>
    </row>
    <row r="17" spans="1:11" ht="25.5">
      <c r="A17" s="334"/>
      <c r="B17" s="323" t="s">
        <v>1047</v>
      </c>
      <c r="C17" s="1085"/>
      <c r="D17" s="1085"/>
      <c r="E17" s="1085"/>
      <c r="F17" s="1085"/>
      <c r="G17" s="1085"/>
      <c r="H17" s="342"/>
      <c r="J17" s="342"/>
      <c r="K17" s="342"/>
    </row>
    <row r="18" spans="1:11" ht="15.75">
      <c r="A18" s="334"/>
      <c r="B18" s="323" t="s">
        <v>502</v>
      </c>
      <c r="C18" s="187" t="s">
        <v>492</v>
      </c>
      <c r="D18" s="327"/>
      <c r="E18" s="328" t="s">
        <v>492</v>
      </c>
      <c r="F18" s="326"/>
      <c r="G18" s="329"/>
      <c r="H18" s="342"/>
      <c r="J18" s="342"/>
      <c r="K18" s="342"/>
    </row>
    <row r="19" spans="1:11" ht="15.75">
      <c r="A19" s="334"/>
      <c r="B19" s="324" t="s">
        <v>965</v>
      </c>
      <c r="C19" s="326"/>
      <c r="D19" s="327"/>
      <c r="E19" s="328" t="s">
        <v>493</v>
      </c>
      <c r="F19" s="328" t="s">
        <v>493</v>
      </c>
      <c r="G19" s="326"/>
      <c r="H19" s="342"/>
      <c r="I19" s="342"/>
      <c r="J19" s="342"/>
      <c r="K19" s="342"/>
    </row>
    <row r="20" spans="1:11" ht="15.75">
      <c r="A20" s="334"/>
      <c r="B20" s="325"/>
      <c r="C20" s="320"/>
      <c r="F20" s="320"/>
      <c r="G20" s="320"/>
      <c r="H20" s="342"/>
      <c r="I20" s="342"/>
      <c r="J20" s="342"/>
      <c r="K20" s="342"/>
    </row>
    <row r="21" spans="1:11" ht="15.75">
      <c r="A21" s="334"/>
      <c r="B21" s="321" t="s">
        <v>503</v>
      </c>
      <c r="C21" s="320"/>
      <c r="D21" s="320"/>
      <c r="E21" s="320"/>
      <c r="F21" s="320"/>
      <c r="G21" s="320"/>
      <c r="H21" s="363"/>
      <c r="I21" s="363"/>
      <c r="J21" s="363"/>
      <c r="K21" s="363"/>
    </row>
    <row r="22" spans="1:11" ht="39.6" customHeight="1">
      <c r="A22" s="334"/>
      <c r="B22" s="323" t="s">
        <v>559</v>
      </c>
      <c r="C22" s="331" t="s">
        <v>491</v>
      </c>
      <c r="F22" s="320"/>
      <c r="G22" s="320"/>
      <c r="H22" s="320"/>
      <c r="I22" s="320"/>
      <c r="J22" s="320"/>
      <c r="K22" s="320"/>
    </row>
    <row r="23" spans="1:11" s="95" customFormat="1" ht="15.75">
      <c r="A23" s="96"/>
      <c r="B23" s="99" t="s">
        <v>560</v>
      </c>
      <c r="C23" s="99"/>
      <c r="D23" s="97"/>
      <c r="E23" s="97"/>
      <c r="F23" s="97"/>
      <c r="G23" s="97"/>
      <c r="H23" s="98"/>
      <c r="I23" s="98"/>
      <c r="J23" s="98"/>
      <c r="K23" s="98"/>
    </row>
    <row r="24" spans="1:11" s="95" customFormat="1" ht="15.75">
      <c r="A24" s="96"/>
      <c r="B24" s="99" t="s">
        <v>560</v>
      </c>
      <c r="C24" s="99"/>
      <c r="E24" s="131"/>
      <c r="F24" s="97"/>
      <c r="G24" s="97"/>
      <c r="H24" s="98"/>
      <c r="I24" s="98"/>
      <c r="J24" s="98"/>
      <c r="K24" s="98"/>
    </row>
    <row r="25" spans="1:11" s="95" customFormat="1" ht="15.75">
      <c r="A25" s="96"/>
      <c r="B25" s="99" t="s">
        <v>560</v>
      </c>
      <c r="C25" s="99"/>
      <c r="D25" s="97"/>
      <c r="E25" s="97"/>
      <c r="F25" s="97"/>
      <c r="G25" s="97"/>
      <c r="H25" s="98"/>
      <c r="I25" s="98"/>
      <c r="J25" s="98"/>
      <c r="K25" s="98"/>
    </row>
    <row r="26" spans="1:11" s="95" customFormat="1" ht="15.75">
      <c r="A26" s="96"/>
      <c r="B26" s="99" t="s">
        <v>560</v>
      </c>
      <c r="C26" s="99"/>
      <c r="E26" s="131"/>
      <c r="F26" s="97"/>
      <c r="G26" s="97"/>
      <c r="H26" s="98"/>
      <c r="I26" s="98"/>
      <c r="J26" s="98"/>
      <c r="K26" s="98"/>
    </row>
    <row r="27" spans="1:11" s="95" customFormat="1" ht="15.75">
      <c r="A27" s="96"/>
      <c r="B27" s="99" t="s">
        <v>560</v>
      </c>
      <c r="C27" s="99"/>
      <c r="D27" s="97"/>
      <c r="E27" s="97"/>
      <c r="F27" s="97"/>
      <c r="G27" s="97"/>
      <c r="H27" s="98"/>
      <c r="I27" s="98"/>
      <c r="J27" s="98"/>
      <c r="K27" s="98"/>
    </row>
    <row r="28" spans="1:11" s="95" customFormat="1" ht="15.75">
      <c r="A28" s="96"/>
      <c r="B28" s="99" t="s">
        <v>560</v>
      </c>
      <c r="C28" s="99"/>
      <c r="E28" s="131"/>
      <c r="F28" s="97"/>
      <c r="G28" s="97"/>
      <c r="H28" s="98"/>
      <c r="I28" s="98"/>
      <c r="J28" s="98"/>
      <c r="K28" s="98"/>
    </row>
    <row r="29" spans="1:11" s="95" customFormat="1" ht="15.75">
      <c r="A29" s="96"/>
      <c r="B29" s="99" t="s">
        <v>560</v>
      </c>
      <c r="C29" s="99"/>
      <c r="D29" s="97"/>
      <c r="E29" s="97"/>
      <c r="F29" s="97"/>
      <c r="G29" s="97"/>
      <c r="H29" s="98"/>
      <c r="I29" s="98"/>
      <c r="J29" s="98"/>
      <c r="K29" s="98"/>
    </row>
    <row r="30" spans="1:11" s="95" customFormat="1" ht="15.75">
      <c r="A30" s="96"/>
      <c r="B30" s="99" t="s">
        <v>560</v>
      </c>
      <c r="C30" s="99"/>
      <c r="E30" s="131"/>
      <c r="F30" s="97"/>
      <c r="G30" s="97"/>
      <c r="H30" s="98"/>
      <c r="I30" s="98"/>
      <c r="J30" s="98"/>
      <c r="K30" s="98"/>
    </row>
    <row r="31" spans="1:11" s="95" customFormat="1" ht="15.75">
      <c r="A31" s="96"/>
      <c r="B31" s="99" t="s">
        <v>560</v>
      </c>
      <c r="C31" s="99"/>
      <c r="D31" s="97"/>
      <c r="E31" s="97"/>
      <c r="F31" s="97"/>
      <c r="G31" s="97"/>
      <c r="H31" s="98"/>
      <c r="I31" s="98"/>
      <c r="J31" s="98"/>
      <c r="K31" s="98"/>
    </row>
    <row r="32" spans="1:11" s="95" customFormat="1" ht="15.75">
      <c r="A32" s="96"/>
      <c r="B32" s="99" t="s">
        <v>560</v>
      </c>
      <c r="C32" s="99"/>
      <c r="E32" s="131"/>
      <c r="F32" s="97"/>
      <c r="G32" s="97"/>
      <c r="H32" s="98"/>
      <c r="I32" s="98"/>
      <c r="J32" s="98"/>
      <c r="K32" s="98"/>
    </row>
    <row r="33" spans="1:11" s="95" customFormat="1" ht="15.75">
      <c r="A33" s="96"/>
      <c r="B33" s="99" t="s">
        <v>560</v>
      </c>
      <c r="C33" s="99"/>
      <c r="D33" s="97"/>
      <c r="E33" s="97"/>
      <c r="F33" s="97"/>
      <c r="G33" s="97"/>
      <c r="H33" s="98"/>
      <c r="I33" s="98"/>
      <c r="J33" s="98"/>
      <c r="K33" s="98"/>
    </row>
    <row r="34" spans="1:11" s="95" customFormat="1" ht="15.75">
      <c r="A34" s="96"/>
      <c r="B34" s="99" t="s">
        <v>560</v>
      </c>
      <c r="C34" s="99"/>
      <c r="E34" s="131"/>
      <c r="F34" s="97"/>
      <c r="G34" s="97"/>
      <c r="H34" s="98"/>
      <c r="I34" s="98"/>
      <c r="J34" s="98"/>
      <c r="K34" s="98"/>
    </row>
    <row r="35" spans="1:11" s="95" customFormat="1" ht="15.75">
      <c r="A35" s="96"/>
      <c r="B35" s="99" t="s">
        <v>560</v>
      </c>
      <c r="C35" s="99"/>
      <c r="D35" s="97"/>
      <c r="E35" s="97"/>
      <c r="F35" s="97"/>
      <c r="G35" s="97"/>
      <c r="H35" s="98"/>
      <c r="I35" s="98"/>
      <c r="J35" s="98"/>
      <c r="K35" s="98"/>
    </row>
    <row r="36" spans="1:11" s="95" customFormat="1" ht="15.75">
      <c r="A36" s="96"/>
      <c r="B36" s="99" t="s">
        <v>560</v>
      </c>
      <c r="C36" s="99"/>
      <c r="E36" s="131"/>
      <c r="F36" s="97"/>
      <c r="G36" s="97"/>
      <c r="H36" s="98"/>
      <c r="I36" s="98"/>
      <c r="J36" s="98"/>
      <c r="K36" s="98"/>
    </row>
    <row r="37" spans="1:11" s="95" customFormat="1" ht="15.75">
      <c r="A37" s="96"/>
      <c r="B37" s="99" t="s">
        <v>560</v>
      </c>
      <c r="C37" s="99"/>
      <c r="D37" s="97"/>
      <c r="E37" s="97"/>
      <c r="F37" s="97"/>
      <c r="G37" s="97"/>
      <c r="H37" s="98"/>
      <c r="I37" s="98"/>
      <c r="J37" s="98"/>
      <c r="K37" s="98"/>
    </row>
    <row r="38" spans="1:11" s="95" customFormat="1" ht="15.75">
      <c r="A38" s="96"/>
      <c r="B38" s="99" t="s">
        <v>560</v>
      </c>
      <c r="C38" s="99"/>
      <c r="E38" s="131"/>
      <c r="F38" s="97"/>
      <c r="G38" s="97"/>
      <c r="H38" s="98"/>
      <c r="I38" s="98"/>
      <c r="J38" s="98"/>
      <c r="K38" s="98"/>
    </row>
    <row r="39" spans="1:11" ht="15.75">
      <c r="A39" s="334"/>
      <c r="B39" s="320"/>
      <c r="C39" s="320"/>
      <c r="D39" s="320"/>
      <c r="E39" s="320"/>
      <c r="F39" s="320"/>
      <c r="G39" s="320"/>
      <c r="H39" s="342"/>
      <c r="I39" s="342"/>
      <c r="J39" s="342"/>
      <c r="K39" s="342"/>
    </row>
    <row r="40" spans="1:11" ht="15.75">
      <c r="A40" s="334"/>
      <c r="B40" s="321" t="s">
        <v>504</v>
      </c>
      <c r="C40" s="332"/>
      <c r="D40" s="332"/>
      <c r="E40" s="332"/>
      <c r="F40" s="332"/>
      <c r="G40" s="332"/>
      <c r="H40" s="361"/>
      <c r="I40" s="361"/>
      <c r="J40" s="361"/>
      <c r="K40" s="361"/>
    </row>
    <row r="41" spans="1:11">
      <c r="A41" s="334"/>
      <c r="B41" s="319" t="s">
        <v>505</v>
      </c>
      <c r="C41" s="1091"/>
      <c r="D41" s="1091"/>
      <c r="E41" s="1091"/>
      <c r="F41" s="1091"/>
      <c r="G41" s="1091"/>
      <c r="H41" s="361"/>
      <c r="I41" s="361"/>
      <c r="J41" s="361"/>
      <c r="K41" s="361"/>
    </row>
    <row r="42" spans="1:11">
      <c r="A42" s="334"/>
      <c r="B42" s="319" t="s">
        <v>506</v>
      </c>
      <c r="C42" s="1091"/>
      <c r="D42" s="1091"/>
      <c r="E42" s="1091"/>
      <c r="F42" s="1091"/>
      <c r="G42" s="1091"/>
      <c r="H42" s="361"/>
      <c r="I42" s="361"/>
      <c r="J42" s="361"/>
      <c r="K42" s="361"/>
    </row>
    <row r="43" spans="1:11">
      <c r="A43" s="334"/>
      <c r="B43" s="319" t="s">
        <v>898</v>
      </c>
      <c r="C43" s="1091"/>
      <c r="D43" s="1091"/>
      <c r="E43" s="1091"/>
      <c r="F43" s="1091"/>
      <c r="G43" s="1091"/>
      <c r="H43" s="361"/>
      <c r="I43" s="361"/>
      <c r="J43" s="361"/>
      <c r="K43" s="361"/>
    </row>
    <row r="44" spans="1:11">
      <c r="A44" s="334"/>
      <c r="B44" s="319" t="s">
        <v>507</v>
      </c>
      <c r="C44" s="1091"/>
      <c r="D44" s="1091"/>
      <c r="E44" s="1091"/>
      <c r="F44" s="1091"/>
      <c r="G44" s="1091"/>
      <c r="H44" s="361"/>
      <c r="I44" s="361"/>
      <c r="J44" s="361"/>
      <c r="K44" s="361"/>
    </row>
    <row r="45" spans="1:11">
      <c r="A45" s="334"/>
      <c r="B45" s="319" t="s">
        <v>508</v>
      </c>
      <c r="C45" s="1091"/>
      <c r="D45" s="1091"/>
      <c r="E45" s="1091"/>
      <c r="F45" s="1091"/>
      <c r="G45" s="1091"/>
      <c r="H45" s="361"/>
      <c r="I45" s="361"/>
      <c r="J45" s="361"/>
      <c r="K45" s="361"/>
    </row>
    <row r="46" spans="1:11">
      <c r="A46" s="334"/>
      <c r="B46" s="323" t="s">
        <v>893</v>
      </c>
      <c r="C46" s="1091"/>
      <c r="D46" s="1091"/>
      <c r="E46" s="1091"/>
      <c r="F46" s="1091"/>
      <c r="G46" s="1091"/>
      <c r="H46" s="361"/>
      <c r="I46" s="361"/>
      <c r="J46" s="361"/>
      <c r="K46" s="361"/>
    </row>
    <row r="47" spans="1:11" ht="7.9" customHeight="1">
      <c r="A47" s="334"/>
      <c r="B47" s="334"/>
      <c r="C47" s="332"/>
      <c r="D47" s="332"/>
      <c r="E47" s="332"/>
      <c r="F47" s="332"/>
      <c r="G47" s="332"/>
      <c r="H47" s="363"/>
      <c r="I47" s="363"/>
      <c r="J47" s="363"/>
      <c r="K47" s="363"/>
    </row>
    <row r="48" spans="1:11" ht="15.75">
      <c r="A48" s="334"/>
      <c r="B48" s="334"/>
      <c r="C48" s="332"/>
      <c r="D48" s="332"/>
      <c r="E48" s="332"/>
      <c r="F48" s="332"/>
      <c r="G48" s="332"/>
      <c r="H48" s="363"/>
      <c r="I48" s="363"/>
      <c r="J48" s="363"/>
      <c r="K48" s="363"/>
    </row>
    <row r="49" spans="1:12" ht="15.75">
      <c r="A49" s="334"/>
      <c r="B49" s="334"/>
      <c r="C49" s="332"/>
      <c r="D49" s="332"/>
      <c r="E49" s="332"/>
      <c r="F49" s="332"/>
      <c r="G49" s="332"/>
      <c r="H49" s="363"/>
      <c r="I49" s="363"/>
      <c r="J49" s="363"/>
      <c r="K49" s="363"/>
      <c r="L49" s="401"/>
    </row>
    <row r="50" spans="1:12" ht="15.75">
      <c r="A50" s="334"/>
      <c r="B50" s="334"/>
      <c r="C50" s="332"/>
      <c r="D50" s="332"/>
      <c r="E50" s="332"/>
      <c r="F50" s="332"/>
      <c r="G50" s="332"/>
      <c r="H50" s="363"/>
      <c r="I50" s="363"/>
      <c r="J50" s="363"/>
      <c r="K50" s="363"/>
    </row>
    <row r="51" spans="1:12" ht="15.75">
      <c r="A51" s="334"/>
      <c r="B51" s="334"/>
      <c r="C51" s="332"/>
      <c r="D51" s="332"/>
      <c r="E51" s="332"/>
      <c r="F51" s="332"/>
      <c r="G51" s="332"/>
      <c r="H51" s="363"/>
      <c r="I51" s="363"/>
      <c r="J51" s="363"/>
      <c r="K51" s="363"/>
      <c r="L51" s="402"/>
    </row>
    <row r="52" spans="1:12" ht="15.75">
      <c r="A52" s="334"/>
      <c r="B52" s="334"/>
      <c r="C52" s="332"/>
      <c r="D52" s="332"/>
      <c r="E52" s="332"/>
      <c r="F52" s="332"/>
      <c r="G52" s="332"/>
      <c r="H52" s="363"/>
      <c r="I52" s="363"/>
      <c r="J52" s="363"/>
      <c r="K52" s="363"/>
      <c r="L52" s="401"/>
    </row>
    <row r="53" spans="1:12" ht="15.75">
      <c r="B53" s="310"/>
      <c r="C53" s="310"/>
    </row>
    <row r="54" spans="1:12" ht="15.75">
      <c r="B54" s="310"/>
      <c r="C54" s="310"/>
    </row>
    <row r="55" spans="1:12" ht="20.25">
      <c r="B55" s="403"/>
      <c r="C55" s="403"/>
      <c r="D55" s="404"/>
      <c r="E55" s="405"/>
      <c r="F55" s="398"/>
      <c r="G55" s="398"/>
    </row>
    <row r="56" spans="1:12">
      <c r="A56" s="401"/>
      <c r="B56" s="401"/>
      <c r="C56" s="401"/>
      <c r="D56" s="401"/>
      <c r="E56" s="401"/>
      <c r="F56" s="401"/>
      <c r="G56" s="401"/>
      <c r="H56" s="401"/>
      <c r="I56" s="401"/>
    </row>
    <row r="57" spans="1:12">
      <c r="A57" s="401"/>
      <c r="B57" s="406"/>
      <c r="C57" s="406"/>
      <c r="D57" s="401"/>
      <c r="E57" s="401"/>
      <c r="F57" s="401"/>
      <c r="G57" s="401"/>
      <c r="H57" s="401"/>
      <c r="I57" s="401"/>
    </row>
    <row r="58" spans="1:12">
      <c r="A58" s="1086"/>
      <c r="B58" s="1087"/>
      <c r="C58" s="1087"/>
      <c r="D58" s="1087"/>
      <c r="E58" s="1087"/>
      <c r="F58" s="1087"/>
      <c r="G58" s="1086"/>
      <c r="H58" s="1087"/>
      <c r="I58" s="1087"/>
    </row>
    <row r="59" spans="1:12" ht="15.75">
      <c r="A59" s="1088"/>
      <c r="B59" s="1087"/>
      <c r="C59" s="1087"/>
      <c r="D59" s="1087"/>
      <c r="E59" s="1087"/>
      <c r="F59" s="1087"/>
      <c r="G59" s="1088"/>
      <c r="H59" s="1087"/>
      <c r="I59" s="1087"/>
    </row>
    <row r="60" spans="1:12" ht="15.75">
      <c r="A60" s="402"/>
      <c r="B60" s="401"/>
      <c r="C60" s="401"/>
      <c r="D60" s="401"/>
      <c r="E60" s="401"/>
      <c r="F60" s="401"/>
      <c r="G60" s="402"/>
      <c r="H60" s="401"/>
      <c r="I60" s="401"/>
    </row>
    <row r="61" spans="1:12">
      <c r="E61" s="311"/>
    </row>
    <row r="62" spans="1:12">
      <c r="A62" s="401"/>
      <c r="B62" s="401"/>
      <c r="C62" s="401"/>
      <c r="D62" s="401"/>
      <c r="E62" s="401"/>
      <c r="F62" s="401"/>
      <c r="G62" s="401"/>
      <c r="H62" s="401"/>
      <c r="I62" s="401"/>
    </row>
    <row r="63" spans="1:12">
      <c r="A63" s="401"/>
      <c r="B63" s="406"/>
      <c r="C63" s="406"/>
      <c r="D63" s="401"/>
      <c r="E63" s="401"/>
      <c r="F63" s="401"/>
      <c r="G63" s="401"/>
      <c r="H63" s="401"/>
      <c r="I63" s="401"/>
    </row>
    <row r="64" spans="1:12">
      <c r="A64" s="1086"/>
      <c r="B64" s="1087"/>
      <c r="C64" s="1087"/>
      <c r="D64" s="1087"/>
      <c r="E64" s="1087"/>
      <c r="F64" s="1087"/>
      <c r="G64" s="1086"/>
      <c r="H64" s="1087"/>
      <c r="I64" s="1087"/>
    </row>
    <row r="65" spans="1:9" ht="15.75">
      <c r="A65" s="1088"/>
      <c r="B65" s="1087"/>
      <c r="C65" s="1087"/>
      <c r="D65" s="1087"/>
      <c r="E65" s="1087"/>
      <c r="F65" s="1087"/>
      <c r="G65" s="1088"/>
      <c r="H65" s="1087"/>
      <c r="I65" s="1087"/>
    </row>
    <row r="66" spans="1:9" ht="15.75">
      <c r="A66" s="402"/>
      <c r="B66" s="401"/>
      <c r="C66" s="401"/>
      <c r="D66" s="401"/>
      <c r="E66" s="401"/>
      <c r="F66" s="401"/>
      <c r="G66" s="402"/>
      <c r="H66" s="401"/>
      <c r="I66" s="401"/>
    </row>
    <row r="67" spans="1:9">
      <c r="E67" s="311"/>
    </row>
    <row r="68" spans="1:9">
      <c r="A68" s="401"/>
      <c r="B68" s="401"/>
      <c r="C68" s="401"/>
      <c r="D68" s="401"/>
      <c r="E68" s="401"/>
      <c r="F68" s="401"/>
      <c r="G68" s="401"/>
      <c r="H68" s="401"/>
      <c r="I68" s="401"/>
    </row>
    <row r="69" spans="1:9">
      <c r="A69" s="401"/>
      <c r="B69" s="406"/>
      <c r="C69" s="406"/>
      <c r="D69" s="401"/>
      <c r="E69" s="401"/>
      <c r="F69" s="401"/>
      <c r="G69" s="401"/>
      <c r="H69" s="401"/>
      <c r="I69" s="401"/>
    </row>
    <row r="70" spans="1:9">
      <c r="A70" s="1086"/>
      <c r="B70" s="1087"/>
      <c r="C70" s="1087"/>
      <c r="D70" s="1087"/>
      <c r="E70" s="1087"/>
      <c r="F70" s="1087"/>
      <c r="G70" s="1086"/>
      <c r="H70" s="1087"/>
      <c r="I70" s="1087"/>
    </row>
    <row r="71" spans="1:9" ht="15.75">
      <c r="A71" s="1088"/>
      <c r="B71" s="1087"/>
      <c r="C71" s="1087"/>
      <c r="D71" s="1087"/>
      <c r="E71" s="1087"/>
      <c r="F71" s="1087"/>
      <c r="G71" s="1088"/>
      <c r="H71" s="1087"/>
      <c r="I71" s="1087"/>
    </row>
    <row r="72" spans="1:9" ht="15.75">
      <c r="A72" s="402"/>
      <c r="B72" s="401"/>
      <c r="C72" s="401"/>
      <c r="D72" s="401"/>
      <c r="E72" s="401"/>
      <c r="F72" s="401"/>
      <c r="G72" s="402"/>
      <c r="H72" s="401"/>
      <c r="I72" s="401"/>
    </row>
    <row r="73" spans="1:9" s="407" customFormat="1" ht="15.75">
      <c r="A73" s="311"/>
      <c r="B73" s="311"/>
      <c r="C73" s="311"/>
      <c r="D73" s="311"/>
      <c r="E73" s="311"/>
      <c r="F73" s="311"/>
      <c r="G73" s="311"/>
      <c r="H73" s="311"/>
      <c r="I73" s="311"/>
    </row>
    <row r="74" spans="1:9">
      <c r="A74" s="401"/>
      <c r="B74" s="401"/>
      <c r="C74" s="401"/>
      <c r="D74" s="401"/>
      <c r="E74" s="401"/>
      <c r="F74" s="401"/>
      <c r="G74" s="401"/>
      <c r="H74" s="401"/>
      <c r="I74" s="401"/>
    </row>
    <row r="75" spans="1:9" s="407" customFormat="1" ht="15.75">
      <c r="A75" s="401"/>
      <c r="B75" s="406"/>
      <c r="C75" s="406"/>
      <c r="D75" s="401"/>
      <c r="E75" s="401"/>
      <c r="F75" s="401"/>
      <c r="G75" s="401"/>
      <c r="H75" s="401"/>
      <c r="I75" s="401"/>
    </row>
    <row r="76" spans="1:9">
      <c r="A76" s="1086"/>
      <c r="B76" s="1087"/>
      <c r="C76" s="1087"/>
      <c r="D76" s="1087"/>
      <c r="E76" s="1087"/>
      <c r="F76" s="1087"/>
      <c r="G76" s="1086"/>
      <c r="H76" s="1087"/>
      <c r="I76" s="1087"/>
    </row>
    <row r="77" spans="1:9" ht="15.75">
      <c r="A77" s="1088"/>
      <c r="B77" s="1087"/>
      <c r="C77" s="1087"/>
      <c r="D77" s="1087"/>
      <c r="E77" s="1087"/>
      <c r="F77" s="1087"/>
      <c r="G77" s="1088"/>
      <c r="H77" s="1087"/>
      <c r="I77" s="1087"/>
    </row>
    <row r="78" spans="1:9" ht="15.75">
      <c r="A78" s="402"/>
      <c r="B78" s="401"/>
      <c r="C78" s="401"/>
      <c r="D78" s="401"/>
      <c r="E78" s="401"/>
      <c r="F78" s="401"/>
      <c r="G78" s="402"/>
      <c r="H78" s="401"/>
      <c r="I78" s="401"/>
    </row>
    <row r="79" spans="1:9">
      <c r="E79" s="311"/>
    </row>
    <row r="80" spans="1:9">
      <c r="A80" s="401"/>
      <c r="B80" s="401"/>
      <c r="C80" s="401"/>
      <c r="D80" s="401"/>
      <c r="E80" s="401"/>
      <c r="F80" s="401"/>
      <c r="G80" s="401"/>
      <c r="H80" s="401"/>
      <c r="I80" s="401"/>
    </row>
    <row r="81" spans="1:9">
      <c r="A81" s="401"/>
      <c r="B81" s="406"/>
      <c r="C81" s="406"/>
      <c r="D81" s="401"/>
      <c r="E81" s="401"/>
      <c r="F81" s="401"/>
      <c r="G81" s="401"/>
      <c r="H81" s="401"/>
      <c r="I81" s="401"/>
    </row>
    <row r="82" spans="1:9">
      <c r="A82" s="1086"/>
      <c r="B82" s="1087"/>
      <c r="C82" s="1087"/>
      <c r="D82" s="1087"/>
      <c r="E82" s="1087"/>
      <c r="F82" s="1087"/>
      <c r="G82" s="1086"/>
      <c r="H82" s="1087"/>
      <c r="I82" s="1087"/>
    </row>
    <row r="83" spans="1:9" ht="15.75">
      <c r="A83" s="1088"/>
      <c r="B83" s="1087"/>
      <c r="C83" s="1087"/>
      <c r="D83" s="1087"/>
      <c r="E83" s="1087"/>
      <c r="F83" s="1087"/>
      <c r="G83" s="1088"/>
      <c r="H83" s="1087"/>
      <c r="I83" s="1087"/>
    </row>
    <row r="84" spans="1:9" ht="15.75">
      <c r="A84" s="402"/>
      <c r="B84" s="401"/>
      <c r="C84" s="401"/>
      <c r="D84" s="401"/>
      <c r="E84" s="401"/>
      <c r="F84" s="401"/>
      <c r="G84" s="402"/>
      <c r="H84" s="401"/>
      <c r="I84" s="401"/>
    </row>
    <row r="85" spans="1:9" s="407" customFormat="1" ht="15.75">
      <c r="A85" s="311"/>
      <c r="B85" s="311"/>
      <c r="C85" s="311"/>
      <c r="D85" s="311"/>
      <c r="E85" s="311"/>
      <c r="F85" s="311"/>
      <c r="G85" s="311"/>
      <c r="H85" s="311"/>
      <c r="I85" s="311"/>
    </row>
    <row r="86" spans="1:9" s="407" customFormat="1" ht="15.75">
      <c r="A86" s="401"/>
      <c r="B86" s="401"/>
      <c r="C86" s="401"/>
      <c r="D86" s="401"/>
      <c r="E86" s="401"/>
      <c r="F86" s="401"/>
      <c r="G86" s="401"/>
      <c r="H86" s="401"/>
      <c r="I86" s="401"/>
    </row>
    <row r="87" spans="1:9">
      <c r="A87" s="401"/>
      <c r="B87" s="406"/>
      <c r="C87" s="406"/>
      <c r="D87" s="401"/>
      <c r="E87" s="401"/>
      <c r="F87" s="401"/>
      <c r="G87" s="401"/>
      <c r="H87" s="401"/>
      <c r="I87" s="401"/>
    </row>
    <row r="88" spans="1:9">
      <c r="A88" s="1086"/>
      <c r="B88" s="1087"/>
      <c r="C88" s="1087"/>
      <c r="D88" s="1087"/>
      <c r="E88" s="1087"/>
      <c r="F88" s="1087"/>
      <c r="G88" s="1086"/>
      <c r="H88" s="1087"/>
      <c r="I88" s="1087"/>
    </row>
    <row r="89" spans="1:9" ht="15.75">
      <c r="A89" s="1088"/>
      <c r="B89" s="1087"/>
      <c r="C89" s="1087"/>
      <c r="D89" s="1087"/>
      <c r="E89" s="1087"/>
      <c r="F89" s="1087"/>
      <c r="G89" s="1088"/>
      <c r="H89" s="1087"/>
      <c r="I89" s="1087"/>
    </row>
    <row r="90" spans="1:9" ht="15.75">
      <c r="A90" s="402"/>
      <c r="B90" s="401"/>
      <c r="C90" s="401"/>
      <c r="D90" s="401"/>
      <c r="E90" s="401"/>
      <c r="F90" s="401"/>
      <c r="G90" s="402"/>
      <c r="H90" s="401"/>
      <c r="I90" s="401"/>
    </row>
    <row r="91" spans="1:9">
      <c r="E91" s="311"/>
    </row>
    <row r="92" spans="1:9">
      <c r="A92" s="401"/>
      <c r="B92" s="401"/>
      <c r="C92" s="401"/>
      <c r="D92" s="401"/>
      <c r="E92" s="401"/>
      <c r="F92" s="401"/>
      <c r="G92" s="401"/>
      <c r="H92" s="401"/>
      <c r="I92" s="401"/>
    </row>
    <row r="93" spans="1:9">
      <c r="A93" s="401"/>
      <c r="B93" s="406"/>
      <c r="C93" s="406"/>
      <c r="D93" s="401"/>
      <c r="E93" s="401"/>
      <c r="F93" s="401"/>
      <c r="G93" s="401"/>
      <c r="H93" s="401"/>
      <c r="I93" s="401"/>
    </row>
    <row r="94" spans="1:9">
      <c r="A94" s="1086"/>
      <c r="B94" s="1087"/>
      <c r="C94" s="1087"/>
      <c r="D94" s="1087"/>
      <c r="E94" s="1087"/>
      <c r="F94" s="1087"/>
      <c r="G94" s="1086"/>
      <c r="H94" s="1087"/>
      <c r="I94" s="1087"/>
    </row>
    <row r="95" spans="1:9" ht="15.75">
      <c r="A95" s="1088"/>
      <c r="B95" s="1087"/>
      <c r="C95" s="1087"/>
      <c r="D95" s="1087"/>
      <c r="E95" s="1087"/>
      <c r="F95" s="1087"/>
      <c r="G95" s="1088"/>
      <c r="H95" s="1087"/>
      <c r="I95" s="1087"/>
    </row>
    <row r="96" spans="1:9" s="407" customFormat="1" ht="15.75">
      <c r="A96" s="402"/>
      <c r="B96" s="401"/>
      <c r="C96" s="401"/>
      <c r="D96" s="401"/>
      <c r="E96" s="401"/>
      <c r="F96" s="401"/>
      <c r="G96" s="402"/>
      <c r="H96" s="401"/>
      <c r="I96" s="401"/>
    </row>
    <row r="97" spans="1:9">
      <c r="E97" s="311"/>
    </row>
    <row r="98" spans="1:9">
      <c r="A98" s="401"/>
      <c r="B98" s="401"/>
      <c r="C98" s="401"/>
      <c r="D98" s="401"/>
      <c r="E98" s="401"/>
      <c r="F98" s="401"/>
      <c r="G98" s="401"/>
      <c r="H98" s="401"/>
      <c r="I98" s="401"/>
    </row>
    <row r="99" spans="1:9">
      <c r="A99" s="401"/>
      <c r="B99" s="406"/>
      <c r="C99" s="406"/>
      <c r="D99" s="401"/>
      <c r="E99" s="401"/>
      <c r="F99" s="401"/>
      <c r="G99" s="401"/>
      <c r="H99" s="401"/>
      <c r="I99" s="401"/>
    </row>
    <row r="100" spans="1:9">
      <c r="A100" s="1086"/>
      <c r="B100" s="1087"/>
      <c r="C100" s="1087"/>
      <c r="D100" s="1087"/>
      <c r="E100" s="1087"/>
      <c r="F100" s="1087"/>
      <c r="G100" s="1086"/>
      <c r="H100" s="1087"/>
      <c r="I100" s="1087"/>
    </row>
    <row r="101" spans="1:9" ht="15.75">
      <c r="A101" s="1088"/>
      <c r="B101" s="1087"/>
      <c r="C101" s="1087"/>
      <c r="D101" s="1087"/>
      <c r="E101" s="1087"/>
      <c r="F101" s="1087"/>
      <c r="G101" s="1088"/>
      <c r="H101" s="1087"/>
      <c r="I101" s="1087"/>
    </row>
    <row r="102" spans="1:9" ht="15.75">
      <c r="A102" s="402"/>
      <c r="B102" s="401"/>
      <c r="C102" s="401"/>
      <c r="D102" s="401"/>
      <c r="E102" s="401"/>
      <c r="F102" s="401"/>
      <c r="G102" s="402"/>
      <c r="H102" s="401"/>
      <c r="I102" s="401"/>
    </row>
    <row r="103" spans="1:9" ht="14.25" customHeight="1">
      <c r="E103" s="311"/>
    </row>
    <row r="104" spans="1:9">
      <c r="A104" s="401"/>
      <c r="B104" s="401"/>
      <c r="C104" s="401"/>
      <c r="D104" s="401"/>
      <c r="E104" s="401"/>
      <c r="F104" s="401"/>
      <c r="G104" s="401"/>
      <c r="H104" s="401"/>
      <c r="I104" s="401"/>
    </row>
    <row r="105" spans="1:9">
      <c r="A105" s="401"/>
      <c r="B105" s="406"/>
      <c r="C105" s="406"/>
      <c r="D105" s="401"/>
      <c r="E105" s="401"/>
      <c r="F105" s="401"/>
      <c r="G105" s="401"/>
      <c r="H105" s="401"/>
      <c r="I105" s="401"/>
    </row>
    <row r="106" spans="1:9">
      <c r="A106" s="1086"/>
      <c r="B106" s="1087"/>
      <c r="C106" s="1087"/>
      <c r="D106" s="1087"/>
      <c r="E106" s="1087"/>
      <c r="F106" s="1087"/>
      <c r="G106" s="1086"/>
      <c r="H106" s="1087"/>
      <c r="I106" s="1087"/>
    </row>
    <row r="107" spans="1:9" ht="15.75">
      <c r="A107" s="1088"/>
      <c r="B107" s="1087"/>
      <c r="C107" s="1087"/>
      <c r="D107" s="1087"/>
      <c r="E107" s="1087"/>
      <c r="F107" s="1087"/>
      <c r="G107" s="1088"/>
      <c r="H107" s="1087"/>
      <c r="I107" s="1087"/>
    </row>
    <row r="108" spans="1:9" ht="15.75">
      <c r="A108" s="402"/>
      <c r="B108" s="401"/>
      <c r="C108" s="401"/>
      <c r="D108" s="401"/>
      <c r="E108" s="401"/>
      <c r="F108" s="401"/>
      <c r="G108" s="402"/>
      <c r="H108" s="401"/>
      <c r="I108" s="401"/>
    </row>
  </sheetData>
  <sheetProtection password="A022" sheet="1" objects="1" scenarios="1" formatCells="0" formatColumns="0" formatRows="0" insertColumns="0" insertRows="0" deleteColumns="0" deleteRows="0" selectLockedCells="1"/>
  <dataConsolidate/>
  <mergeCells count="49">
    <mergeCell ref="A107:F107"/>
    <mergeCell ref="G107:I107"/>
    <mergeCell ref="C9:G9"/>
    <mergeCell ref="C10:G10"/>
    <mergeCell ref="C14:G14"/>
    <mergeCell ref="C15:G15"/>
    <mergeCell ref="C17:G17"/>
    <mergeCell ref="C16:G16"/>
    <mergeCell ref="C46:G46"/>
    <mergeCell ref="C42:G42"/>
    <mergeCell ref="C41:G41"/>
    <mergeCell ref="C43:G43"/>
    <mergeCell ref="C44:G44"/>
    <mergeCell ref="C45:G45"/>
    <mergeCell ref="A100:F100"/>
    <mergeCell ref="G100:I100"/>
    <mergeCell ref="A101:F101"/>
    <mergeCell ref="G101:I101"/>
    <mergeCell ref="A106:F106"/>
    <mergeCell ref="G106:I106"/>
    <mergeCell ref="A89:F89"/>
    <mergeCell ref="G89:I89"/>
    <mergeCell ref="A94:F94"/>
    <mergeCell ref="G94:I94"/>
    <mergeCell ref="A95:F95"/>
    <mergeCell ref="G95:I95"/>
    <mergeCell ref="A82:F82"/>
    <mergeCell ref="G82:I82"/>
    <mergeCell ref="A83:F83"/>
    <mergeCell ref="G83:I83"/>
    <mergeCell ref="A88:F88"/>
    <mergeCell ref="G88:I88"/>
    <mergeCell ref="A71:F71"/>
    <mergeCell ref="G71:I71"/>
    <mergeCell ref="A76:F76"/>
    <mergeCell ref="G76:I76"/>
    <mergeCell ref="A77:F77"/>
    <mergeCell ref="G77:I77"/>
    <mergeCell ref="A64:F64"/>
    <mergeCell ref="G64:I64"/>
    <mergeCell ref="A65:F65"/>
    <mergeCell ref="G65:I65"/>
    <mergeCell ref="A70:F70"/>
    <mergeCell ref="G70:I70"/>
    <mergeCell ref="C13:G13"/>
    <mergeCell ref="A58:F58"/>
    <mergeCell ref="G58:I58"/>
    <mergeCell ref="A59:F59"/>
    <mergeCell ref="G59:I59"/>
  </mergeCells>
  <dataValidations count="1">
    <dataValidation type="list" allowBlank="1" showInputMessage="1" showErrorMessage="1" sqref="C18">
      <formula1>$E$18:$E$19</formula1>
    </dataValidation>
  </dataValidations>
  <pageMargins left="0.39370078740157483" right="0.39370078740157483" top="0.39370078740157483" bottom="0.39370078740157483" header="0" footer="0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pageSetUpPr fitToPage="1"/>
  </sheetPr>
  <dimension ref="A1:M99"/>
  <sheetViews>
    <sheetView showGridLines="0" view="pageBreakPreview" zoomScale="90" zoomScaleNormal="100" zoomScaleSheetLayoutView="90" workbookViewId="0">
      <selection activeCell="D5" sqref="D5"/>
    </sheetView>
  </sheetViews>
  <sheetFormatPr defaultRowHeight="15"/>
  <cols>
    <col min="1" max="1" width="1.7109375" style="311" customWidth="1"/>
    <col min="2" max="2" width="56.140625" style="311" customWidth="1"/>
    <col min="3" max="3" width="12.140625" style="311" customWidth="1"/>
    <col min="4" max="4" width="10.7109375" style="311" customWidth="1"/>
    <col min="5" max="5" width="10.7109375" style="330" customWidth="1"/>
    <col min="6" max="8" width="10.7109375" style="311" customWidth="1"/>
    <col min="9" max="9" width="5" style="311" customWidth="1"/>
    <col min="10" max="10" width="1.7109375" style="311" customWidth="1"/>
    <col min="11" max="252" width="8.85546875" style="311"/>
    <col min="253" max="253" width="3.85546875" style="311" customWidth="1"/>
    <col min="254" max="254" width="44.5703125" style="311" customWidth="1"/>
    <col min="255" max="255" width="3.5703125" style="311" customWidth="1"/>
    <col min="256" max="256" width="24" style="311" customWidth="1"/>
    <col min="257" max="257" width="10.140625" style="311" bestFit="1" customWidth="1"/>
    <col min="258" max="258" width="0" style="311" hidden="1" customWidth="1"/>
    <col min="259" max="259" width="8.42578125" style="311" customWidth="1"/>
    <col min="260" max="260" width="0" style="311" hidden="1" customWidth="1"/>
    <col min="261" max="508" width="8.85546875" style="311"/>
    <col min="509" max="509" width="3.85546875" style="311" customWidth="1"/>
    <col min="510" max="510" width="44.5703125" style="311" customWidth="1"/>
    <col min="511" max="511" width="3.5703125" style="311" customWidth="1"/>
    <col min="512" max="512" width="24" style="311" customWidth="1"/>
    <col min="513" max="513" width="10.140625" style="311" bestFit="1" customWidth="1"/>
    <col min="514" max="514" width="0" style="311" hidden="1" customWidth="1"/>
    <col min="515" max="515" width="8.42578125" style="311" customWidth="1"/>
    <col min="516" max="516" width="0" style="311" hidden="1" customWidth="1"/>
    <col min="517" max="764" width="8.85546875" style="311"/>
    <col min="765" max="765" width="3.85546875" style="311" customWidth="1"/>
    <col min="766" max="766" width="44.5703125" style="311" customWidth="1"/>
    <col min="767" max="767" width="3.5703125" style="311" customWidth="1"/>
    <col min="768" max="768" width="24" style="311" customWidth="1"/>
    <col min="769" max="769" width="10.140625" style="311" bestFit="1" customWidth="1"/>
    <col min="770" max="770" width="0" style="311" hidden="1" customWidth="1"/>
    <col min="771" max="771" width="8.42578125" style="311" customWidth="1"/>
    <col min="772" max="772" width="0" style="311" hidden="1" customWidth="1"/>
    <col min="773" max="1020" width="8.85546875" style="311"/>
    <col min="1021" max="1021" width="3.85546875" style="311" customWidth="1"/>
    <col min="1022" max="1022" width="44.5703125" style="311" customWidth="1"/>
    <col min="1023" max="1023" width="3.5703125" style="311" customWidth="1"/>
    <col min="1024" max="1024" width="24" style="311" customWidth="1"/>
    <col min="1025" max="1025" width="10.140625" style="311" bestFit="1" customWidth="1"/>
    <col min="1026" max="1026" width="0" style="311" hidden="1" customWidth="1"/>
    <col min="1027" max="1027" width="8.42578125" style="311" customWidth="1"/>
    <col min="1028" max="1028" width="0" style="311" hidden="1" customWidth="1"/>
    <col min="1029" max="1276" width="8.85546875" style="311"/>
    <col min="1277" max="1277" width="3.85546875" style="311" customWidth="1"/>
    <col min="1278" max="1278" width="44.5703125" style="311" customWidth="1"/>
    <col min="1279" max="1279" width="3.5703125" style="311" customWidth="1"/>
    <col min="1280" max="1280" width="24" style="311" customWidth="1"/>
    <col min="1281" max="1281" width="10.140625" style="311" bestFit="1" customWidth="1"/>
    <col min="1282" max="1282" width="0" style="311" hidden="1" customWidth="1"/>
    <col min="1283" max="1283" width="8.42578125" style="311" customWidth="1"/>
    <col min="1284" max="1284" width="0" style="311" hidden="1" customWidth="1"/>
    <col min="1285" max="1532" width="8.85546875" style="311"/>
    <col min="1533" max="1533" width="3.85546875" style="311" customWidth="1"/>
    <col min="1534" max="1534" width="44.5703125" style="311" customWidth="1"/>
    <col min="1535" max="1535" width="3.5703125" style="311" customWidth="1"/>
    <col min="1536" max="1536" width="24" style="311" customWidth="1"/>
    <col min="1537" max="1537" width="10.140625" style="311" bestFit="1" customWidth="1"/>
    <col min="1538" max="1538" width="0" style="311" hidden="1" customWidth="1"/>
    <col min="1539" max="1539" width="8.42578125" style="311" customWidth="1"/>
    <col min="1540" max="1540" width="0" style="311" hidden="1" customWidth="1"/>
    <col min="1541" max="1788" width="8.85546875" style="311"/>
    <col min="1789" max="1789" width="3.85546875" style="311" customWidth="1"/>
    <col min="1790" max="1790" width="44.5703125" style="311" customWidth="1"/>
    <col min="1791" max="1791" width="3.5703125" style="311" customWidth="1"/>
    <col min="1792" max="1792" width="24" style="311" customWidth="1"/>
    <col min="1793" max="1793" width="10.140625" style="311" bestFit="1" customWidth="1"/>
    <col min="1794" max="1794" width="0" style="311" hidden="1" customWidth="1"/>
    <col min="1795" max="1795" width="8.42578125" style="311" customWidth="1"/>
    <col min="1796" max="1796" width="0" style="311" hidden="1" customWidth="1"/>
    <col min="1797" max="2044" width="8.85546875" style="311"/>
    <col min="2045" max="2045" width="3.85546875" style="311" customWidth="1"/>
    <col min="2046" max="2046" width="44.5703125" style="311" customWidth="1"/>
    <col min="2047" max="2047" width="3.5703125" style="311" customWidth="1"/>
    <col min="2048" max="2048" width="24" style="311" customWidth="1"/>
    <col min="2049" max="2049" width="10.140625" style="311" bestFit="1" customWidth="1"/>
    <col min="2050" max="2050" width="0" style="311" hidden="1" customWidth="1"/>
    <col min="2051" max="2051" width="8.42578125" style="311" customWidth="1"/>
    <col min="2052" max="2052" width="0" style="311" hidden="1" customWidth="1"/>
    <col min="2053" max="2300" width="8.85546875" style="311"/>
    <col min="2301" max="2301" width="3.85546875" style="311" customWidth="1"/>
    <col min="2302" max="2302" width="44.5703125" style="311" customWidth="1"/>
    <col min="2303" max="2303" width="3.5703125" style="311" customWidth="1"/>
    <col min="2304" max="2304" width="24" style="311" customWidth="1"/>
    <col min="2305" max="2305" width="10.140625" style="311" bestFit="1" customWidth="1"/>
    <col min="2306" max="2306" width="0" style="311" hidden="1" customWidth="1"/>
    <col min="2307" max="2307" width="8.42578125" style="311" customWidth="1"/>
    <col min="2308" max="2308" width="0" style="311" hidden="1" customWidth="1"/>
    <col min="2309" max="2556" width="8.85546875" style="311"/>
    <col min="2557" max="2557" width="3.85546875" style="311" customWidth="1"/>
    <col min="2558" max="2558" width="44.5703125" style="311" customWidth="1"/>
    <col min="2559" max="2559" width="3.5703125" style="311" customWidth="1"/>
    <col min="2560" max="2560" width="24" style="311" customWidth="1"/>
    <col min="2561" max="2561" width="10.140625" style="311" bestFit="1" customWidth="1"/>
    <col min="2562" max="2562" width="0" style="311" hidden="1" customWidth="1"/>
    <col min="2563" max="2563" width="8.42578125" style="311" customWidth="1"/>
    <col min="2564" max="2564" width="0" style="311" hidden="1" customWidth="1"/>
    <col min="2565" max="2812" width="8.85546875" style="311"/>
    <col min="2813" max="2813" width="3.85546875" style="311" customWidth="1"/>
    <col min="2814" max="2814" width="44.5703125" style="311" customWidth="1"/>
    <col min="2815" max="2815" width="3.5703125" style="311" customWidth="1"/>
    <col min="2816" max="2816" width="24" style="311" customWidth="1"/>
    <col min="2817" max="2817" width="10.140625" style="311" bestFit="1" customWidth="1"/>
    <col min="2818" max="2818" width="0" style="311" hidden="1" customWidth="1"/>
    <col min="2819" max="2819" width="8.42578125" style="311" customWidth="1"/>
    <col min="2820" max="2820" width="0" style="311" hidden="1" customWidth="1"/>
    <col min="2821" max="3068" width="8.85546875" style="311"/>
    <col min="3069" max="3069" width="3.85546875" style="311" customWidth="1"/>
    <col min="3070" max="3070" width="44.5703125" style="311" customWidth="1"/>
    <col min="3071" max="3071" width="3.5703125" style="311" customWidth="1"/>
    <col min="3072" max="3072" width="24" style="311" customWidth="1"/>
    <col min="3073" max="3073" width="10.140625" style="311" bestFit="1" customWidth="1"/>
    <col min="3074" max="3074" width="0" style="311" hidden="1" customWidth="1"/>
    <col min="3075" max="3075" width="8.42578125" style="311" customWidth="1"/>
    <col min="3076" max="3076" width="0" style="311" hidden="1" customWidth="1"/>
    <col min="3077" max="3324" width="8.85546875" style="311"/>
    <col min="3325" max="3325" width="3.85546875" style="311" customWidth="1"/>
    <col min="3326" max="3326" width="44.5703125" style="311" customWidth="1"/>
    <col min="3327" max="3327" width="3.5703125" style="311" customWidth="1"/>
    <col min="3328" max="3328" width="24" style="311" customWidth="1"/>
    <col min="3329" max="3329" width="10.140625" style="311" bestFit="1" customWidth="1"/>
    <col min="3330" max="3330" width="0" style="311" hidden="1" customWidth="1"/>
    <col min="3331" max="3331" width="8.42578125" style="311" customWidth="1"/>
    <col min="3332" max="3332" width="0" style="311" hidden="1" customWidth="1"/>
    <col min="3333" max="3580" width="8.85546875" style="311"/>
    <col min="3581" max="3581" width="3.85546875" style="311" customWidth="1"/>
    <col min="3582" max="3582" width="44.5703125" style="311" customWidth="1"/>
    <col min="3583" max="3583" width="3.5703125" style="311" customWidth="1"/>
    <col min="3584" max="3584" width="24" style="311" customWidth="1"/>
    <col min="3585" max="3585" width="10.140625" style="311" bestFit="1" customWidth="1"/>
    <col min="3586" max="3586" width="0" style="311" hidden="1" customWidth="1"/>
    <col min="3587" max="3587" width="8.42578125" style="311" customWidth="1"/>
    <col min="3588" max="3588" width="0" style="311" hidden="1" customWidth="1"/>
    <col min="3589" max="3836" width="8.85546875" style="311"/>
    <col min="3837" max="3837" width="3.85546875" style="311" customWidth="1"/>
    <col min="3838" max="3838" width="44.5703125" style="311" customWidth="1"/>
    <col min="3839" max="3839" width="3.5703125" style="311" customWidth="1"/>
    <col min="3840" max="3840" width="24" style="311" customWidth="1"/>
    <col min="3841" max="3841" width="10.140625" style="311" bestFit="1" customWidth="1"/>
    <col min="3842" max="3842" width="0" style="311" hidden="1" customWidth="1"/>
    <col min="3843" max="3843" width="8.42578125" style="311" customWidth="1"/>
    <col min="3844" max="3844" width="0" style="311" hidden="1" customWidth="1"/>
    <col min="3845" max="4092" width="8.85546875" style="311"/>
    <col min="4093" max="4093" width="3.85546875" style="311" customWidth="1"/>
    <col min="4094" max="4094" width="44.5703125" style="311" customWidth="1"/>
    <col min="4095" max="4095" width="3.5703125" style="311" customWidth="1"/>
    <col min="4096" max="4096" width="24" style="311" customWidth="1"/>
    <col min="4097" max="4097" width="10.140625" style="311" bestFit="1" customWidth="1"/>
    <col min="4098" max="4098" width="0" style="311" hidden="1" customWidth="1"/>
    <col min="4099" max="4099" width="8.42578125" style="311" customWidth="1"/>
    <col min="4100" max="4100" width="0" style="311" hidden="1" customWidth="1"/>
    <col min="4101" max="4348" width="8.85546875" style="311"/>
    <col min="4349" max="4349" width="3.85546875" style="311" customWidth="1"/>
    <col min="4350" max="4350" width="44.5703125" style="311" customWidth="1"/>
    <col min="4351" max="4351" width="3.5703125" style="311" customWidth="1"/>
    <col min="4352" max="4352" width="24" style="311" customWidth="1"/>
    <col min="4353" max="4353" width="10.140625" style="311" bestFit="1" customWidth="1"/>
    <col min="4354" max="4354" width="0" style="311" hidden="1" customWidth="1"/>
    <col min="4355" max="4355" width="8.42578125" style="311" customWidth="1"/>
    <col min="4356" max="4356" width="0" style="311" hidden="1" customWidth="1"/>
    <col min="4357" max="4604" width="8.85546875" style="311"/>
    <col min="4605" max="4605" width="3.85546875" style="311" customWidth="1"/>
    <col min="4606" max="4606" width="44.5703125" style="311" customWidth="1"/>
    <col min="4607" max="4607" width="3.5703125" style="311" customWidth="1"/>
    <col min="4608" max="4608" width="24" style="311" customWidth="1"/>
    <col min="4609" max="4609" width="10.140625" style="311" bestFit="1" customWidth="1"/>
    <col min="4610" max="4610" width="0" style="311" hidden="1" customWidth="1"/>
    <col min="4611" max="4611" width="8.42578125" style="311" customWidth="1"/>
    <col min="4612" max="4612" width="0" style="311" hidden="1" customWidth="1"/>
    <col min="4613" max="4860" width="8.85546875" style="311"/>
    <col min="4861" max="4861" width="3.85546875" style="311" customWidth="1"/>
    <col min="4862" max="4862" width="44.5703125" style="311" customWidth="1"/>
    <col min="4863" max="4863" width="3.5703125" style="311" customWidth="1"/>
    <col min="4864" max="4864" width="24" style="311" customWidth="1"/>
    <col min="4865" max="4865" width="10.140625" style="311" bestFit="1" customWidth="1"/>
    <col min="4866" max="4866" width="0" style="311" hidden="1" customWidth="1"/>
    <col min="4867" max="4867" width="8.42578125" style="311" customWidth="1"/>
    <col min="4868" max="4868" width="0" style="311" hidden="1" customWidth="1"/>
    <col min="4869" max="5116" width="8.85546875" style="311"/>
    <col min="5117" max="5117" width="3.85546875" style="311" customWidth="1"/>
    <col min="5118" max="5118" width="44.5703125" style="311" customWidth="1"/>
    <col min="5119" max="5119" width="3.5703125" style="311" customWidth="1"/>
    <col min="5120" max="5120" width="24" style="311" customWidth="1"/>
    <col min="5121" max="5121" width="10.140625" style="311" bestFit="1" customWidth="1"/>
    <col min="5122" max="5122" width="0" style="311" hidden="1" customWidth="1"/>
    <col min="5123" max="5123" width="8.42578125" style="311" customWidth="1"/>
    <col min="5124" max="5124" width="0" style="311" hidden="1" customWidth="1"/>
    <col min="5125" max="5372" width="8.85546875" style="311"/>
    <col min="5373" max="5373" width="3.85546875" style="311" customWidth="1"/>
    <col min="5374" max="5374" width="44.5703125" style="311" customWidth="1"/>
    <col min="5375" max="5375" width="3.5703125" style="311" customWidth="1"/>
    <col min="5376" max="5376" width="24" style="311" customWidth="1"/>
    <col min="5377" max="5377" width="10.140625" style="311" bestFit="1" customWidth="1"/>
    <col min="5378" max="5378" width="0" style="311" hidden="1" customWidth="1"/>
    <col min="5379" max="5379" width="8.42578125" style="311" customWidth="1"/>
    <col min="5380" max="5380" width="0" style="311" hidden="1" customWidth="1"/>
    <col min="5381" max="5628" width="8.85546875" style="311"/>
    <col min="5629" max="5629" width="3.85546875" style="311" customWidth="1"/>
    <col min="5630" max="5630" width="44.5703125" style="311" customWidth="1"/>
    <col min="5631" max="5631" width="3.5703125" style="311" customWidth="1"/>
    <col min="5632" max="5632" width="24" style="311" customWidth="1"/>
    <col min="5633" max="5633" width="10.140625" style="311" bestFit="1" customWidth="1"/>
    <col min="5634" max="5634" width="0" style="311" hidden="1" customWidth="1"/>
    <col min="5635" max="5635" width="8.42578125" style="311" customWidth="1"/>
    <col min="5636" max="5636" width="0" style="311" hidden="1" customWidth="1"/>
    <col min="5637" max="5884" width="8.85546875" style="311"/>
    <col min="5885" max="5885" width="3.85546875" style="311" customWidth="1"/>
    <col min="5886" max="5886" width="44.5703125" style="311" customWidth="1"/>
    <col min="5887" max="5887" width="3.5703125" style="311" customWidth="1"/>
    <col min="5888" max="5888" width="24" style="311" customWidth="1"/>
    <col min="5889" max="5889" width="10.140625" style="311" bestFit="1" customWidth="1"/>
    <col min="5890" max="5890" width="0" style="311" hidden="1" customWidth="1"/>
    <col min="5891" max="5891" width="8.42578125" style="311" customWidth="1"/>
    <col min="5892" max="5892" width="0" style="311" hidden="1" customWidth="1"/>
    <col min="5893" max="6140" width="8.85546875" style="311"/>
    <col min="6141" max="6141" width="3.85546875" style="311" customWidth="1"/>
    <col min="6142" max="6142" width="44.5703125" style="311" customWidth="1"/>
    <col min="6143" max="6143" width="3.5703125" style="311" customWidth="1"/>
    <col min="6144" max="6144" width="24" style="311" customWidth="1"/>
    <col min="6145" max="6145" width="10.140625" style="311" bestFit="1" customWidth="1"/>
    <col min="6146" max="6146" width="0" style="311" hidden="1" customWidth="1"/>
    <col min="6147" max="6147" width="8.42578125" style="311" customWidth="1"/>
    <col min="6148" max="6148" width="0" style="311" hidden="1" customWidth="1"/>
    <col min="6149" max="6396" width="8.85546875" style="311"/>
    <col min="6397" max="6397" width="3.85546875" style="311" customWidth="1"/>
    <col min="6398" max="6398" width="44.5703125" style="311" customWidth="1"/>
    <col min="6399" max="6399" width="3.5703125" style="311" customWidth="1"/>
    <col min="6400" max="6400" width="24" style="311" customWidth="1"/>
    <col min="6401" max="6401" width="10.140625" style="311" bestFit="1" customWidth="1"/>
    <col min="6402" max="6402" width="0" style="311" hidden="1" customWidth="1"/>
    <col min="6403" max="6403" width="8.42578125" style="311" customWidth="1"/>
    <col min="6404" max="6404" width="0" style="311" hidden="1" customWidth="1"/>
    <col min="6405" max="6652" width="8.85546875" style="311"/>
    <col min="6653" max="6653" width="3.85546875" style="311" customWidth="1"/>
    <col min="6654" max="6654" width="44.5703125" style="311" customWidth="1"/>
    <col min="6655" max="6655" width="3.5703125" style="311" customWidth="1"/>
    <col min="6656" max="6656" width="24" style="311" customWidth="1"/>
    <col min="6657" max="6657" width="10.140625" style="311" bestFit="1" customWidth="1"/>
    <col min="6658" max="6658" width="0" style="311" hidden="1" customWidth="1"/>
    <col min="6659" max="6659" width="8.42578125" style="311" customWidth="1"/>
    <col min="6660" max="6660" width="0" style="311" hidden="1" customWidth="1"/>
    <col min="6661" max="6908" width="8.85546875" style="311"/>
    <col min="6909" max="6909" width="3.85546875" style="311" customWidth="1"/>
    <col min="6910" max="6910" width="44.5703125" style="311" customWidth="1"/>
    <col min="6911" max="6911" width="3.5703125" style="311" customWidth="1"/>
    <col min="6912" max="6912" width="24" style="311" customWidth="1"/>
    <col min="6913" max="6913" width="10.140625" style="311" bestFit="1" customWidth="1"/>
    <col min="6914" max="6914" width="0" style="311" hidden="1" customWidth="1"/>
    <col min="6915" max="6915" width="8.42578125" style="311" customWidth="1"/>
    <col min="6916" max="6916" width="0" style="311" hidden="1" customWidth="1"/>
    <col min="6917" max="7164" width="8.85546875" style="311"/>
    <col min="7165" max="7165" width="3.85546875" style="311" customWidth="1"/>
    <col min="7166" max="7166" width="44.5703125" style="311" customWidth="1"/>
    <col min="7167" max="7167" width="3.5703125" style="311" customWidth="1"/>
    <col min="7168" max="7168" width="24" style="311" customWidth="1"/>
    <col min="7169" max="7169" width="10.140625" style="311" bestFit="1" customWidth="1"/>
    <col min="7170" max="7170" width="0" style="311" hidden="1" customWidth="1"/>
    <col min="7171" max="7171" width="8.42578125" style="311" customWidth="1"/>
    <col min="7172" max="7172" width="0" style="311" hidden="1" customWidth="1"/>
    <col min="7173" max="7420" width="8.85546875" style="311"/>
    <col min="7421" max="7421" width="3.85546875" style="311" customWidth="1"/>
    <col min="7422" max="7422" width="44.5703125" style="311" customWidth="1"/>
    <col min="7423" max="7423" width="3.5703125" style="311" customWidth="1"/>
    <col min="7424" max="7424" width="24" style="311" customWidth="1"/>
    <col min="7425" max="7425" width="10.140625" style="311" bestFit="1" customWidth="1"/>
    <col min="7426" max="7426" width="0" style="311" hidden="1" customWidth="1"/>
    <col min="7427" max="7427" width="8.42578125" style="311" customWidth="1"/>
    <col min="7428" max="7428" width="0" style="311" hidden="1" customWidth="1"/>
    <col min="7429" max="7676" width="8.85546875" style="311"/>
    <col min="7677" max="7677" width="3.85546875" style="311" customWidth="1"/>
    <col min="7678" max="7678" width="44.5703125" style="311" customWidth="1"/>
    <col min="7679" max="7679" width="3.5703125" style="311" customWidth="1"/>
    <col min="7680" max="7680" width="24" style="311" customWidth="1"/>
    <col min="7681" max="7681" width="10.140625" style="311" bestFit="1" customWidth="1"/>
    <col min="7682" max="7682" width="0" style="311" hidden="1" customWidth="1"/>
    <col min="7683" max="7683" width="8.42578125" style="311" customWidth="1"/>
    <col min="7684" max="7684" width="0" style="311" hidden="1" customWidth="1"/>
    <col min="7685" max="7932" width="8.85546875" style="311"/>
    <col min="7933" max="7933" width="3.85546875" style="311" customWidth="1"/>
    <col min="7934" max="7934" width="44.5703125" style="311" customWidth="1"/>
    <col min="7935" max="7935" width="3.5703125" style="311" customWidth="1"/>
    <col min="7936" max="7936" width="24" style="311" customWidth="1"/>
    <col min="7937" max="7937" width="10.140625" style="311" bestFit="1" customWidth="1"/>
    <col min="7938" max="7938" width="0" style="311" hidden="1" customWidth="1"/>
    <col min="7939" max="7939" width="8.42578125" style="311" customWidth="1"/>
    <col min="7940" max="7940" width="0" style="311" hidden="1" customWidth="1"/>
    <col min="7941" max="8188" width="8.85546875" style="311"/>
    <col min="8189" max="8189" width="3.85546875" style="311" customWidth="1"/>
    <col min="8190" max="8190" width="44.5703125" style="311" customWidth="1"/>
    <col min="8191" max="8191" width="3.5703125" style="311" customWidth="1"/>
    <col min="8192" max="8192" width="24" style="311" customWidth="1"/>
    <col min="8193" max="8193" width="10.140625" style="311" bestFit="1" customWidth="1"/>
    <col min="8194" max="8194" width="0" style="311" hidden="1" customWidth="1"/>
    <col min="8195" max="8195" width="8.42578125" style="311" customWidth="1"/>
    <col min="8196" max="8196" width="0" style="311" hidden="1" customWidth="1"/>
    <col min="8197" max="8444" width="8.85546875" style="311"/>
    <col min="8445" max="8445" width="3.85546875" style="311" customWidth="1"/>
    <col min="8446" max="8446" width="44.5703125" style="311" customWidth="1"/>
    <col min="8447" max="8447" width="3.5703125" style="311" customWidth="1"/>
    <col min="8448" max="8448" width="24" style="311" customWidth="1"/>
    <col min="8449" max="8449" width="10.140625" style="311" bestFit="1" customWidth="1"/>
    <col min="8450" max="8450" width="0" style="311" hidden="1" customWidth="1"/>
    <col min="8451" max="8451" width="8.42578125" style="311" customWidth="1"/>
    <col min="8452" max="8452" width="0" style="311" hidden="1" customWidth="1"/>
    <col min="8453" max="8700" width="8.85546875" style="311"/>
    <col min="8701" max="8701" width="3.85546875" style="311" customWidth="1"/>
    <col min="8702" max="8702" width="44.5703125" style="311" customWidth="1"/>
    <col min="8703" max="8703" width="3.5703125" style="311" customWidth="1"/>
    <col min="8704" max="8704" width="24" style="311" customWidth="1"/>
    <col min="8705" max="8705" width="10.140625" style="311" bestFit="1" customWidth="1"/>
    <col min="8706" max="8706" width="0" style="311" hidden="1" customWidth="1"/>
    <col min="8707" max="8707" width="8.42578125" style="311" customWidth="1"/>
    <col min="8708" max="8708" width="0" style="311" hidden="1" customWidth="1"/>
    <col min="8709" max="8956" width="8.85546875" style="311"/>
    <col min="8957" max="8957" width="3.85546875" style="311" customWidth="1"/>
    <col min="8958" max="8958" width="44.5703125" style="311" customWidth="1"/>
    <col min="8959" max="8959" width="3.5703125" style="311" customWidth="1"/>
    <col min="8960" max="8960" width="24" style="311" customWidth="1"/>
    <col min="8961" max="8961" width="10.140625" style="311" bestFit="1" customWidth="1"/>
    <col min="8962" max="8962" width="0" style="311" hidden="1" customWidth="1"/>
    <col min="8963" max="8963" width="8.42578125" style="311" customWidth="1"/>
    <col min="8964" max="8964" width="0" style="311" hidden="1" customWidth="1"/>
    <col min="8965" max="9212" width="8.85546875" style="311"/>
    <col min="9213" max="9213" width="3.85546875" style="311" customWidth="1"/>
    <col min="9214" max="9214" width="44.5703125" style="311" customWidth="1"/>
    <col min="9215" max="9215" width="3.5703125" style="311" customWidth="1"/>
    <col min="9216" max="9216" width="24" style="311" customWidth="1"/>
    <col min="9217" max="9217" width="10.140625" style="311" bestFit="1" customWidth="1"/>
    <col min="9218" max="9218" width="0" style="311" hidden="1" customWidth="1"/>
    <col min="9219" max="9219" width="8.42578125" style="311" customWidth="1"/>
    <col min="9220" max="9220" width="0" style="311" hidden="1" customWidth="1"/>
    <col min="9221" max="9468" width="8.85546875" style="311"/>
    <col min="9469" max="9469" width="3.85546875" style="311" customWidth="1"/>
    <col min="9470" max="9470" width="44.5703125" style="311" customWidth="1"/>
    <col min="9471" max="9471" width="3.5703125" style="311" customWidth="1"/>
    <col min="9472" max="9472" width="24" style="311" customWidth="1"/>
    <col min="9473" max="9473" width="10.140625" style="311" bestFit="1" customWidth="1"/>
    <col min="9474" max="9474" width="0" style="311" hidden="1" customWidth="1"/>
    <col min="9475" max="9475" width="8.42578125" style="311" customWidth="1"/>
    <col min="9476" max="9476" width="0" style="311" hidden="1" customWidth="1"/>
    <col min="9477" max="9724" width="8.85546875" style="311"/>
    <col min="9725" max="9725" width="3.85546875" style="311" customWidth="1"/>
    <col min="9726" max="9726" width="44.5703125" style="311" customWidth="1"/>
    <col min="9727" max="9727" width="3.5703125" style="311" customWidth="1"/>
    <col min="9728" max="9728" width="24" style="311" customWidth="1"/>
    <col min="9729" max="9729" width="10.140625" style="311" bestFit="1" customWidth="1"/>
    <col min="9730" max="9730" width="0" style="311" hidden="1" customWidth="1"/>
    <col min="9731" max="9731" width="8.42578125" style="311" customWidth="1"/>
    <col min="9732" max="9732" width="0" style="311" hidden="1" customWidth="1"/>
    <col min="9733" max="9980" width="8.85546875" style="311"/>
    <col min="9981" max="9981" width="3.85546875" style="311" customWidth="1"/>
    <col min="9982" max="9982" width="44.5703125" style="311" customWidth="1"/>
    <col min="9983" max="9983" width="3.5703125" style="311" customWidth="1"/>
    <col min="9984" max="9984" width="24" style="311" customWidth="1"/>
    <col min="9985" max="9985" width="10.140625" style="311" bestFit="1" customWidth="1"/>
    <col min="9986" max="9986" width="0" style="311" hidden="1" customWidth="1"/>
    <col min="9987" max="9987" width="8.42578125" style="311" customWidth="1"/>
    <col min="9988" max="9988" width="0" style="311" hidden="1" customWidth="1"/>
    <col min="9989" max="10236" width="8.85546875" style="311"/>
    <col min="10237" max="10237" width="3.85546875" style="311" customWidth="1"/>
    <col min="10238" max="10238" width="44.5703125" style="311" customWidth="1"/>
    <col min="10239" max="10239" width="3.5703125" style="311" customWidth="1"/>
    <col min="10240" max="10240" width="24" style="311" customWidth="1"/>
    <col min="10241" max="10241" width="10.140625" style="311" bestFit="1" customWidth="1"/>
    <col min="10242" max="10242" width="0" style="311" hidden="1" customWidth="1"/>
    <col min="10243" max="10243" width="8.42578125" style="311" customWidth="1"/>
    <col min="10244" max="10244" width="0" style="311" hidden="1" customWidth="1"/>
    <col min="10245" max="10492" width="8.85546875" style="311"/>
    <col min="10493" max="10493" width="3.85546875" style="311" customWidth="1"/>
    <col min="10494" max="10494" width="44.5703125" style="311" customWidth="1"/>
    <col min="10495" max="10495" width="3.5703125" style="311" customWidth="1"/>
    <col min="10496" max="10496" width="24" style="311" customWidth="1"/>
    <col min="10497" max="10497" width="10.140625" style="311" bestFit="1" customWidth="1"/>
    <col min="10498" max="10498" width="0" style="311" hidden="1" customWidth="1"/>
    <col min="10499" max="10499" width="8.42578125" style="311" customWidth="1"/>
    <col min="10500" max="10500" width="0" style="311" hidden="1" customWidth="1"/>
    <col min="10501" max="10748" width="8.85546875" style="311"/>
    <col min="10749" max="10749" width="3.85546875" style="311" customWidth="1"/>
    <col min="10750" max="10750" width="44.5703125" style="311" customWidth="1"/>
    <col min="10751" max="10751" width="3.5703125" style="311" customWidth="1"/>
    <col min="10752" max="10752" width="24" style="311" customWidth="1"/>
    <col min="10753" max="10753" width="10.140625" style="311" bestFit="1" customWidth="1"/>
    <col min="10754" max="10754" width="0" style="311" hidden="1" customWidth="1"/>
    <col min="10755" max="10755" width="8.42578125" style="311" customWidth="1"/>
    <col min="10756" max="10756" width="0" style="311" hidden="1" customWidth="1"/>
    <col min="10757" max="11004" width="8.85546875" style="311"/>
    <col min="11005" max="11005" width="3.85546875" style="311" customWidth="1"/>
    <col min="11006" max="11006" width="44.5703125" style="311" customWidth="1"/>
    <col min="11007" max="11007" width="3.5703125" style="311" customWidth="1"/>
    <col min="11008" max="11008" width="24" style="311" customWidth="1"/>
    <col min="11009" max="11009" width="10.140625" style="311" bestFit="1" customWidth="1"/>
    <col min="11010" max="11010" width="0" style="311" hidden="1" customWidth="1"/>
    <col min="11011" max="11011" width="8.42578125" style="311" customWidth="1"/>
    <col min="11012" max="11012" width="0" style="311" hidden="1" customWidth="1"/>
    <col min="11013" max="11260" width="8.85546875" style="311"/>
    <col min="11261" max="11261" width="3.85546875" style="311" customWidth="1"/>
    <col min="11262" max="11262" width="44.5703125" style="311" customWidth="1"/>
    <col min="11263" max="11263" width="3.5703125" style="311" customWidth="1"/>
    <col min="11264" max="11264" width="24" style="311" customWidth="1"/>
    <col min="11265" max="11265" width="10.140625" style="311" bestFit="1" customWidth="1"/>
    <col min="11266" max="11266" width="0" style="311" hidden="1" customWidth="1"/>
    <col min="11267" max="11267" width="8.42578125" style="311" customWidth="1"/>
    <col min="11268" max="11268" width="0" style="311" hidden="1" customWidth="1"/>
    <col min="11269" max="11516" width="8.85546875" style="311"/>
    <col min="11517" max="11517" width="3.85546875" style="311" customWidth="1"/>
    <col min="11518" max="11518" width="44.5703125" style="311" customWidth="1"/>
    <col min="11519" max="11519" width="3.5703125" style="311" customWidth="1"/>
    <col min="11520" max="11520" width="24" style="311" customWidth="1"/>
    <col min="11521" max="11521" width="10.140625" style="311" bestFit="1" customWidth="1"/>
    <col min="11522" max="11522" width="0" style="311" hidden="1" customWidth="1"/>
    <col min="11523" max="11523" width="8.42578125" style="311" customWidth="1"/>
    <col min="11524" max="11524" width="0" style="311" hidden="1" customWidth="1"/>
    <col min="11525" max="11772" width="8.85546875" style="311"/>
    <col min="11773" max="11773" width="3.85546875" style="311" customWidth="1"/>
    <col min="11774" max="11774" width="44.5703125" style="311" customWidth="1"/>
    <col min="11775" max="11775" width="3.5703125" style="311" customWidth="1"/>
    <col min="11776" max="11776" width="24" style="311" customWidth="1"/>
    <col min="11777" max="11777" width="10.140625" style="311" bestFit="1" customWidth="1"/>
    <col min="11778" max="11778" width="0" style="311" hidden="1" customWidth="1"/>
    <col min="11779" max="11779" width="8.42578125" style="311" customWidth="1"/>
    <col min="11780" max="11780" width="0" style="311" hidden="1" customWidth="1"/>
    <col min="11781" max="12028" width="8.85546875" style="311"/>
    <col min="12029" max="12029" width="3.85546875" style="311" customWidth="1"/>
    <col min="12030" max="12030" width="44.5703125" style="311" customWidth="1"/>
    <col min="12031" max="12031" width="3.5703125" style="311" customWidth="1"/>
    <col min="12032" max="12032" width="24" style="311" customWidth="1"/>
    <col min="12033" max="12033" width="10.140625" style="311" bestFit="1" customWidth="1"/>
    <col min="12034" max="12034" width="0" style="311" hidden="1" customWidth="1"/>
    <col min="12035" max="12035" width="8.42578125" style="311" customWidth="1"/>
    <col min="12036" max="12036" width="0" style="311" hidden="1" customWidth="1"/>
    <col min="12037" max="12284" width="8.85546875" style="311"/>
    <col min="12285" max="12285" width="3.85546875" style="311" customWidth="1"/>
    <col min="12286" max="12286" width="44.5703125" style="311" customWidth="1"/>
    <col min="12287" max="12287" width="3.5703125" style="311" customWidth="1"/>
    <col min="12288" max="12288" width="24" style="311" customWidth="1"/>
    <col min="12289" max="12289" width="10.140625" style="311" bestFit="1" customWidth="1"/>
    <col min="12290" max="12290" width="0" style="311" hidden="1" customWidth="1"/>
    <col min="12291" max="12291" width="8.42578125" style="311" customWidth="1"/>
    <col min="12292" max="12292" width="0" style="311" hidden="1" customWidth="1"/>
    <col min="12293" max="12540" width="8.85546875" style="311"/>
    <col min="12541" max="12541" width="3.85546875" style="311" customWidth="1"/>
    <col min="12542" max="12542" width="44.5703125" style="311" customWidth="1"/>
    <col min="12543" max="12543" width="3.5703125" style="311" customWidth="1"/>
    <col min="12544" max="12544" width="24" style="311" customWidth="1"/>
    <col min="12545" max="12545" width="10.140625" style="311" bestFit="1" customWidth="1"/>
    <col min="12546" max="12546" width="0" style="311" hidden="1" customWidth="1"/>
    <col min="12547" max="12547" width="8.42578125" style="311" customWidth="1"/>
    <col min="12548" max="12548" width="0" style="311" hidden="1" customWidth="1"/>
    <col min="12549" max="12796" width="8.85546875" style="311"/>
    <col min="12797" max="12797" width="3.85546875" style="311" customWidth="1"/>
    <col min="12798" max="12798" width="44.5703125" style="311" customWidth="1"/>
    <col min="12799" max="12799" width="3.5703125" style="311" customWidth="1"/>
    <col min="12800" max="12800" width="24" style="311" customWidth="1"/>
    <col min="12801" max="12801" width="10.140625" style="311" bestFit="1" customWidth="1"/>
    <col min="12802" max="12802" width="0" style="311" hidden="1" customWidth="1"/>
    <col min="12803" max="12803" width="8.42578125" style="311" customWidth="1"/>
    <col min="12804" max="12804" width="0" style="311" hidden="1" customWidth="1"/>
    <col min="12805" max="13052" width="8.85546875" style="311"/>
    <col min="13053" max="13053" width="3.85546875" style="311" customWidth="1"/>
    <col min="13054" max="13054" width="44.5703125" style="311" customWidth="1"/>
    <col min="13055" max="13055" width="3.5703125" style="311" customWidth="1"/>
    <col min="13056" max="13056" width="24" style="311" customWidth="1"/>
    <col min="13057" max="13057" width="10.140625" style="311" bestFit="1" customWidth="1"/>
    <col min="13058" max="13058" width="0" style="311" hidden="1" customWidth="1"/>
    <col min="13059" max="13059" width="8.42578125" style="311" customWidth="1"/>
    <col min="13060" max="13060" width="0" style="311" hidden="1" customWidth="1"/>
    <col min="13061" max="13308" width="8.85546875" style="311"/>
    <col min="13309" max="13309" width="3.85546875" style="311" customWidth="1"/>
    <col min="13310" max="13310" width="44.5703125" style="311" customWidth="1"/>
    <col min="13311" max="13311" width="3.5703125" style="311" customWidth="1"/>
    <col min="13312" max="13312" width="24" style="311" customWidth="1"/>
    <col min="13313" max="13313" width="10.140625" style="311" bestFit="1" customWidth="1"/>
    <col min="13314" max="13314" width="0" style="311" hidden="1" customWidth="1"/>
    <col min="13315" max="13315" width="8.42578125" style="311" customWidth="1"/>
    <col min="13316" max="13316" width="0" style="311" hidden="1" customWidth="1"/>
    <col min="13317" max="13564" width="8.85546875" style="311"/>
    <col min="13565" max="13565" width="3.85546875" style="311" customWidth="1"/>
    <col min="13566" max="13566" width="44.5703125" style="311" customWidth="1"/>
    <col min="13567" max="13567" width="3.5703125" style="311" customWidth="1"/>
    <col min="13568" max="13568" width="24" style="311" customWidth="1"/>
    <col min="13569" max="13569" width="10.140625" style="311" bestFit="1" customWidth="1"/>
    <col min="13570" max="13570" width="0" style="311" hidden="1" customWidth="1"/>
    <col min="13571" max="13571" width="8.42578125" style="311" customWidth="1"/>
    <col min="13572" max="13572" width="0" style="311" hidden="1" customWidth="1"/>
    <col min="13573" max="13820" width="8.85546875" style="311"/>
    <col min="13821" max="13821" width="3.85546875" style="311" customWidth="1"/>
    <col min="13822" max="13822" width="44.5703125" style="311" customWidth="1"/>
    <col min="13823" max="13823" width="3.5703125" style="311" customWidth="1"/>
    <col min="13824" max="13824" width="24" style="311" customWidth="1"/>
    <col min="13825" max="13825" width="10.140625" style="311" bestFit="1" customWidth="1"/>
    <col min="13826" max="13826" width="0" style="311" hidden="1" customWidth="1"/>
    <col min="13827" max="13827" width="8.42578125" style="311" customWidth="1"/>
    <col min="13828" max="13828" width="0" style="311" hidden="1" customWidth="1"/>
    <col min="13829" max="14076" width="8.85546875" style="311"/>
    <col min="14077" max="14077" width="3.85546875" style="311" customWidth="1"/>
    <col min="14078" max="14078" width="44.5703125" style="311" customWidth="1"/>
    <col min="14079" max="14079" width="3.5703125" style="311" customWidth="1"/>
    <col min="14080" max="14080" width="24" style="311" customWidth="1"/>
    <col min="14081" max="14081" width="10.140625" style="311" bestFit="1" customWidth="1"/>
    <col min="14082" max="14082" width="0" style="311" hidden="1" customWidth="1"/>
    <col min="14083" max="14083" width="8.42578125" style="311" customWidth="1"/>
    <col min="14084" max="14084" width="0" style="311" hidden="1" customWidth="1"/>
    <col min="14085" max="14332" width="8.85546875" style="311"/>
    <col min="14333" max="14333" width="3.85546875" style="311" customWidth="1"/>
    <col min="14334" max="14334" width="44.5703125" style="311" customWidth="1"/>
    <col min="14335" max="14335" width="3.5703125" style="311" customWidth="1"/>
    <col min="14336" max="14336" width="24" style="311" customWidth="1"/>
    <col min="14337" max="14337" width="10.140625" style="311" bestFit="1" customWidth="1"/>
    <col min="14338" max="14338" width="0" style="311" hidden="1" customWidth="1"/>
    <col min="14339" max="14339" width="8.42578125" style="311" customWidth="1"/>
    <col min="14340" max="14340" width="0" style="311" hidden="1" customWidth="1"/>
    <col min="14341" max="14588" width="8.85546875" style="311"/>
    <col min="14589" max="14589" width="3.85546875" style="311" customWidth="1"/>
    <col min="14590" max="14590" width="44.5703125" style="311" customWidth="1"/>
    <col min="14591" max="14591" width="3.5703125" style="311" customWidth="1"/>
    <col min="14592" max="14592" width="24" style="311" customWidth="1"/>
    <col min="14593" max="14593" width="10.140625" style="311" bestFit="1" customWidth="1"/>
    <col min="14594" max="14594" width="0" style="311" hidden="1" customWidth="1"/>
    <col min="14595" max="14595" width="8.42578125" style="311" customWidth="1"/>
    <col min="14596" max="14596" width="0" style="311" hidden="1" customWidth="1"/>
    <col min="14597" max="14844" width="8.85546875" style="311"/>
    <col min="14845" max="14845" width="3.85546875" style="311" customWidth="1"/>
    <col min="14846" max="14846" width="44.5703125" style="311" customWidth="1"/>
    <col min="14847" max="14847" width="3.5703125" style="311" customWidth="1"/>
    <col min="14848" max="14848" width="24" style="311" customWidth="1"/>
    <col min="14849" max="14849" width="10.140625" style="311" bestFit="1" customWidth="1"/>
    <col min="14850" max="14850" width="0" style="311" hidden="1" customWidth="1"/>
    <col min="14851" max="14851" width="8.42578125" style="311" customWidth="1"/>
    <col min="14852" max="14852" width="0" style="311" hidden="1" customWidth="1"/>
    <col min="14853" max="15100" width="8.85546875" style="311"/>
    <col min="15101" max="15101" width="3.85546875" style="311" customWidth="1"/>
    <col min="15102" max="15102" width="44.5703125" style="311" customWidth="1"/>
    <col min="15103" max="15103" width="3.5703125" style="311" customWidth="1"/>
    <col min="15104" max="15104" width="24" style="311" customWidth="1"/>
    <col min="15105" max="15105" width="10.140625" style="311" bestFit="1" customWidth="1"/>
    <col min="15106" max="15106" width="0" style="311" hidden="1" customWidth="1"/>
    <col min="15107" max="15107" width="8.42578125" style="311" customWidth="1"/>
    <col min="15108" max="15108" width="0" style="311" hidden="1" customWidth="1"/>
    <col min="15109" max="15356" width="8.85546875" style="311"/>
    <col min="15357" max="15357" width="3.85546875" style="311" customWidth="1"/>
    <col min="15358" max="15358" width="44.5703125" style="311" customWidth="1"/>
    <col min="15359" max="15359" width="3.5703125" style="311" customWidth="1"/>
    <col min="15360" max="15360" width="24" style="311" customWidth="1"/>
    <col min="15361" max="15361" width="10.140625" style="311" bestFit="1" customWidth="1"/>
    <col min="15362" max="15362" width="0" style="311" hidden="1" customWidth="1"/>
    <col min="15363" max="15363" width="8.42578125" style="311" customWidth="1"/>
    <col min="15364" max="15364" width="0" style="311" hidden="1" customWidth="1"/>
    <col min="15365" max="15612" width="8.85546875" style="311"/>
    <col min="15613" max="15613" width="3.85546875" style="311" customWidth="1"/>
    <col min="15614" max="15614" width="44.5703125" style="311" customWidth="1"/>
    <col min="15615" max="15615" width="3.5703125" style="311" customWidth="1"/>
    <col min="15616" max="15616" width="24" style="311" customWidth="1"/>
    <col min="15617" max="15617" width="10.140625" style="311" bestFit="1" customWidth="1"/>
    <col min="15618" max="15618" width="0" style="311" hidden="1" customWidth="1"/>
    <col min="15619" max="15619" width="8.42578125" style="311" customWidth="1"/>
    <col min="15620" max="15620" width="0" style="311" hidden="1" customWidth="1"/>
    <col min="15621" max="15868" width="8.85546875" style="311"/>
    <col min="15869" max="15869" width="3.85546875" style="311" customWidth="1"/>
    <col min="15870" max="15870" width="44.5703125" style="311" customWidth="1"/>
    <col min="15871" max="15871" width="3.5703125" style="311" customWidth="1"/>
    <col min="15872" max="15872" width="24" style="311" customWidth="1"/>
    <col min="15873" max="15873" width="10.140625" style="311" bestFit="1" customWidth="1"/>
    <col min="15874" max="15874" width="0" style="311" hidden="1" customWidth="1"/>
    <col min="15875" max="15875" width="8.42578125" style="311" customWidth="1"/>
    <col min="15876" max="15876" width="0" style="311" hidden="1" customWidth="1"/>
    <col min="15877" max="16124" width="8.85546875" style="311"/>
    <col min="16125" max="16125" width="3.85546875" style="311" customWidth="1"/>
    <col min="16126" max="16126" width="44.5703125" style="311" customWidth="1"/>
    <col min="16127" max="16127" width="3.5703125" style="311" customWidth="1"/>
    <col min="16128" max="16128" width="24" style="311" customWidth="1"/>
    <col min="16129" max="16129" width="10.140625" style="311" bestFit="1" customWidth="1"/>
    <col min="16130" max="16130" width="0" style="311" hidden="1" customWidth="1"/>
    <col min="16131" max="16131" width="8.42578125" style="311" customWidth="1"/>
    <col min="16132" max="16132" width="0" style="311" hidden="1" customWidth="1"/>
    <col min="16133" max="16384" width="8.85546875" style="311"/>
  </cols>
  <sheetData>
    <row r="1" spans="1:12" ht="7.9" customHeight="1"/>
    <row r="2" spans="1:12" ht="15.75">
      <c r="B2" s="310" t="s">
        <v>509</v>
      </c>
      <c r="C2" s="333"/>
      <c r="D2" s="330"/>
      <c r="E2" s="311"/>
    </row>
    <row r="3" spans="1:12" ht="15.75">
      <c r="B3" s="310"/>
      <c r="C3" s="333"/>
      <c r="D3" s="330"/>
      <c r="E3" s="311"/>
    </row>
    <row r="4" spans="1:12" ht="15.75">
      <c r="A4" s="334"/>
      <c r="B4" s="321" t="s">
        <v>966</v>
      </c>
      <c r="C4" s="339" t="s">
        <v>30</v>
      </c>
      <c r="D4" s="339">
        <v>2018</v>
      </c>
      <c r="E4" s="320"/>
      <c r="F4" s="320"/>
      <c r="G4" s="320"/>
      <c r="H4" s="342"/>
      <c r="I4" s="342"/>
    </row>
    <row r="5" spans="1:12" ht="15.75">
      <c r="A5" s="334"/>
      <c r="B5" s="335" t="s">
        <v>894</v>
      </c>
      <c r="C5" s="340" t="s">
        <v>81</v>
      </c>
      <c r="D5" s="157"/>
      <c r="E5" s="320"/>
      <c r="F5" s="320"/>
      <c r="G5" s="320"/>
      <c r="H5" s="342"/>
      <c r="I5" s="342"/>
    </row>
    <row r="6" spans="1:12" ht="15.75">
      <c r="A6" s="334"/>
      <c r="B6" s="335" t="s">
        <v>967</v>
      </c>
      <c r="C6" s="340" t="s">
        <v>81</v>
      </c>
      <c r="D6" s="157"/>
      <c r="E6" s="320"/>
      <c r="F6" s="320"/>
      <c r="G6" s="320"/>
      <c r="H6" s="342"/>
      <c r="I6" s="342"/>
    </row>
    <row r="7" spans="1:12" ht="15.75">
      <c r="A7" s="334"/>
      <c r="B7" s="335" t="s">
        <v>968</v>
      </c>
      <c r="C7" s="340" t="s">
        <v>81</v>
      </c>
      <c r="D7" s="157"/>
      <c r="E7" s="320"/>
      <c r="F7" s="320"/>
      <c r="G7" s="320"/>
      <c r="H7" s="342"/>
      <c r="I7" s="342"/>
    </row>
    <row r="8" spans="1:12" ht="15.75">
      <c r="A8" s="334"/>
      <c r="B8" s="336" t="s">
        <v>969</v>
      </c>
      <c r="C8" s="340" t="s">
        <v>81</v>
      </c>
      <c r="D8" s="157"/>
      <c r="E8" s="320"/>
      <c r="F8" s="320"/>
      <c r="G8" s="320"/>
      <c r="H8" s="342"/>
      <c r="I8" s="342"/>
    </row>
    <row r="9" spans="1:12" ht="15.75">
      <c r="A9" s="334"/>
      <c r="B9" s="336" t="s">
        <v>970</v>
      </c>
      <c r="C9" s="340" t="s">
        <v>81</v>
      </c>
      <c r="D9" s="157"/>
      <c r="E9" s="320"/>
      <c r="F9" s="320"/>
      <c r="G9" s="320"/>
      <c r="H9" s="342"/>
      <c r="I9" s="342"/>
    </row>
    <row r="10" spans="1:12" ht="15.75">
      <c r="A10" s="334"/>
      <c r="B10" s="336" t="s">
        <v>971</v>
      </c>
      <c r="C10" s="340" t="s">
        <v>81</v>
      </c>
      <c r="D10" s="157"/>
      <c r="E10" s="320"/>
      <c r="F10" s="320"/>
      <c r="G10" s="320"/>
      <c r="H10" s="342"/>
      <c r="I10" s="342"/>
    </row>
    <row r="11" spans="1:12" ht="15.75">
      <c r="A11" s="334"/>
      <c r="B11" s="336" t="s">
        <v>972</v>
      </c>
      <c r="C11" s="340" t="s">
        <v>81</v>
      </c>
      <c r="D11" s="157"/>
      <c r="E11" s="320"/>
      <c r="F11" s="320"/>
      <c r="G11" s="320"/>
      <c r="H11" s="342"/>
      <c r="I11" s="342"/>
    </row>
    <row r="12" spans="1:12" s="351" customFormat="1" ht="7.15" customHeight="1">
      <c r="A12" s="337"/>
      <c r="B12" s="338"/>
      <c r="C12" s="341"/>
      <c r="D12" s="341"/>
      <c r="E12" s="341"/>
      <c r="F12" s="341"/>
      <c r="G12" s="341"/>
      <c r="H12" s="342"/>
      <c r="I12" s="342"/>
    </row>
    <row r="13" spans="1:12" ht="15.75">
      <c r="A13" s="334"/>
      <c r="B13" s="321" t="s">
        <v>510</v>
      </c>
      <c r="C13" s="339" t="s">
        <v>30</v>
      </c>
      <c r="D13" s="339">
        <v>2014</v>
      </c>
      <c r="E13" s="339">
        <v>2015</v>
      </c>
      <c r="F13" s="343">
        <v>2016</v>
      </c>
      <c r="G13" s="343">
        <v>2017</v>
      </c>
      <c r="H13" s="343">
        <v>2018</v>
      </c>
      <c r="J13" s="342"/>
      <c r="K13" s="342"/>
      <c r="L13" s="342"/>
    </row>
    <row r="14" spans="1:12" ht="15.75">
      <c r="A14" s="334"/>
      <c r="B14" s="335" t="s">
        <v>513</v>
      </c>
      <c r="C14" s="345" t="s">
        <v>477</v>
      </c>
      <c r="D14" s="137"/>
      <c r="E14" s="137"/>
      <c r="F14" s="137"/>
      <c r="G14" s="137"/>
      <c r="H14" s="137"/>
      <c r="J14" s="342"/>
      <c r="K14" s="342"/>
      <c r="L14" s="342"/>
    </row>
    <row r="15" spans="1:12" ht="15.75">
      <c r="A15" s="334"/>
      <c r="B15" s="344" t="s">
        <v>518</v>
      </c>
      <c r="C15" s="345" t="s">
        <v>438</v>
      </c>
      <c r="D15" s="346">
        <f>SUM(D16:D18)</f>
        <v>0</v>
      </c>
      <c r="E15" s="346">
        <f>SUM(E16:E18)</f>
        <v>0</v>
      </c>
      <c r="F15" s="346">
        <f>SUM(F16:F18)</f>
        <v>0</v>
      </c>
      <c r="G15" s="346">
        <f>SUM(G16:G18)</f>
        <v>0</v>
      </c>
      <c r="H15" s="346">
        <f>SUM(H16:H18)</f>
        <v>0</v>
      </c>
      <c r="J15" s="342"/>
      <c r="K15" s="342"/>
      <c r="L15" s="342"/>
    </row>
    <row r="16" spans="1:12" ht="15.75">
      <c r="A16" s="334"/>
      <c r="B16" s="352" t="s">
        <v>519</v>
      </c>
      <c r="C16" s="345" t="s">
        <v>438</v>
      </c>
      <c r="D16" s="137"/>
      <c r="E16" s="137"/>
      <c r="F16" s="137"/>
      <c r="G16" s="137"/>
      <c r="H16" s="137"/>
      <c r="J16" s="342"/>
      <c r="K16" s="342"/>
      <c r="L16" s="342"/>
    </row>
    <row r="17" spans="1:13" ht="15.75">
      <c r="A17" s="334"/>
      <c r="B17" s="352" t="s">
        <v>520</v>
      </c>
      <c r="C17" s="345" t="s">
        <v>438</v>
      </c>
      <c r="D17" s="137"/>
      <c r="E17" s="137"/>
      <c r="F17" s="137"/>
      <c r="G17" s="137"/>
      <c r="H17" s="137"/>
      <c r="J17" s="342"/>
      <c r="K17" s="342"/>
      <c r="L17" s="342"/>
    </row>
    <row r="18" spans="1:13" ht="15.75">
      <c r="A18" s="334"/>
      <c r="B18" s="352" t="s">
        <v>521</v>
      </c>
      <c r="C18" s="345" t="s">
        <v>438</v>
      </c>
      <c r="D18" s="137"/>
      <c r="E18" s="137"/>
      <c r="F18" s="137"/>
      <c r="G18" s="137"/>
      <c r="H18" s="137"/>
      <c r="J18" s="342"/>
      <c r="K18" s="342"/>
      <c r="L18" s="342"/>
    </row>
    <row r="19" spans="1:13" ht="15.75">
      <c r="A19" s="334"/>
      <c r="B19" s="335" t="s">
        <v>827</v>
      </c>
      <c r="C19" s="345" t="s">
        <v>81</v>
      </c>
      <c r="D19" s="137"/>
      <c r="E19" s="137"/>
      <c r="F19" s="137"/>
      <c r="G19" s="137"/>
      <c r="H19" s="137"/>
      <c r="J19" s="342"/>
      <c r="K19" s="342"/>
      <c r="L19" s="342"/>
    </row>
    <row r="20" spans="1:13" ht="15.75">
      <c r="A20" s="334"/>
      <c r="B20" s="335" t="s">
        <v>511</v>
      </c>
      <c r="C20" s="347" t="s">
        <v>514</v>
      </c>
      <c r="D20" s="160"/>
      <c r="E20" s="160"/>
      <c r="F20" s="160"/>
      <c r="G20" s="160"/>
      <c r="H20" s="160"/>
      <c r="J20" s="342"/>
      <c r="K20" s="342"/>
      <c r="L20" s="342"/>
    </row>
    <row r="21" spans="1:13" ht="15.75">
      <c r="A21" s="334"/>
      <c r="B21" s="335" t="s">
        <v>512</v>
      </c>
      <c r="C21" s="348"/>
      <c r="D21" s="349"/>
      <c r="E21" s="349"/>
      <c r="F21" s="350"/>
      <c r="G21" s="350"/>
      <c r="H21" s="350"/>
      <c r="J21" s="342"/>
      <c r="K21" s="342"/>
      <c r="L21" s="342"/>
    </row>
    <row r="22" spans="1:13" ht="15.75">
      <c r="A22" s="334"/>
      <c r="B22" s="352" t="s">
        <v>561</v>
      </c>
      <c r="C22" s="345" t="s">
        <v>564</v>
      </c>
      <c r="D22" s="139"/>
      <c r="E22" s="139"/>
      <c r="F22" s="137"/>
      <c r="G22" s="137"/>
      <c r="H22" s="137"/>
      <c r="J22" s="342"/>
      <c r="K22" s="342"/>
      <c r="L22" s="342"/>
    </row>
    <row r="23" spans="1:13" ht="15.75">
      <c r="A23" s="334"/>
      <c r="B23" s="352" t="s">
        <v>562</v>
      </c>
      <c r="C23" s="345" t="s">
        <v>563</v>
      </c>
      <c r="D23" s="158"/>
      <c r="E23" s="158"/>
      <c r="F23" s="159"/>
      <c r="G23" s="159"/>
      <c r="H23" s="159"/>
      <c r="J23" s="342"/>
      <c r="K23" s="342"/>
      <c r="L23" s="342"/>
    </row>
    <row r="24" spans="1:13" ht="25.5">
      <c r="A24" s="334"/>
      <c r="B24" s="353" t="s">
        <v>525</v>
      </c>
      <c r="C24" s="345" t="s">
        <v>516</v>
      </c>
      <c r="D24" s="138"/>
      <c r="E24" s="138"/>
      <c r="F24" s="138"/>
      <c r="G24" s="138"/>
      <c r="H24" s="138"/>
      <c r="J24" s="342"/>
      <c r="K24" s="342"/>
      <c r="L24" s="342"/>
    </row>
    <row r="25" spans="1:13" ht="24.75" customHeight="1">
      <c r="A25" s="334"/>
      <c r="B25" s="353" t="s">
        <v>813</v>
      </c>
      <c r="C25" s="345" t="s">
        <v>516</v>
      </c>
      <c r="D25" s="140"/>
      <c r="E25" s="140"/>
      <c r="F25" s="137"/>
      <c r="G25" s="137"/>
      <c r="H25" s="137"/>
      <c r="J25" s="342"/>
      <c r="K25" s="342"/>
      <c r="L25" s="342"/>
    </row>
    <row r="26" spans="1:13" ht="15.75">
      <c r="A26" s="334"/>
      <c r="B26" s="352" t="s">
        <v>526</v>
      </c>
      <c r="C26" s="345" t="s">
        <v>516</v>
      </c>
      <c r="D26" s="358">
        <f>D24-D25</f>
        <v>0</v>
      </c>
      <c r="E26" s="358">
        <f>E24-E25</f>
        <v>0</v>
      </c>
      <c r="F26" s="359">
        <f>F24-F25</f>
        <v>0</v>
      </c>
      <c r="G26" s="359">
        <f>G24-G25</f>
        <v>0</v>
      </c>
      <c r="H26" s="359">
        <f>H24-H25</f>
        <v>0</v>
      </c>
      <c r="J26" s="342"/>
      <c r="K26" s="342"/>
      <c r="L26" s="342"/>
    </row>
    <row r="27" spans="1:13" s="351" customFormat="1" ht="7.15" customHeight="1">
      <c r="A27" s="337"/>
      <c r="B27" s="354"/>
      <c r="C27" s="354"/>
      <c r="D27" s="354"/>
      <c r="E27" s="354"/>
      <c r="F27" s="354"/>
      <c r="G27" s="360"/>
      <c r="H27" s="341"/>
      <c r="J27" s="342"/>
      <c r="K27" s="342"/>
      <c r="L27" s="342"/>
      <c r="M27" s="342"/>
    </row>
    <row r="28" spans="1:13" ht="15.75">
      <c r="A28" s="334"/>
      <c r="B28" s="321" t="s">
        <v>515</v>
      </c>
      <c r="C28" s="339" t="s">
        <v>30</v>
      </c>
      <c r="D28" s="339">
        <v>2014</v>
      </c>
      <c r="E28" s="339">
        <v>2015</v>
      </c>
      <c r="F28" s="343">
        <v>2016</v>
      </c>
      <c r="G28" s="343">
        <v>2017</v>
      </c>
      <c r="H28" s="343">
        <v>2018</v>
      </c>
      <c r="J28" s="342"/>
      <c r="K28" s="342"/>
      <c r="L28" s="342"/>
      <c r="M28" s="342"/>
    </row>
    <row r="29" spans="1:13" ht="25.5">
      <c r="A29" s="334"/>
      <c r="B29" s="344" t="s">
        <v>791</v>
      </c>
      <c r="C29" s="345" t="s">
        <v>81</v>
      </c>
      <c r="D29" s="141"/>
      <c r="E29" s="141"/>
      <c r="F29" s="141"/>
      <c r="G29" s="142"/>
      <c r="H29" s="142"/>
      <c r="J29" s="342"/>
      <c r="K29" s="342"/>
      <c r="L29" s="342"/>
      <c r="M29" s="342"/>
    </row>
    <row r="30" spans="1:13" ht="25.5">
      <c r="A30" s="334"/>
      <c r="B30" s="344" t="s">
        <v>895</v>
      </c>
      <c r="C30" s="345" t="s">
        <v>81</v>
      </c>
      <c r="D30" s="143"/>
      <c r="E30" s="143"/>
      <c r="F30" s="143"/>
      <c r="G30" s="144"/>
      <c r="H30" s="142"/>
      <c r="J30" s="342"/>
      <c r="K30" s="342"/>
      <c r="L30" s="342"/>
      <c r="M30" s="342"/>
    </row>
    <row r="31" spans="1:13" s="351" customFormat="1" ht="7.15" customHeight="1">
      <c r="A31" s="337"/>
      <c r="B31" s="355"/>
      <c r="C31" s="355"/>
      <c r="D31" s="355"/>
      <c r="E31" s="355"/>
      <c r="F31" s="355"/>
      <c r="G31" s="357"/>
      <c r="H31" s="341"/>
      <c r="J31" s="342"/>
      <c r="K31" s="342"/>
      <c r="L31" s="342"/>
      <c r="M31" s="342"/>
    </row>
    <row r="32" spans="1:13" ht="15.75">
      <c r="A32" s="334"/>
      <c r="B32" s="321" t="s">
        <v>517</v>
      </c>
      <c r="C32" s="339" t="s">
        <v>30</v>
      </c>
      <c r="D32" s="339">
        <v>2014</v>
      </c>
      <c r="E32" s="339">
        <v>2015</v>
      </c>
      <c r="F32" s="343">
        <v>2016</v>
      </c>
      <c r="G32" s="343">
        <v>2017</v>
      </c>
      <c r="H32" s="343">
        <v>2018</v>
      </c>
      <c r="J32" s="342"/>
      <c r="K32" s="342"/>
      <c r="L32" s="342"/>
      <c r="M32" s="342"/>
    </row>
    <row r="33" spans="1:13" ht="15.75">
      <c r="A33" s="334"/>
      <c r="B33" s="344" t="s">
        <v>522</v>
      </c>
      <c r="C33" s="345" t="s">
        <v>516</v>
      </c>
      <c r="D33" s="141"/>
      <c r="E33" s="141"/>
      <c r="F33" s="141"/>
      <c r="G33" s="142"/>
      <c r="H33" s="142"/>
      <c r="J33" s="342"/>
      <c r="K33" s="342"/>
      <c r="L33" s="342"/>
      <c r="M33" s="342"/>
    </row>
    <row r="34" spans="1:13" ht="15.75">
      <c r="A34" s="334"/>
      <c r="B34" s="344" t="s">
        <v>523</v>
      </c>
      <c r="C34" s="345" t="s">
        <v>516</v>
      </c>
      <c r="D34" s="141"/>
      <c r="E34" s="141"/>
      <c r="F34" s="141"/>
      <c r="G34" s="142"/>
      <c r="H34" s="142"/>
      <c r="J34" s="342"/>
      <c r="K34" s="342"/>
      <c r="L34" s="342"/>
      <c r="M34" s="342"/>
    </row>
    <row r="35" spans="1:13" ht="15.75">
      <c r="A35" s="334"/>
      <c r="B35" s="344" t="s">
        <v>524</v>
      </c>
      <c r="C35" s="345" t="s">
        <v>516</v>
      </c>
      <c r="D35" s="141"/>
      <c r="E35" s="141"/>
      <c r="F35" s="141"/>
      <c r="G35" s="145"/>
      <c r="H35" s="145"/>
      <c r="J35" s="361"/>
      <c r="K35" s="342"/>
      <c r="L35" s="361"/>
      <c r="M35" s="361"/>
    </row>
    <row r="36" spans="1:13" ht="7.9" customHeight="1">
      <c r="A36" s="334"/>
      <c r="B36" s="356"/>
      <c r="C36" s="356"/>
      <c r="D36" s="356"/>
      <c r="E36" s="356"/>
      <c r="F36" s="356"/>
      <c r="G36" s="356"/>
      <c r="H36" s="332"/>
      <c r="I36" s="332"/>
      <c r="J36" s="361"/>
      <c r="K36" s="361"/>
      <c r="L36" s="361"/>
      <c r="M36" s="361"/>
    </row>
    <row r="37" spans="1:13" ht="15.75">
      <c r="A37" s="334"/>
      <c r="B37" s="334"/>
      <c r="C37" s="332"/>
      <c r="D37" s="332"/>
      <c r="E37" s="332"/>
      <c r="F37" s="332"/>
      <c r="G37" s="332"/>
      <c r="H37" s="363"/>
      <c r="I37" s="363"/>
    </row>
    <row r="38" spans="1:13" ht="15.75">
      <c r="A38" s="334"/>
      <c r="B38" s="334"/>
      <c r="C38" s="332"/>
      <c r="D38" s="332"/>
      <c r="E38" s="332"/>
      <c r="F38" s="332"/>
      <c r="G38" s="332"/>
      <c r="H38" s="363"/>
      <c r="I38" s="363"/>
    </row>
    <row r="39" spans="1:13" ht="15.75">
      <c r="A39" s="334"/>
      <c r="B39" s="334"/>
      <c r="C39" s="332"/>
      <c r="D39" s="332"/>
      <c r="E39" s="332"/>
      <c r="F39" s="332"/>
      <c r="G39" s="332"/>
      <c r="H39" s="363"/>
      <c r="I39" s="363"/>
    </row>
    <row r="40" spans="1:13" ht="15.75">
      <c r="A40" s="334"/>
      <c r="B40" s="334"/>
      <c r="C40" s="332"/>
      <c r="D40" s="332"/>
      <c r="E40" s="332"/>
      <c r="F40" s="332"/>
      <c r="G40" s="332"/>
      <c r="H40" s="363"/>
      <c r="I40" s="363"/>
    </row>
    <row r="41" spans="1:13" ht="15.75">
      <c r="A41" s="334"/>
      <c r="B41" s="334"/>
      <c r="C41" s="332"/>
      <c r="D41" s="332"/>
      <c r="E41" s="332"/>
      <c r="F41" s="332"/>
      <c r="G41" s="332"/>
      <c r="H41" s="363"/>
      <c r="I41" s="363"/>
    </row>
    <row r="42" spans="1:13" ht="15.75">
      <c r="A42" s="334"/>
      <c r="B42" s="334"/>
      <c r="C42" s="332"/>
      <c r="D42" s="332"/>
      <c r="E42" s="332"/>
      <c r="F42" s="332"/>
      <c r="G42" s="332"/>
      <c r="H42" s="363"/>
      <c r="I42" s="363"/>
    </row>
    <row r="43" spans="1:13" ht="23.25">
      <c r="B43" s="1092"/>
      <c r="C43" s="1092"/>
      <c r="D43" s="1092"/>
      <c r="E43" s="1092"/>
      <c r="F43" s="1092"/>
      <c r="G43" s="1092"/>
      <c r="H43" s="401"/>
      <c r="I43" s="401"/>
    </row>
    <row r="44" spans="1:13" ht="15.75">
      <c r="B44" s="310"/>
      <c r="C44" s="310"/>
      <c r="H44" s="401"/>
      <c r="I44" s="401"/>
    </row>
    <row r="45" spans="1:13" ht="15.75">
      <c r="B45" s="310"/>
      <c r="C45" s="310"/>
      <c r="H45" s="401"/>
      <c r="I45" s="401"/>
    </row>
    <row r="46" spans="1:13" ht="20.25">
      <c r="B46" s="403"/>
      <c r="C46" s="403"/>
      <c r="D46" s="404"/>
      <c r="E46" s="405"/>
      <c r="F46" s="398"/>
      <c r="G46" s="398"/>
      <c r="H46" s="401"/>
      <c r="I46" s="401"/>
    </row>
    <row r="47" spans="1:13">
      <c r="A47" s="401"/>
      <c r="B47" s="401"/>
      <c r="C47" s="401"/>
      <c r="D47" s="401"/>
      <c r="E47" s="401"/>
      <c r="F47" s="401"/>
      <c r="G47" s="401"/>
      <c r="H47" s="401"/>
      <c r="I47" s="401"/>
    </row>
    <row r="48" spans="1:13">
      <c r="A48" s="401"/>
      <c r="B48" s="406"/>
      <c r="C48" s="406"/>
      <c r="D48" s="401"/>
      <c r="E48" s="401"/>
      <c r="F48" s="401"/>
      <c r="G48" s="401"/>
      <c r="H48" s="406"/>
      <c r="I48" s="406"/>
    </row>
    <row r="49" spans="1:9">
      <c r="A49" s="1086"/>
      <c r="B49" s="1087"/>
      <c r="C49" s="1087"/>
      <c r="D49" s="1087"/>
      <c r="E49" s="1087"/>
      <c r="F49" s="1087"/>
      <c r="G49" s="1086"/>
      <c r="H49" s="1087"/>
      <c r="I49" s="401"/>
    </row>
    <row r="50" spans="1:9" ht="15.75">
      <c r="A50" s="1088"/>
      <c r="B50" s="1087"/>
      <c r="C50" s="1087"/>
      <c r="D50" s="1087"/>
      <c r="E50" s="1087"/>
      <c r="F50" s="1087"/>
      <c r="G50" s="1088"/>
      <c r="H50" s="1087"/>
      <c r="I50" s="401"/>
    </row>
    <row r="51" spans="1:9" ht="15.75">
      <c r="A51" s="402"/>
      <c r="B51" s="401"/>
      <c r="C51" s="401"/>
      <c r="D51" s="401"/>
      <c r="E51" s="401"/>
      <c r="F51" s="401"/>
      <c r="G51" s="402"/>
      <c r="H51" s="401"/>
      <c r="I51" s="401"/>
    </row>
    <row r="52" spans="1:9">
      <c r="E52" s="311"/>
    </row>
    <row r="53" spans="1:9">
      <c r="A53" s="401"/>
      <c r="B53" s="401"/>
      <c r="C53" s="401"/>
      <c r="D53" s="401"/>
      <c r="E53" s="401"/>
      <c r="F53" s="401"/>
      <c r="G53" s="401"/>
      <c r="H53" s="401"/>
      <c r="I53" s="401"/>
    </row>
    <row r="54" spans="1:9">
      <c r="A54" s="401"/>
      <c r="B54" s="406"/>
      <c r="C54" s="406"/>
      <c r="D54" s="401"/>
      <c r="E54" s="401"/>
      <c r="F54" s="401"/>
      <c r="G54" s="401"/>
      <c r="H54" s="406"/>
      <c r="I54" s="406"/>
    </row>
    <row r="55" spans="1:9">
      <c r="A55" s="1086"/>
      <c r="B55" s="1087"/>
      <c r="C55" s="1087"/>
      <c r="D55" s="1087"/>
      <c r="E55" s="1087"/>
      <c r="F55" s="1087"/>
      <c r="G55" s="1086"/>
      <c r="H55" s="1087"/>
      <c r="I55" s="401"/>
    </row>
    <row r="56" spans="1:9" ht="15.75">
      <c r="A56" s="1088"/>
      <c r="B56" s="1087"/>
      <c r="C56" s="1087"/>
      <c r="D56" s="1087"/>
      <c r="E56" s="1087"/>
      <c r="F56" s="1087"/>
      <c r="G56" s="1088"/>
      <c r="H56" s="1087"/>
      <c r="I56" s="401"/>
    </row>
    <row r="57" spans="1:9" ht="15.75">
      <c r="A57" s="402"/>
      <c r="B57" s="401"/>
      <c r="C57" s="401"/>
      <c r="D57" s="401"/>
      <c r="E57" s="401"/>
      <c r="F57" s="401"/>
      <c r="G57" s="402"/>
      <c r="H57" s="401"/>
      <c r="I57" s="401"/>
    </row>
    <row r="58" spans="1:9">
      <c r="E58" s="311"/>
    </row>
    <row r="59" spans="1:9">
      <c r="A59" s="401"/>
      <c r="B59" s="401"/>
      <c r="C59" s="401"/>
      <c r="D59" s="401"/>
      <c r="E59" s="401"/>
      <c r="F59" s="401"/>
      <c r="G59" s="401"/>
      <c r="H59" s="401"/>
      <c r="I59" s="401"/>
    </row>
    <row r="60" spans="1:9">
      <c r="A60" s="401"/>
      <c r="B60" s="406"/>
      <c r="C60" s="406"/>
      <c r="D60" s="401"/>
      <c r="E60" s="401"/>
      <c r="F60" s="401"/>
      <c r="G60" s="401"/>
      <c r="H60" s="406"/>
      <c r="I60" s="406"/>
    </row>
    <row r="61" spans="1:9">
      <c r="A61" s="1086"/>
      <c r="B61" s="1087"/>
      <c r="C61" s="1087"/>
      <c r="D61" s="1087"/>
      <c r="E61" s="1087"/>
      <c r="F61" s="1087"/>
      <c r="G61" s="1086"/>
      <c r="H61" s="1087"/>
      <c r="I61" s="401"/>
    </row>
    <row r="62" spans="1:9" ht="15.75">
      <c r="A62" s="1088"/>
      <c r="B62" s="1087"/>
      <c r="C62" s="1087"/>
      <c r="D62" s="1087"/>
      <c r="E62" s="1087"/>
      <c r="F62" s="1087"/>
      <c r="G62" s="1088"/>
      <c r="H62" s="1087"/>
      <c r="I62" s="401"/>
    </row>
    <row r="63" spans="1:9" ht="15.75">
      <c r="A63" s="402"/>
      <c r="B63" s="401"/>
      <c r="C63" s="401"/>
      <c r="D63" s="401"/>
      <c r="E63" s="401"/>
      <c r="F63" s="401"/>
      <c r="G63" s="402"/>
      <c r="H63" s="401"/>
      <c r="I63" s="401"/>
    </row>
    <row r="64" spans="1:9" s="407" customFormat="1" ht="15.75">
      <c r="A64" s="311"/>
      <c r="B64" s="311"/>
      <c r="C64" s="311"/>
      <c r="D64" s="311"/>
      <c r="E64" s="311"/>
      <c r="F64" s="311"/>
      <c r="G64" s="311"/>
      <c r="H64" s="311"/>
      <c r="I64" s="311"/>
    </row>
    <row r="65" spans="1:9">
      <c r="A65" s="401"/>
      <c r="B65" s="401"/>
      <c r="C65" s="401"/>
      <c r="D65" s="401"/>
      <c r="E65" s="401"/>
      <c r="F65" s="401"/>
      <c r="G65" s="401"/>
      <c r="H65" s="401"/>
      <c r="I65" s="401"/>
    </row>
    <row r="66" spans="1:9" s="407" customFormat="1" ht="15.75">
      <c r="A66" s="401"/>
      <c r="B66" s="406"/>
      <c r="C66" s="406"/>
      <c r="D66" s="401"/>
      <c r="E66" s="401"/>
      <c r="F66" s="401"/>
      <c r="G66" s="401"/>
      <c r="H66" s="406"/>
      <c r="I66" s="406"/>
    </row>
    <row r="67" spans="1:9">
      <c r="A67" s="1086"/>
      <c r="B67" s="1087"/>
      <c r="C67" s="1087"/>
      <c r="D67" s="1087"/>
      <c r="E67" s="1087"/>
      <c r="F67" s="1087"/>
      <c r="G67" s="1086"/>
      <c r="H67" s="1087"/>
      <c r="I67" s="401"/>
    </row>
    <row r="68" spans="1:9" ht="15.75">
      <c r="A68" s="1088"/>
      <c r="B68" s="1087"/>
      <c r="C68" s="1087"/>
      <c r="D68" s="1087"/>
      <c r="E68" s="1087"/>
      <c r="F68" s="1087"/>
      <c r="G68" s="1088"/>
      <c r="H68" s="1087"/>
      <c r="I68" s="401"/>
    </row>
    <row r="69" spans="1:9" ht="15.75">
      <c r="A69" s="402"/>
      <c r="B69" s="401"/>
      <c r="C69" s="401"/>
      <c r="D69" s="401"/>
      <c r="E69" s="401"/>
      <c r="F69" s="401"/>
      <c r="G69" s="402"/>
      <c r="H69" s="401"/>
      <c r="I69" s="401"/>
    </row>
    <row r="70" spans="1:9">
      <c r="E70" s="311"/>
    </row>
    <row r="71" spans="1:9">
      <c r="A71" s="401"/>
      <c r="B71" s="401"/>
      <c r="C71" s="401"/>
      <c r="D71" s="401"/>
      <c r="E71" s="401"/>
      <c r="F71" s="401"/>
      <c r="G71" s="401"/>
      <c r="H71" s="401"/>
      <c r="I71" s="401"/>
    </row>
    <row r="72" spans="1:9">
      <c r="A72" s="401"/>
      <c r="B72" s="406"/>
      <c r="C72" s="406"/>
      <c r="D72" s="401"/>
      <c r="E72" s="401"/>
      <c r="F72" s="401"/>
      <c r="G72" s="401"/>
      <c r="H72" s="406"/>
      <c r="I72" s="406"/>
    </row>
    <row r="73" spans="1:9">
      <c r="A73" s="1086"/>
      <c r="B73" s="1087"/>
      <c r="C73" s="1087"/>
      <c r="D73" s="1087"/>
      <c r="E73" s="1087"/>
      <c r="F73" s="1087"/>
      <c r="G73" s="1086"/>
      <c r="H73" s="1087"/>
      <c r="I73" s="401"/>
    </row>
    <row r="74" spans="1:9" ht="15.75">
      <c r="A74" s="1088"/>
      <c r="B74" s="1087"/>
      <c r="C74" s="1087"/>
      <c r="D74" s="1087"/>
      <c r="E74" s="1087"/>
      <c r="F74" s="1087"/>
      <c r="G74" s="1088"/>
      <c r="H74" s="1087"/>
      <c r="I74" s="401"/>
    </row>
    <row r="75" spans="1:9" ht="15.75">
      <c r="A75" s="402"/>
      <c r="B75" s="401"/>
      <c r="C75" s="401"/>
      <c r="D75" s="401"/>
      <c r="E75" s="401"/>
      <c r="F75" s="401"/>
      <c r="G75" s="402"/>
      <c r="H75" s="401"/>
      <c r="I75" s="401"/>
    </row>
    <row r="76" spans="1:9" s="407" customFormat="1" ht="15.75">
      <c r="A76" s="311"/>
      <c r="B76" s="311"/>
      <c r="C76" s="311"/>
      <c r="D76" s="311"/>
      <c r="E76" s="311"/>
      <c r="F76" s="311"/>
      <c r="G76" s="311"/>
      <c r="H76" s="311"/>
      <c r="I76" s="311"/>
    </row>
    <row r="77" spans="1:9" s="407" customFormat="1" ht="15.75">
      <c r="A77" s="401"/>
      <c r="B77" s="401"/>
      <c r="C77" s="401"/>
      <c r="D77" s="401"/>
      <c r="E77" s="401"/>
      <c r="F77" s="401"/>
      <c r="G77" s="401"/>
      <c r="H77" s="401"/>
      <c r="I77" s="401"/>
    </row>
    <row r="78" spans="1:9">
      <c r="A78" s="401"/>
      <c r="B78" s="406"/>
      <c r="C78" s="406"/>
      <c r="D78" s="401"/>
      <c r="E78" s="401"/>
      <c r="F78" s="401"/>
      <c r="G78" s="401"/>
      <c r="H78" s="406"/>
      <c r="I78" s="406"/>
    </row>
    <row r="79" spans="1:9">
      <c r="A79" s="1086"/>
      <c r="B79" s="1087"/>
      <c r="C79" s="1087"/>
      <c r="D79" s="1087"/>
      <c r="E79" s="1087"/>
      <c r="F79" s="1087"/>
      <c r="G79" s="1086"/>
      <c r="H79" s="1087"/>
      <c r="I79" s="401"/>
    </row>
    <row r="80" spans="1:9" ht="15.75">
      <c r="A80" s="1088"/>
      <c r="B80" s="1087"/>
      <c r="C80" s="1087"/>
      <c r="D80" s="1087"/>
      <c r="E80" s="1087"/>
      <c r="F80" s="1087"/>
      <c r="G80" s="1088"/>
      <c r="H80" s="1087"/>
      <c r="I80" s="401"/>
    </row>
    <row r="81" spans="1:9" ht="15.75">
      <c r="A81" s="402"/>
      <c r="B81" s="401"/>
      <c r="C81" s="401"/>
      <c r="D81" s="401"/>
      <c r="E81" s="401"/>
      <c r="F81" s="401"/>
      <c r="G81" s="402"/>
      <c r="H81" s="401"/>
      <c r="I81" s="401"/>
    </row>
    <row r="82" spans="1:9">
      <c r="E82" s="311"/>
    </row>
    <row r="83" spans="1:9">
      <c r="A83" s="401"/>
      <c r="B83" s="401"/>
      <c r="C83" s="401"/>
      <c r="D83" s="401"/>
      <c r="E83" s="401"/>
      <c r="F83" s="401"/>
      <c r="G83" s="401"/>
      <c r="H83" s="401"/>
      <c r="I83" s="401"/>
    </row>
    <row r="84" spans="1:9">
      <c r="A84" s="401"/>
      <c r="B84" s="406"/>
      <c r="C84" s="406"/>
      <c r="D84" s="401"/>
      <c r="E84" s="401"/>
      <c r="F84" s="401"/>
      <c r="G84" s="401"/>
      <c r="H84" s="406"/>
      <c r="I84" s="406"/>
    </row>
    <row r="85" spans="1:9">
      <c r="A85" s="1086"/>
      <c r="B85" s="1087"/>
      <c r="C85" s="1087"/>
      <c r="D85" s="1087"/>
      <c r="E85" s="1087"/>
      <c r="F85" s="1087"/>
      <c r="G85" s="1086"/>
      <c r="H85" s="1087"/>
      <c r="I85" s="401"/>
    </row>
    <row r="86" spans="1:9" ht="15.75">
      <c r="A86" s="1088"/>
      <c r="B86" s="1087"/>
      <c r="C86" s="1087"/>
      <c r="D86" s="1087"/>
      <c r="E86" s="1087"/>
      <c r="F86" s="1087"/>
      <c r="G86" s="1088"/>
      <c r="H86" s="1087"/>
      <c r="I86" s="401"/>
    </row>
    <row r="87" spans="1:9" s="407" customFormat="1" ht="15.75">
      <c r="A87" s="402"/>
      <c r="B87" s="401"/>
      <c r="C87" s="401"/>
      <c r="D87" s="401"/>
      <c r="E87" s="401"/>
      <c r="F87" s="401"/>
      <c r="G87" s="402"/>
      <c r="H87" s="401"/>
      <c r="I87" s="401"/>
    </row>
    <row r="88" spans="1:9">
      <c r="E88" s="311"/>
    </row>
    <row r="89" spans="1:9">
      <c r="A89" s="401"/>
      <c r="B89" s="401"/>
      <c r="C89" s="401"/>
      <c r="D89" s="401"/>
      <c r="E89" s="401"/>
      <c r="F89" s="401"/>
      <c r="G89" s="401"/>
      <c r="H89" s="401"/>
      <c r="I89" s="401"/>
    </row>
    <row r="90" spans="1:9">
      <c r="A90" s="401"/>
      <c r="B90" s="406"/>
      <c r="C90" s="406"/>
      <c r="D90" s="401"/>
      <c r="E90" s="401"/>
      <c r="F90" s="401"/>
      <c r="G90" s="401"/>
      <c r="H90" s="406"/>
      <c r="I90" s="406"/>
    </row>
    <row r="91" spans="1:9">
      <c r="A91" s="1086"/>
      <c r="B91" s="1087"/>
      <c r="C91" s="1087"/>
      <c r="D91" s="1087"/>
      <c r="E91" s="1087"/>
      <c r="F91" s="1087"/>
      <c r="G91" s="1086"/>
      <c r="H91" s="1087"/>
      <c r="I91" s="401"/>
    </row>
    <row r="92" spans="1:9" ht="15.75">
      <c r="A92" s="1088"/>
      <c r="B92" s="1087"/>
      <c r="C92" s="1087"/>
      <c r="D92" s="1087"/>
      <c r="E92" s="1087"/>
      <c r="F92" s="1087"/>
      <c r="G92" s="1088"/>
      <c r="H92" s="1087"/>
      <c r="I92" s="401"/>
    </row>
    <row r="93" spans="1:9" ht="15.75">
      <c r="A93" s="402"/>
      <c r="B93" s="401"/>
      <c r="C93" s="401"/>
      <c r="D93" s="401"/>
      <c r="E93" s="401"/>
      <c r="F93" s="401"/>
      <c r="G93" s="402"/>
      <c r="H93" s="401"/>
      <c r="I93" s="401"/>
    </row>
    <row r="94" spans="1:9">
      <c r="E94" s="311"/>
    </row>
    <row r="95" spans="1:9">
      <c r="A95" s="401"/>
      <c r="B95" s="401"/>
      <c r="C95" s="401"/>
      <c r="D95" s="401"/>
      <c r="E95" s="401"/>
      <c r="F95" s="401"/>
      <c r="G95" s="401"/>
      <c r="H95" s="401"/>
      <c r="I95" s="401"/>
    </row>
    <row r="96" spans="1:9">
      <c r="A96" s="401"/>
      <c r="B96" s="406"/>
      <c r="C96" s="406"/>
      <c r="D96" s="401"/>
      <c r="E96" s="401"/>
      <c r="F96" s="401"/>
      <c r="G96" s="401"/>
      <c r="H96" s="406"/>
      <c r="I96" s="406"/>
    </row>
    <row r="97" spans="1:9">
      <c r="A97" s="1086"/>
      <c r="B97" s="1087"/>
      <c r="C97" s="1087"/>
      <c r="D97" s="1087"/>
      <c r="E97" s="1087"/>
      <c r="F97" s="1087"/>
      <c r="G97" s="1086"/>
      <c r="H97" s="1087"/>
      <c r="I97" s="401"/>
    </row>
    <row r="98" spans="1:9" ht="15.75">
      <c r="A98" s="1088"/>
      <c r="B98" s="1087"/>
      <c r="C98" s="1087"/>
      <c r="D98" s="1087"/>
      <c r="E98" s="1087"/>
      <c r="F98" s="1087"/>
      <c r="G98" s="1088"/>
      <c r="H98" s="1087"/>
      <c r="I98" s="401"/>
    </row>
    <row r="99" spans="1:9" ht="15.75">
      <c r="A99" s="402"/>
      <c r="B99" s="401"/>
      <c r="C99" s="401"/>
      <c r="D99" s="401"/>
      <c r="E99" s="401"/>
      <c r="F99" s="401"/>
      <c r="G99" s="402"/>
      <c r="H99" s="401"/>
      <c r="I99" s="401"/>
    </row>
  </sheetData>
  <sheetProtection password="A022" sheet="1" objects="1" scenarios="1" formatCells="0" formatColumns="0" formatRows="0" insertColumns="0" insertRows="0" deleteColumns="0" deleteRows="0" selectLockedCells="1"/>
  <mergeCells count="37">
    <mergeCell ref="B43:G43"/>
    <mergeCell ref="A49:F49"/>
    <mergeCell ref="G49:H49"/>
    <mergeCell ref="A50:F50"/>
    <mergeCell ref="G50:H50"/>
    <mergeCell ref="A55:F55"/>
    <mergeCell ref="G55:H55"/>
    <mergeCell ref="A56:F56"/>
    <mergeCell ref="G56:H56"/>
    <mergeCell ref="A61:F61"/>
    <mergeCell ref="G61:H61"/>
    <mergeCell ref="A62:F62"/>
    <mergeCell ref="G62:H62"/>
    <mergeCell ref="A67:F67"/>
    <mergeCell ref="G67:H67"/>
    <mergeCell ref="A68:F68"/>
    <mergeCell ref="G68:H68"/>
    <mergeCell ref="A73:F73"/>
    <mergeCell ref="G73:H73"/>
    <mergeCell ref="A74:F74"/>
    <mergeCell ref="G74:H74"/>
    <mergeCell ref="A79:F79"/>
    <mergeCell ref="G79:H79"/>
    <mergeCell ref="A80:F80"/>
    <mergeCell ref="G80:H80"/>
    <mergeCell ref="A85:F85"/>
    <mergeCell ref="G85:H85"/>
    <mergeCell ref="A86:F86"/>
    <mergeCell ref="G86:H86"/>
    <mergeCell ref="A98:F98"/>
    <mergeCell ref="G98:H98"/>
    <mergeCell ref="A91:F91"/>
    <mergeCell ref="G91:H91"/>
    <mergeCell ref="A92:F92"/>
    <mergeCell ref="G92:H92"/>
    <mergeCell ref="A97:F97"/>
    <mergeCell ref="G97:H97"/>
  </mergeCells>
  <pageMargins left="0.39370078740157483" right="0.39370078740157483" top="0.39370078740157483" bottom="0.39370078740157483" header="0" footer="0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B1:D963"/>
  <sheetViews>
    <sheetView showGridLines="0" view="pageBreakPreview" zoomScale="90" zoomScaleNormal="70" zoomScaleSheetLayoutView="90" workbookViewId="0">
      <selection activeCell="C8" sqref="C8"/>
    </sheetView>
  </sheetViews>
  <sheetFormatPr defaultColWidth="9.140625" defaultRowHeight="12.75"/>
  <cols>
    <col min="1" max="1" width="1.7109375" style="305" customWidth="1"/>
    <col min="2" max="2" width="50.5703125" style="305" bestFit="1" customWidth="1"/>
    <col min="3" max="3" width="14.28515625" style="305" customWidth="1"/>
    <col min="4" max="4" width="2.140625" style="305" customWidth="1"/>
    <col min="5" max="8" width="9.140625" style="305" customWidth="1"/>
    <col min="9" max="9" width="10" style="305" customWidth="1"/>
    <col min="10" max="14" width="10.140625" style="305" bestFit="1" customWidth="1"/>
    <col min="15" max="16384" width="9.140625" style="305"/>
  </cols>
  <sheetData>
    <row r="1" spans="2:3" ht="7.9" customHeight="1"/>
    <row r="2" spans="2:3" ht="15.75">
      <c r="B2" s="310" t="s">
        <v>93</v>
      </c>
    </row>
    <row r="3" spans="2:3" ht="15">
      <c r="B3" s="364"/>
      <c r="C3" s="365"/>
    </row>
    <row r="4" spans="2:3" ht="15">
      <c r="B4" s="366"/>
      <c r="C4" s="314" t="s">
        <v>94</v>
      </c>
    </row>
    <row r="5" spans="2:3">
      <c r="B5" s="367" t="s">
        <v>95</v>
      </c>
      <c r="C5" s="368">
        <v>43465</v>
      </c>
    </row>
    <row r="6" spans="2:3">
      <c r="B6" s="369" t="s">
        <v>96</v>
      </c>
      <c r="C6" s="370">
        <f>+C7+C13+C19+C27+C36+C44+C47+C50</f>
        <v>0</v>
      </c>
    </row>
    <row r="7" spans="2:3">
      <c r="B7" s="369" t="s">
        <v>97</v>
      </c>
      <c r="C7" s="370">
        <f>C8+C9+C10-C11+C12</f>
        <v>0</v>
      </c>
    </row>
    <row r="8" spans="2:3">
      <c r="B8" s="371" t="s">
        <v>98</v>
      </c>
      <c r="C8" s="41"/>
    </row>
    <row r="9" spans="2:3">
      <c r="B9" s="371" t="s">
        <v>99</v>
      </c>
      <c r="C9" s="41"/>
    </row>
    <row r="10" spans="2:3">
      <c r="B10" s="371" t="s">
        <v>100</v>
      </c>
      <c r="C10" s="41"/>
    </row>
    <row r="11" spans="2:3">
      <c r="B11" s="371" t="s">
        <v>101</v>
      </c>
      <c r="C11" s="41"/>
    </row>
    <row r="12" spans="2:3">
      <c r="B12" s="371" t="s">
        <v>102</v>
      </c>
      <c r="C12" s="41"/>
    </row>
    <row r="13" spans="2:3">
      <c r="B13" s="369" t="s">
        <v>103</v>
      </c>
      <c r="C13" s="370">
        <f>C14+C15+C16+C17-C18</f>
        <v>0</v>
      </c>
    </row>
    <row r="14" spans="2:3">
      <c r="B14" s="371" t="s">
        <v>104</v>
      </c>
      <c r="C14" s="41"/>
    </row>
    <row r="15" spans="2:3">
      <c r="B15" s="371" t="s">
        <v>105</v>
      </c>
      <c r="C15" s="41"/>
    </row>
    <row r="16" spans="2:3">
      <c r="B16" s="371" t="s">
        <v>106</v>
      </c>
      <c r="C16" s="41"/>
    </row>
    <row r="17" spans="2:3">
      <c r="B17" s="371" t="s">
        <v>107</v>
      </c>
      <c r="C17" s="41"/>
    </row>
    <row r="18" spans="2:3">
      <c r="B18" s="371" t="s">
        <v>108</v>
      </c>
      <c r="C18" s="41"/>
    </row>
    <row r="19" spans="2:3">
      <c r="B19" s="369" t="s">
        <v>109</v>
      </c>
      <c r="C19" s="370">
        <f>+C20+C21-C22+C23+C24+C25-C26</f>
        <v>0</v>
      </c>
    </row>
    <row r="20" spans="2:3">
      <c r="B20" s="371" t="s">
        <v>110</v>
      </c>
      <c r="C20" s="41"/>
    </row>
    <row r="21" spans="2:3">
      <c r="B21" s="371" t="s">
        <v>111</v>
      </c>
      <c r="C21" s="41"/>
    </row>
    <row r="22" spans="2:3">
      <c r="B22" s="371" t="s">
        <v>112</v>
      </c>
      <c r="C22" s="41"/>
    </row>
    <row r="23" spans="2:3">
      <c r="B23" s="371" t="s">
        <v>113</v>
      </c>
      <c r="C23" s="41"/>
    </row>
    <row r="24" spans="2:3">
      <c r="B24" s="371" t="s">
        <v>114</v>
      </c>
      <c r="C24" s="41"/>
    </row>
    <row r="25" spans="2:3">
      <c r="B25" s="371" t="s">
        <v>115</v>
      </c>
      <c r="C25" s="41"/>
    </row>
    <row r="26" spans="2:3">
      <c r="B26" s="371" t="s">
        <v>116</v>
      </c>
      <c r="C26" s="41"/>
    </row>
    <row r="27" spans="2:3">
      <c r="B27" s="369" t="s">
        <v>117</v>
      </c>
      <c r="C27" s="370">
        <f>C28+C29+C30+C31+C32-C33+C34-C35</f>
        <v>0</v>
      </c>
    </row>
    <row r="28" spans="2:3">
      <c r="B28" s="371" t="s">
        <v>118</v>
      </c>
      <c r="C28" s="41"/>
    </row>
    <row r="29" spans="2:3">
      <c r="B29" s="371" t="s">
        <v>119</v>
      </c>
      <c r="C29" s="41"/>
    </row>
    <row r="30" spans="2:3">
      <c r="B30" s="371" t="s">
        <v>120</v>
      </c>
      <c r="C30" s="41"/>
    </row>
    <row r="31" spans="2:3">
      <c r="B31" s="371" t="s">
        <v>121</v>
      </c>
      <c r="C31" s="41"/>
    </row>
    <row r="32" spans="2:3">
      <c r="B32" s="371" t="s">
        <v>122</v>
      </c>
      <c r="C32" s="41"/>
    </row>
    <row r="33" spans="2:3">
      <c r="B33" s="372" t="s">
        <v>123</v>
      </c>
      <c r="C33" s="41"/>
    </row>
    <row r="34" spans="2:3">
      <c r="B34" s="371" t="s">
        <v>124</v>
      </c>
      <c r="C34" s="41"/>
    </row>
    <row r="35" spans="2:3">
      <c r="B35" s="371" t="s">
        <v>125</v>
      </c>
      <c r="C35" s="41"/>
    </row>
    <row r="36" spans="2:3">
      <c r="B36" s="373" t="s">
        <v>126</v>
      </c>
      <c r="C36" s="370">
        <f>+C37+C38+C39+C40+C41-C42+C43</f>
        <v>0</v>
      </c>
    </row>
    <row r="37" spans="2:3">
      <c r="B37" s="371" t="s">
        <v>127</v>
      </c>
      <c r="C37" s="41"/>
    </row>
    <row r="38" spans="2:3">
      <c r="B38" s="371" t="s">
        <v>128</v>
      </c>
      <c r="C38" s="41"/>
    </row>
    <row r="39" spans="2:3">
      <c r="B39" s="371" t="s">
        <v>129</v>
      </c>
      <c r="C39" s="41"/>
    </row>
    <row r="40" spans="2:3">
      <c r="B40" s="371" t="s">
        <v>130</v>
      </c>
      <c r="C40" s="41"/>
    </row>
    <row r="41" spans="2:3">
      <c r="B41" s="371" t="s">
        <v>131</v>
      </c>
      <c r="C41" s="41"/>
    </row>
    <row r="42" spans="2:3">
      <c r="B42" s="371" t="s">
        <v>132</v>
      </c>
      <c r="C42" s="41"/>
    </row>
    <row r="43" spans="2:3">
      <c r="B43" s="371" t="s">
        <v>133</v>
      </c>
      <c r="C43" s="41"/>
    </row>
    <row r="44" spans="2:3">
      <c r="B44" s="369" t="s">
        <v>134</v>
      </c>
      <c r="C44" s="370">
        <f>SUM(C45:C46)</f>
        <v>0</v>
      </c>
    </row>
    <row r="45" spans="2:3">
      <c r="B45" s="371" t="s">
        <v>135</v>
      </c>
      <c r="C45" s="41"/>
    </row>
    <row r="46" spans="2:3">
      <c r="B46" s="371" t="s">
        <v>136</v>
      </c>
      <c r="C46" s="41"/>
    </row>
    <row r="47" spans="2:3">
      <c r="B47" s="369" t="s">
        <v>137</v>
      </c>
      <c r="C47" s="370">
        <f>SUM(C48:C49)</f>
        <v>0</v>
      </c>
    </row>
    <row r="48" spans="2:3">
      <c r="B48" s="371" t="s">
        <v>138</v>
      </c>
      <c r="C48" s="41"/>
    </row>
    <row r="49" spans="2:3">
      <c r="B49" s="371" t="s">
        <v>139</v>
      </c>
      <c r="C49" s="41"/>
    </row>
    <row r="50" spans="2:3">
      <c r="B50" s="369" t="s">
        <v>140</v>
      </c>
      <c r="C50" s="370">
        <f>SUM(C51:C58)-C59</f>
        <v>0</v>
      </c>
    </row>
    <row r="51" spans="2:3">
      <c r="B51" s="371" t="s">
        <v>141</v>
      </c>
      <c r="C51" s="41"/>
    </row>
    <row r="52" spans="2:3">
      <c r="B52" s="371" t="s">
        <v>142</v>
      </c>
      <c r="C52" s="41"/>
    </row>
    <row r="53" spans="2:3">
      <c r="B53" s="371" t="s">
        <v>143</v>
      </c>
      <c r="C53" s="41"/>
    </row>
    <row r="54" spans="2:3">
      <c r="B54" s="371" t="s">
        <v>144</v>
      </c>
      <c r="C54" s="41"/>
    </row>
    <row r="55" spans="2:3">
      <c r="B55" s="371" t="s">
        <v>145</v>
      </c>
      <c r="C55" s="41"/>
    </row>
    <row r="56" spans="2:3">
      <c r="B56" s="371" t="s">
        <v>146</v>
      </c>
      <c r="C56" s="41"/>
    </row>
    <row r="57" spans="2:3">
      <c r="B57" s="371" t="s">
        <v>147</v>
      </c>
      <c r="C57" s="41"/>
    </row>
    <row r="58" spans="2:3">
      <c r="B58" s="371" t="s">
        <v>148</v>
      </c>
      <c r="C58" s="41"/>
    </row>
    <row r="59" spans="2:3">
      <c r="B59" s="371" t="s">
        <v>149</v>
      </c>
      <c r="C59" s="42"/>
    </row>
    <row r="60" spans="2:3">
      <c r="B60" s="1093" t="s">
        <v>95</v>
      </c>
      <c r="C60" s="374"/>
    </row>
    <row r="61" spans="2:3">
      <c r="B61" s="1094"/>
      <c r="C61" s="375">
        <v>43465</v>
      </c>
    </row>
    <row r="62" spans="2:3">
      <c r="B62" s="369" t="s">
        <v>150</v>
      </c>
      <c r="C62" s="370">
        <f>+C63+C69+C77+C88+C99+C108+C114+C117</f>
        <v>0</v>
      </c>
    </row>
    <row r="63" spans="2:3">
      <c r="B63" s="369" t="s">
        <v>151</v>
      </c>
      <c r="C63" s="370">
        <f>C64+C65-C66+C67-C68</f>
        <v>0</v>
      </c>
    </row>
    <row r="64" spans="2:3">
      <c r="B64" s="371" t="s">
        <v>110</v>
      </c>
      <c r="C64" s="41"/>
    </row>
    <row r="65" spans="2:3">
      <c r="B65" s="371" t="s">
        <v>111</v>
      </c>
      <c r="C65" s="41"/>
    </row>
    <row r="66" spans="2:3">
      <c r="B66" s="371" t="s">
        <v>152</v>
      </c>
      <c r="C66" s="41"/>
    </row>
    <row r="67" spans="2:3">
      <c r="B67" s="371" t="s">
        <v>113</v>
      </c>
      <c r="C67" s="41"/>
    </row>
    <row r="68" spans="2:3">
      <c r="B68" s="371" t="s">
        <v>153</v>
      </c>
      <c r="C68" s="41"/>
    </row>
    <row r="69" spans="2:3">
      <c r="B69" s="369" t="s">
        <v>154</v>
      </c>
      <c r="C69" s="370">
        <f>SUM(C70:C74)-C75-C76</f>
        <v>0</v>
      </c>
    </row>
    <row r="70" spans="2:3">
      <c r="B70" s="371" t="s">
        <v>118</v>
      </c>
      <c r="C70" s="41"/>
    </row>
    <row r="71" spans="2:3">
      <c r="B71" s="371" t="s">
        <v>119</v>
      </c>
      <c r="C71" s="41"/>
    </row>
    <row r="72" spans="2:3">
      <c r="B72" s="371" t="s">
        <v>120</v>
      </c>
      <c r="C72" s="41"/>
    </row>
    <row r="73" spans="2:3">
      <c r="B73" s="371" t="s">
        <v>121</v>
      </c>
      <c r="C73" s="41"/>
    </row>
    <row r="74" spans="2:3">
      <c r="B74" s="371" t="s">
        <v>122</v>
      </c>
      <c r="C74" s="41"/>
    </row>
    <row r="75" spans="2:3">
      <c r="B75" s="371" t="s">
        <v>123</v>
      </c>
      <c r="C75" s="41"/>
    </row>
    <row r="76" spans="2:3">
      <c r="B76" s="371" t="s">
        <v>155</v>
      </c>
      <c r="C76" s="41"/>
    </row>
    <row r="77" spans="2:3">
      <c r="B77" s="369" t="s">
        <v>156</v>
      </c>
      <c r="C77" s="370">
        <f>+C78-C79+C80-C81-C82+C83-C84-C85+C86-C87</f>
        <v>0</v>
      </c>
    </row>
    <row r="78" spans="2:3">
      <c r="B78" s="371" t="s">
        <v>157</v>
      </c>
      <c r="C78" s="41"/>
    </row>
    <row r="79" spans="2:3">
      <c r="B79" s="371" t="s">
        <v>158</v>
      </c>
      <c r="C79" s="41"/>
    </row>
    <row r="80" spans="2:3">
      <c r="B80" s="371" t="s">
        <v>159</v>
      </c>
      <c r="C80" s="41"/>
    </row>
    <row r="81" spans="2:3">
      <c r="B81" s="371" t="s">
        <v>160</v>
      </c>
      <c r="C81" s="41"/>
    </row>
    <row r="82" spans="2:3">
      <c r="B82" s="371" t="s">
        <v>161</v>
      </c>
      <c r="C82" s="41"/>
    </row>
    <row r="83" spans="2:3">
      <c r="B83" s="371" t="s">
        <v>162</v>
      </c>
      <c r="C83" s="41"/>
    </row>
    <row r="84" spans="2:3">
      <c r="B84" s="371" t="s">
        <v>163</v>
      </c>
      <c r="C84" s="41"/>
    </row>
    <row r="85" spans="2:3">
      <c r="B85" s="371" t="s">
        <v>164</v>
      </c>
      <c r="C85" s="41"/>
    </row>
    <row r="86" spans="2:3">
      <c r="B86" s="371" t="s">
        <v>165</v>
      </c>
      <c r="C86" s="41"/>
    </row>
    <row r="87" spans="2:3">
      <c r="B87" s="371" t="s">
        <v>166</v>
      </c>
      <c r="C87" s="41"/>
    </row>
    <row r="88" spans="2:3">
      <c r="B88" s="369" t="s">
        <v>167</v>
      </c>
      <c r="C88" s="370">
        <f>SUM(C89:C95)-C96+C97+C98</f>
        <v>0</v>
      </c>
    </row>
    <row r="89" spans="2:3">
      <c r="B89" s="371" t="s">
        <v>168</v>
      </c>
      <c r="C89" s="41"/>
    </row>
    <row r="90" spans="2:3">
      <c r="B90" s="371" t="s">
        <v>169</v>
      </c>
      <c r="C90" s="41"/>
    </row>
    <row r="91" spans="2:3">
      <c r="B91" s="371" t="s">
        <v>170</v>
      </c>
      <c r="C91" s="41"/>
    </row>
    <row r="92" spans="2:3">
      <c r="B92" s="371" t="s">
        <v>171</v>
      </c>
      <c r="C92" s="41"/>
    </row>
    <row r="93" spans="2:3">
      <c r="B93" s="371" t="s">
        <v>172</v>
      </c>
      <c r="C93" s="41"/>
    </row>
    <row r="94" spans="2:3">
      <c r="B94" s="371" t="s">
        <v>173</v>
      </c>
      <c r="C94" s="41"/>
    </row>
    <row r="95" spans="2:3">
      <c r="B95" s="371" t="s">
        <v>174</v>
      </c>
      <c r="C95" s="41"/>
    </row>
    <row r="96" spans="2:3">
      <c r="B96" s="371" t="s">
        <v>175</v>
      </c>
      <c r="C96" s="41"/>
    </row>
    <row r="97" spans="2:3">
      <c r="B97" s="371" t="s">
        <v>176</v>
      </c>
      <c r="C97" s="41"/>
    </row>
    <row r="98" spans="2:3">
      <c r="B98" s="371" t="s">
        <v>177</v>
      </c>
      <c r="C98" s="41"/>
    </row>
    <row r="99" spans="2:3">
      <c r="B99" s="369" t="s">
        <v>178</v>
      </c>
      <c r="C99" s="370">
        <f>SUM(C100:C105)-C106+C107</f>
        <v>0</v>
      </c>
    </row>
    <row r="100" spans="2:3">
      <c r="B100" s="371" t="s">
        <v>179</v>
      </c>
      <c r="C100" s="41"/>
    </row>
    <row r="101" spans="2:3">
      <c r="B101" s="371" t="s">
        <v>180</v>
      </c>
      <c r="C101" s="41"/>
    </row>
    <row r="102" spans="2:3">
      <c r="B102" s="371" t="s">
        <v>181</v>
      </c>
      <c r="C102" s="41"/>
    </row>
    <row r="103" spans="2:3">
      <c r="B103" s="371" t="s">
        <v>182</v>
      </c>
      <c r="C103" s="41"/>
    </row>
    <row r="104" spans="2:3">
      <c r="B104" s="371" t="s">
        <v>183</v>
      </c>
      <c r="C104" s="41"/>
    </row>
    <row r="105" spans="2:3">
      <c r="B105" s="371" t="s">
        <v>184</v>
      </c>
      <c r="C105" s="41"/>
    </row>
    <row r="106" spans="2:3">
      <c r="B106" s="371" t="s">
        <v>185</v>
      </c>
      <c r="C106" s="41"/>
    </row>
    <row r="107" spans="2:3">
      <c r="B107" s="371" t="s">
        <v>186</v>
      </c>
      <c r="C107" s="41"/>
    </row>
    <row r="108" spans="2:3">
      <c r="B108" s="369" t="s">
        <v>187</v>
      </c>
      <c r="C108" s="370">
        <f>SUM(C109:C111)-C112+C113</f>
        <v>0</v>
      </c>
    </row>
    <row r="109" spans="2:3">
      <c r="B109" s="371" t="s">
        <v>188</v>
      </c>
      <c r="C109" s="41"/>
    </row>
    <row r="110" spans="2:3">
      <c r="B110" s="371" t="s">
        <v>189</v>
      </c>
      <c r="C110" s="41"/>
    </row>
    <row r="111" spans="2:3">
      <c r="B111" s="371" t="s">
        <v>190</v>
      </c>
      <c r="C111" s="41"/>
    </row>
    <row r="112" spans="2:3">
      <c r="B112" s="371" t="s">
        <v>191</v>
      </c>
      <c r="C112" s="41"/>
    </row>
    <row r="113" spans="2:3">
      <c r="B113" s="371" t="s">
        <v>192</v>
      </c>
      <c r="C113" s="41"/>
    </row>
    <row r="114" spans="2:3">
      <c r="B114" s="369" t="s">
        <v>193</v>
      </c>
      <c r="C114" s="370">
        <f>SUM(C115:C116)</f>
        <v>0</v>
      </c>
    </row>
    <row r="115" spans="2:3">
      <c r="B115" s="371" t="s">
        <v>194</v>
      </c>
      <c r="C115" s="41"/>
    </row>
    <row r="116" spans="2:3">
      <c r="B116" s="371" t="s">
        <v>139</v>
      </c>
      <c r="C116" s="41"/>
    </row>
    <row r="117" spans="2:3">
      <c r="B117" s="369" t="s">
        <v>195</v>
      </c>
      <c r="C117" s="370">
        <f>SUM(C118:C123)-C124-C125</f>
        <v>0</v>
      </c>
    </row>
    <row r="118" spans="2:3">
      <c r="B118" s="371" t="s">
        <v>196</v>
      </c>
      <c r="C118" s="41"/>
    </row>
    <row r="119" spans="2:3">
      <c r="B119" s="371" t="s">
        <v>197</v>
      </c>
      <c r="C119" s="41"/>
    </row>
    <row r="120" spans="2:3">
      <c r="B120" s="371" t="s">
        <v>198</v>
      </c>
      <c r="C120" s="41"/>
    </row>
    <row r="121" spans="2:3">
      <c r="B121" s="371" t="s">
        <v>199</v>
      </c>
      <c r="C121" s="41"/>
    </row>
    <row r="122" spans="2:3">
      <c r="B122" s="371" t="s">
        <v>200</v>
      </c>
      <c r="C122" s="41"/>
    </row>
    <row r="123" spans="2:3">
      <c r="B123" s="371" t="s">
        <v>201</v>
      </c>
      <c r="C123" s="41"/>
    </row>
    <row r="124" spans="2:3">
      <c r="B124" s="371" t="s">
        <v>202</v>
      </c>
      <c r="C124" s="41"/>
    </row>
    <row r="125" spans="2:3">
      <c r="B125" s="371" t="s">
        <v>175</v>
      </c>
      <c r="C125" s="41"/>
    </row>
    <row r="126" spans="2:3">
      <c r="B126" s="383"/>
      <c r="C126" s="384"/>
    </row>
    <row r="127" spans="2:3">
      <c r="B127" s="376" t="s">
        <v>203</v>
      </c>
      <c r="C127" s="370">
        <f>+C6+C62</f>
        <v>0</v>
      </c>
    </row>
    <row r="128" spans="2:3">
      <c r="B128" s="376" t="s">
        <v>204</v>
      </c>
      <c r="C128" s="6"/>
    </row>
    <row r="129" spans="2:3">
      <c r="B129" s="377"/>
      <c r="C129" s="378"/>
    </row>
    <row r="130" spans="2:3">
      <c r="B130" s="377"/>
      <c r="C130" s="379" t="s">
        <v>94</v>
      </c>
    </row>
    <row r="131" spans="2:3">
      <c r="B131" s="1093" t="s">
        <v>205</v>
      </c>
      <c r="C131" s="380"/>
    </row>
    <row r="132" spans="2:3">
      <c r="B132" s="1094"/>
      <c r="C132" s="375">
        <v>43465</v>
      </c>
    </row>
    <row r="133" spans="2:3">
      <c r="B133" s="369" t="s">
        <v>206</v>
      </c>
      <c r="C133" s="370">
        <f>C134+C144+C150+C157+C160+C162+C167+C173+C176</f>
        <v>0</v>
      </c>
    </row>
    <row r="134" spans="2:3">
      <c r="B134" s="369" t="s">
        <v>207</v>
      </c>
      <c r="C134" s="370">
        <f>C135+C136+C138+C139+C140+C141+C143-C137-C142</f>
        <v>0</v>
      </c>
    </row>
    <row r="135" spans="2:3">
      <c r="B135" s="949" t="s">
        <v>208</v>
      </c>
      <c r="C135" s="41"/>
    </row>
    <row r="136" spans="2:3">
      <c r="B136" s="949" t="s">
        <v>1104</v>
      </c>
      <c r="C136" s="41"/>
    </row>
    <row r="137" spans="2:3">
      <c r="B137" s="949" t="s">
        <v>1105</v>
      </c>
      <c r="C137" s="41"/>
    </row>
    <row r="138" spans="2:3">
      <c r="B138" s="949" t="s">
        <v>1106</v>
      </c>
      <c r="C138" s="41"/>
    </row>
    <row r="139" spans="2:3">
      <c r="B139" s="949" t="s">
        <v>1107</v>
      </c>
      <c r="C139" s="41"/>
    </row>
    <row r="140" spans="2:3">
      <c r="B140" s="949" t="s">
        <v>1108</v>
      </c>
      <c r="C140" s="41"/>
    </row>
    <row r="141" spans="2:3">
      <c r="B141" s="949" t="s">
        <v>1109</v>
      </c>
      <c r="C141" s="41"/>
    </row>
    <row r="142" spans="2:3">
      <c r="B142" s="949" t="s">
        <v>1110</v>
      </c>
      <c r="C142" s="41"/>
    </row>
    <row r="143" spans="2:3">
      <c r="B143" s="949" t="s">
        <v>1111</v>
      </c>
      <c r="C143" s="41"/>
    </row>
    <row r="144" spans="2:3">
      <c r="B144" s="369" t="s">
        <v>209</v>
      </c>
      <c r="C144" s="370">
        <f>SUM(C145:C146)-C147+C148+C149</f>
        <v>0</v>
      </c>
    </row>
    <row r="145" spans="2:3">
      <c r="B145" s="371" t="s">
        <v>210</v>
      </c>
      <c r="C145" s="41"/>
    </row>
    <row r="146" spans="2:3">
      <c r="B146" s="371" t="s">
        <v>211</v>
      </c>
      <c r="C146" s="41"/>
    </row>
    <row r="147" spans="2:3">
      <c r="B147" s="371" t="s">
        <v>212</v>
      </c>
      <c r="C147" s="41"/>
    </row>
    <row r="148" spans="2:3">
      <c r="B148" s="371" t="s">
        <v>213</v>
      </c>
      <c r="C148" s="41"/>
    </row>
    <row r="149" spans="2:3">
      <c r="B149" s="371" t="s">
        <v>214</v>
      </c>
      <c r="C149" s="41"/>
    </row>
    <row r="150" spans="2:3">
      <c r="B150" s="369" t="s">
        <v>215</v>
      </c>
      <c r="C150" s="370">
        <f>SUM(C151:C155)-C156</f>
        <v>0</v>
      </c>
    </row>
    <row r="151" spans="2:3">
      <c r="B151" s="371" t="s">
        <v>216</v>
      </c>
      <c r="C151" s="41"/>
    </row>
    <row r="152" spans="2:3">
      <c r="B152" s="371" t="s">
        <v>217</v>
      </c>
      <c r="C152" s="41"/>
    </row>
    <row r="153" spans="2:3">
      <c r="B153" s="371" t="s">
        <v>218</v>
      </c>
      <c r="C153" s="41"/>
    </row>
    <row r="154" spans="2:3">
      <c r="B154" s="371" t="s">
        <v>219</v>
      </c>
      <c r="C154" s="41"/>
    </row>
    <row r="155" spans="2:3">
      <c r="B155" s="371" t="s">
        <v>220</v>
      </c>
      <c r="C155" s="41"/>
    </row>
    <row r="156" spans="2:3">
      <c r="B156" s="371" t="s">
        <v>221</v>
      </c>
      <c r="C156" s="41"/>
    </row>
    <row r="157" spans="2:3">
      <c r="B157" s="369" t="s">
        <v>222</v>
      </c>
      <c r="C157" s="370">
        <f>SUM(C158:C159)</f>
        <v>0</v>
      </c>
    </row>
    <row r="158" spans="2:3">
      <c r="B158" s="371" t="s">
        <v>223</v>
      </c>
      <c r="C158" s="41"/>
    </row>
    <row r="159" spans="2:3">
      <c r="B159" s="371" t="s">
        <v>224</v>
      </c>
      <c r="C159" s="41"/>
    </row>
    <row r="160" spans="2:3">
      <c r="B160" s="369" t="s">
        <v>225</v>
      </c>
      <c r="C160" s="370">
        <f>C161</f>
        <v>0</v>
      </c>
    </row>
    <row r="161" spans="2:3">
      <c r="B161" s="371" t="s">
        <v>226</v>
      </c>
      <c r="C161" s="41"/>
    </row>
    <row r="162" spans="2:3">
      <c r="B162" s="369" t="s">
        <v>227</v>
      </c>
      <c r="C162" s="370">
        <f>SUM(C163:C166)</f>
        <v>0</v>
      </c>
    </row>
    <row r="163" spans="2:3">
      <c r="B163" s="371" t="s">
        <v>228</v>
      </c>
      <c r="C163" s="41"/>
    </row>
    <row r="164" spans="2:3">
      <c r="B164" s="371" t="s">
        <v>229</v>
      </c>
      <c r="C164" s="41"/>
    </row>
    <row r="165" spans="2:3" ht="22.5">
      <c r="B165" s="381" t="s">
        <v>230</v>
      </c>
      <c r="C165" s="41"/>
    </row>
    <row r="166" spans="2:3">
      <c r="B166" s="371" t="s">
        <v>231</v>
      </c>
      <c r="C166" s="41"/>
    </row>
    <row r="167" spans="2:3">
      <c r="B167" s="369" t="s">
        <v>232</v>
      </c>
      <c r="C167" s="370">
        <f>C168-C169+C170+C171+C172</f>
        <v>0</v>
      </c>
    </row>
    <row r="168" spans="2:3">
      <c r="B168" s="371" t="s">
        <v>233</v>
      </c>
      <c r="C168" s="41"/>
    </row>
    <row r="169" spans="2:3">
      <c r="B169" s="371" t="s">
        <v>234</v>
      </c>
      <c r="C169" s="41"/>
    </row>
    <row r="170" spans="2:3">
      <c r="B170" s="371" t="s">
        <v>235</v>
      </c>
      <c r="C170" s="41"/>
    </row>
    <row r="171" spans="2:3">
      <c r="B171" s="371" t="s">
        <v>236</v>
      </c>
      <c r="C171" s="41"/>
    </row>
    <row r="172" spans="2:3">
      <c r="B172" s="371" t="s">
        <v>237</v>
      </c>
      <c r="C172" s="41"/>
    </row>
    <row r="173" spans="2:3">
      <c r="B173" s="369" t="s">
        <v>238</v>
      </c>
      <c r="C173" s="370">
        <f>C174+C175</f>
        <v>0</v>
      </c>
    </row>
    <row r="174" spans="2:3">
      <c r="B174" s="371" t="s">
        <v>138</v>
      </c>
      <c r="C174" s="41"/>
    </row>
    <row r="175" spans="2:3">
      <c r="B175" s="371" t="s">
        <v>239</v>
      </c>
      <c r="C175" s="41"/>
    </row>
    <row r="176" spans="2:3">
      <c r="B176" s="369" t="s">
        <v>240</v>
      </c>
      <c r="C176" s="370">
        <f>SUM(C177:C181)</f>
        <v>0</v>
      </c>
    </row>
    <row r="177" spans="2:3">
      <c r="B177" s="371" t="s">
        <v>241</v>
      </c>
      <c r="C177" s="41"/>
    </row>
    <row r="178" spans="2:3">
      <c r="B178" s="371" t="s">
        <v>197</v>
      </c>
      <c r="C178" s="41"/>
    </row>
    <row r="179" spans="2:3">
      <c r="B179" s="371" t="s">
        <v>242</v>
      </c>
      <c r="C179" s="41"/>
    </row>
    <row r="180" spans="2:3">
      <c r="B180" s="371" t="s">
        <v>243</v>
      </c>
      <c r="C180" s="41"/>
    </row>
    <row r="181" spans="2:3">
      <c r="B181" s="371" t="s">
        <v>244</v>
      </c>
      <c r="C181" s="43"/>
    </row>
    <row r="182" spans="2:3">
      <c r="B182" s="1095" t="s">
        <v>205</v>
      </c>
      <c r="C182" s="374"/>
    </row>
    <row r="183" spans="2:3">
      <c r="B183" s="1094"/>
      <c r="C183" s="375">
        <v>43465</v>
      </c>
    </row>
    <row r="184" spans="2:3">
      <c r="B184" s="369" t="s">
        <v>245</v>
      </c>
      <c r="C184" s="370">
        <f>C185+C191+C197+C204+C207+C210+C213</f>
        <v>0</v>
      </c>
    </row>
    <row r="185" spans="2:3">
      <c r="B185" s="369" t="s">
        <v>207</v>
      </c>
      <c r="C185" s="370">
        <f>C186+C187+C188-C189+C190</f>
        <v>0</v>
      </c>
    </row>
    <row r="186" spans="2:3">
      <c r="B186" s="371" t="s">
        <v>208</v>
      </c>
      <c r="C186" s="41"/>
    </row>
    <row r="187" spans="2:3">
      <c r="B187" s="371" t="s">
        <v>246</v>
      </c>
      <c r="C187" s="41"/>
    </row>
    <row r="188" spans="2:3">
      <c r="B188" s="371" t="s">
        <v>247</v>
      </c>
      <c r="C188" s="41"/>
    </row>
    <row r="189" spans="2:3">
      <c r="B189" s="371" t="s">
        <v>248</v>
      </c>
      <c r="C189" s="41"/>
    </row>
    <row r="190" spans="2:3">
      <c r="B190" s="371" t="s">
        <v>249</v>
      </c>
      <c r="C190" s="41"/>
    </row>
    <row r="191" spans="2:3">
      <c r="B191" s="369" t="s">
        <v>209</v>
      </c>
      <c r="C191" s="370">
        <f>C192+C193-C194+C195+C196</f>
        <v>0</v>
      </c>
    </row>
    <row r="192" spans="2:3">
      <c r="B192" s="371" t="s">
        <v>210</v>
      </c>
      <c r="C192" s="41"/>
    </row>
    <row r="193" spans="2:3">
      <c r="B193" s="371" t="s">
        <v>211</v>
      </c>
      <c r="C193" s="41"/>
    </row>
    <row r="194" spans="2:3">
      <c r="B194" s="371" t="s">
        <v>212</v>
      </c>
      <c r="C194" s="41"/>
    </row>
    <row r="195" spans="2:3">
      <c r="B195" s="371" t="s">
        <v>213</v>
      </c>
      <c r="C195" s="41"/>
    </row>
    <row r="196" spans="2:3">
      <c r="B196" s="371" t="s">
        <v>214</v>
      </c>
      <c r="C196" s="41"/>
    </row>
    <row r="197" spans="2:3">
      <c r="B197" s="369" t="s">
        <v>215</v>
      </c>
      <c r="C197" s="370">
        <f>C198+C199+C200+C201-C202+C203</f>
        <v>0</v>
      </c>
    </row>
    <row r="198" spans="2:3">
      <c r="B198" s="371" t="s">
        <v>216</v>
      </c>
      <c r="C198" s="41"/>
    </row>
    <row r="199" spans="2:3">
      <c r="B199" s="371" t="s">
        <v>217</v>
      </c>
      <c r="C199" s="41"/>
    </row>
    <row r="200" spans="2:3">
      <c r="B200" s="371" t="s">
        <v>218</v>
      </c>
      <c r="C200" s="41"/>
    </row>
    <row r="201" spans="2:3">
      <c r="B201" s="371" t="s">
        <v>250</v>
      </c>
      <c r="C201" s="41"/>
    </row>
    <row r="202" spans="2:3">
      <c r="B202" s="371" t="s">
        <v>251</v>
      </c>
      <c r="C202" s="41"/>
    </row>
    <row r="203" spans="2:3">
      <c r="B203" s="371" t="s">
        <v>252</v>
      </c>
      <c r="C203" s="41"/>
    </row>
    <row r="204" spans="2:3">
      <c r="B204" s="369" t="s">
        <v>222</v>
      </c>
      <c r="C204" s="370">
        <f>C205+C206</f>
        <v>0</v>
      </c>
    </row>
    <row r="205" spans="2:3">
      <c r="B205" s="371" t="s">
        <v>223</v>
      </c>
      <c r="C205" s="41"/>
    </row>
    <row r="206" spans="2:3">
      <c r="B206" s="371" t="s">
        <v>224</v>
      </c>
      <c r="C206" s="41"/>
    </row>
    <row r="207" spans="2:3">
      <c r="B207" s="369" t="s">
        <v>253</v>
      </c>
      <c r="C207" s="370">
        <f>C208+C209</f>
        <v>0</v>
      </c>
    </row>
    <row r="208" spans="2:3">
      <c r="B208" s="371" t="s">
        <v>254</v>
      </c>
      <c r="C208" s="41"/>
    </row>
    <row r="209" spans="2:3">
      <c r="B209" s="371" t="s">
        <v>255</v>
      </c>
      <c r="C209" s="41"/>
    </row>
    <row r="210" spans="2:3">
      <c r="B210" s="369" t="s">
        <v>256</v>
      </c>
      <c r="C210" s="370">
        <f>C211+C212</f>
        <v>0</v>
      </c>
    </row>
    <row r="211" spans="2:3">
      <c r="B211" s="371" t="s">
        <v>257</v>
      </c>
      <c r="C211" s="41"/>
    </row>
    <row r="212" spans="2:3">
      <c r="B212" s="371" t="s">
        <v>239</v>
      </c>
      <c r="C212" s="41"/>
    </row>
    <row r="213" spans="2:3">
      <c r="B213" s="369" t="s">
        <v>258</v>
      </c>
      <c r="C213" s="370">
        <f>C214+C215+C216</f>
        <v>0</v>
      </c>
    </row>
    <row r="214" spans="2:3">
      <c r="B214" s="371" t="s">
        <v>259</v>
      </c>
      <c r="C214" s="41"/>
    </row>
    <row r="215" spans="2:3">
      <c r="B215" s="371" t="s">
        <v>260</v>
      </c>
      <c r="C215" s="41"/>
    </row>
    <row r="216" spans="2:3">
      <c r="B216" s="371" t="s">
        <v>261</v>
      </c>
      <c r="C216" s="41"/>
    </row>
    <row r="217" spans="2:3">
      <c r="B217" s="383"/>
      <c r="C217" s="384"/>
    </row>
    <row r="218" spans="2:3">
      <c r="B218" s="369" t="s">
        <v>262</v>
      </c>
      <c r="C218" s="370">
        <f>C219+C222+C228+C234-C236+C239-C240</f>
        <v>0</v>
      </c>
    </row>
    <row r="219" spans="2:3">
      <c r="B219" s="369" t="s">
        <v>263</v>
      </c>
      <c r="C219" s="370">
        <f>C220-C221</f>
        <v>0</v>
      </c>
    </row>
    <row r="220" spans="2:3">
      <c r="B220" s="371" t="s">
        <v>264</v>
      </c>
      <c r="C220" s="41"/>
    </row>
    <row r="221" spans="2:3">
      <c r="B221" s="371" t="s">
        <v>265</v>
      </c>
      <c r="C221" s="41"/>
    </row>
    <row r="222" spans="2:3">
      <c r="B222" s="369" t="s">
        <v>266</v>
      </c>
      <c r="C222" s="370">
        <f>SUM(C223:C227)</f>
        <v>0</v>
      </c>
    </row>
    <row r="223" spans="2:3">
      <c r="B223" s="371" t="s">
        <v>267</v>
      </c>
      <c r="C223" s="41"/>
    </row>
    <row r="224" spans="2:3">
      <c r="B224" s="372" t="s">
        <v>268</v>
      </c>
      <c r="C224" s="41"/>
    </row>
    <row r="225" spans="2:3">
      <c r="B225" s="371" t="s">
        <v>269</v>
      </c>
      <c r="C225" s="41"/>
    </row>
    <row r="226" spans="2:3">
      <c r="B226" s="371" t="s">
        <v>270</v>
      </c>
      <c r="C226" s="41"/>
    </row>
    <row r="227" spans="2:3">
      <c r="B227" s="371" t="s">
        <v>271</v>
      </c>
      <c r="C227" s="41"/>
    </row>
    <row r="228" spans="2:3">
      <c r="B228" s="369" t="s">
        <v>272</v>
      </c>
      <c r="C228" s="370">
        <f>SUM(C229:C233)</f>
        <v>0</v>
      </c>
    </row>
    <row r="229" spans="2:3">
      <c r="B229" s="371" t="s">
        <v>273</v>
      </c>
      <c r="C229" s="41"/>
    </row>
    <row r="230" spans="2:3">
      <c r="B230" s="371" t="s">
        <v>274</v>
      </c>
      <c r="C230" s="41"/>
    </row>
    <row r="231" spans="2:3">
      <c r="B231" s="371" t="s">
        <v>275</v>
      </c>
      <c r="C231" s="41"/>
    </row>
    <row r="232" spans="2:3">
      <c r="B232" s="371" t="s">
        <v>276</v>
      </c>
      <c r="C232" s="41"/>
    </row>
    <row r="233" spans="2:3">
      <c r="B233" s="371" t="s">
        <v>277</v>
      </c>
      <c r="C233" s="41"/>
    </row>
    <row r="234" spans="2:3">
      <c r="B234" s="369" t="s">
        <v>278</v>
      </c>
      <c r="C234" s="370">
        <f>C235</f>
        <v>0</v>
      </c>
    </row>
    <row r="235" spans="2:3">
      <c r="B235" s="371" t="s">
        <v>279</v>
      </c>
      <c r="C235" s="41"/>
    </row>
    <row r="236" spans="2:3">
      <c r="B236" s="369" t="s">
        <v>280</v>
      </c>
      <c r="C236" s="370">
        <f>C237</f>
        <v>0</v>
      </c>
    </row>
    <row r="237" spans="2:3">
      <c r="B237" s="371" t="s">
        <v>281</v>
      </c>
      <c r="C237" s="41"/>
    </row>
    <row r="238" spans="2:3">
      <c r="B238" s="369" t="s">
        <v>282</v>
      </c>
      <c r="C238" s="370">
        <f>C239-C240</f>
        <v>0</v>
      </c>
    </row>
    <row r="239" spans="2:3">
      <c r="B239" s="371" t="s">
        <v>283</v>
      </c>
      <c r="C239" s="41"/>
    </row>
    <row r="240" spans="2:3">
      <c r="B240" s="371" t="s">
        <v>284</v>
      </c>
      <c r="C240" s="41"/>
    </row>
    <row r="241" spans="2:3">
      <c r="B241" s="383"/>
      <c r="C241" s="384"/>
    </row>
    <row r="242" spans="2:3">
      <c r="B242" s="376" t="s">
        <v>285</v>
      </c>
      <c r="C242" s="370">
        <f>C218+C184+C133</f>
        <v>0</v>
      </c>
    </row>
    <row r="243" spans="2:3">
      <c r="B243" s="376" t="s">
        <v>204</v>
      </c>
      <c r="C243" s="6"/>
    </row>
    <row r="244" spans="2:3" ht="7.9" customHeight="1"/>
    <row r="291" spans="3:4">
      <c r="C291" s="378"/>
      <c r="D291" s="378"/>
    </row>
    <row r="292" spans="3:4">
      <c r="C292" s="378"/>
      <c r="D292" s="378"/>
    </row>
    <row r="293" spans="3:4">
      <c r="C293" s="378"/>
      <c r="D293" s="378"/>
    </row>
    <row r="294" spans="3:4">
      <c r="C294" s="378"/>
      <c r="D294" s="378"/>
    </row>
    <row r="295" spans="3:4">
      <c r="C295" s="378"/>
      <c r="D295" s="378"/>
    </row>
    <row r="296" spans="3:4">
      <c r="C296" s="378"/>
      <c r="D296" s="378"/>
    </row>
    <row r="297" spans="3:4">
      <c r="C297" s="378"/>
      <c r="D297" s="378"/>
    </row>
    <row r="298" spans="3:4">
      <c r="C298" s="378"/>
      <c r="D298" s="378"/>
    </row>
    <row r="299" spans="3:4">
      <c r="C299" s="378"/>
      <c r="D299" s="378"/>
    </row>
    <row r="300" spans="3:4">
      <c r="C300" s="378"/>
      <c r="D300" s="378"/>
    </row>
    <row r="301" spans="3:4">
      <c r="C301" s="378"/>
      <c r="D301" s="378"/>
    </row>
    <row r="302" spans="3:4">
      <c r="C302" s="378"/>
      <c r="D302" s="378"/>
    </row>
    <row r="303" spans="3:4">
      <c r="C303" s="378"/>
      <c r="D303" s="378"/>
    </row>
    <row r="304" spans="3:4">
      <c r="C304" s="378"/>
      <c r="D304" s="378"/>
    </row>
    <row r="305" spans="3:4">
      <c r="C305" s="378"/>
      <c r="D305" s="378"/>
    </row>
    <row r="306" spans="3:4">
      <c r="C306" s="378"/>
      <c r="D306" s="378"/>
    </row>
    <row r="307" spans="3:4">
      <c r="C307" s="378"/>
      <c r="D307" s="378"/>
    </row>
    <row r="308" spans="3:4">
      <c r="C308" s="378"/>
      <c r="D308" s="378"/>
    </row>
    <row r="309" spans="3:4">
      <c r="C309" s="378"/>
      <c r="D309" s="378"/>
    </row>
    <row r="310" spans="3:4">
      <c r="C310" s="378"/>
      <c r="D310" s="378"/>
    </row>
    <row r="311" spans="3:4">
      <c r="C311" s="378"/>
      <c r="D311" s="378"/>
    </row>
    <row r="312" spans="3:4">
      <c r="C312" s="378"/>
      <c r="D312" s="378"/>
    </row>
    <row r="313" spans="3:4">
      <c r="C313" s="378"/>
      <c r="D313" s="378"/>
    </row>
    <row r="314" spans="3:4">
      <c r="C314" s="378"/>
      <c r="D314" s="378"/>
    </row>
    <row r="315" spans="3:4">
      <c r="C315" s="378"/>
      <c r="D315" s="378"/>
    </row>
    <row r="316" spans="3:4">
      <c r="C316" s="378"/>
      <c r="D316" s="378"/>
    </row>
    <row r="317" spans="3:4">
      <c r="C317" s="378"/>
      <c r="D317" s="378"/>
    </row>
    <row r="318" spans="3:4">
      <c r="C318" s="378"/>
      <c r="D318" s="378"/>
    </row>
    <row r="319" spans="3:4">
      <c r="C319" s="378"/>
      <c r="D319" s="378"/>
    </row>
    <row r="320" spans="3:4">
      <c r="C320" s="378"/>
      <c r="D320" s="378"/>
    </row>
    <row r="321" spans="3:4">
      <c r="C321" s="378"/>
      <c r="D321" s="378"/>
    </row>
    <row r="322" spans="3:4">
      <c r="C322" s="378"/>
      <c r="D322" s="378"/>
    </row>
    <row r="323" spans="3:4">
      <c r="C323" s="378"/>
      <c r="D323" s="378"/>
    </row>
    <row r="324" spans="3:4">
      <c r="C324" s="378"/>
      <c r="D324" s="378"/>
    </row>
    <row r="325" spans="3:4">
      <c r="C325" s="378"/>
      <c r="D325" s="378"/>
    </row>
    <row r="326" spans="3:4">
      <c r="C326" s="378"/>
      <c r="D326" s="378"/>
    </row>
    <row r="327" spans="3:4">
      <c r="C327" s="378"/>
      <c r="D327" s="378"/>
    </row>
    <row r="328" spans="3:4">
      <c r="C328" s="378"/>
      <c r="D328" s="378"/>
    </row>
    <row r="329" spans="3:4">
      <c r="C329" s="378"/>
      <c r="D329" s="378"/>
    </row>
    <row r="330" spans="3:4">
      <c r="C330" s="378"/>
      <c r="D330" s="378"/>
    </row>
    <row r="331" spans="3:4">
      <c r="C331" s="378"/>
      <c r="D331" s="378"/>
    </row>
    <row r="332" spans="3:4">
      <c r="C332" s="378"/>
      <c r="D332" s="378"/>
    </row>
    <row r="333" spans="3:4">
      <c r="C333" s="378"/>
      <c r="D333" s="378"/>
    </row>
    <row r="334" spans="3:4">
      <c r="C334" s="378"/>
      <c r="D334" s="378"/>
    </row>
    <row r="335" spans="3:4">
      <c r="C335" s="378"/>
      <c r="D335" s="378"/>
    </row>
    <row r="336" spans="3:4">
      <c r="C336" s="378"/>
      <c r="D336" s="378"/>
    </row>
    <row r="337" spans="3:4">
      <c r="C337" s="378"/>
      <c r="D337" s="378"/>
    </row>
    <row r="338" spans="3:4">
      <c r="C338" s="378"/>
      <c r="D338" s="378"/>
    </row>
    <row r="339" spans="3:4">
      <c r="C339" s="378"/>
      <c r="D339" s="378"/>
    </row>
    <row r="340" spans="3:4">
      <c r="C340" s="378"/>
      <c r="D340" s="378"/>
    </row>
    <row r="341" spans="3:4">
      <c r="C341" s="378"/>
      <c r="D341" s="378"/>
    </row>
    <row r="342" spans="3:4">
      <c r="C342" s="378"/>
      <c r="D342" s="378"/>
    </row>
    <row r="343" spans="3:4">
      <c r="C343" s="378"/>
      <c r="D343" s="378"/>
    </row>
    <row r="344" spans="3:4">
      <c r="C344" s="378"/>
      <c r="D344" s="378"/>
    </row>
    <row r="345" spans="3:4">
      <c r="C345" s="378"/>
      <c r="D345" s="378"/>
    </row>
    <row r="346" spans="3:4">
      <c r="C346" s="378"/>
      <c r="D346" s="378"/>
    </row>
    <row r="347" spans="3:4">
      <c r="C347" s="378"/>
      <c r="D347" s="378"/>
    </row>
    <row r="348" spans="3:4">
      <c r="C348" s="378"/>
      <c r="D348" s="378"/>
    </row>
    <row r="349" spans="3:4">
      <c r="C349" s="378"/>
      <c r="D349" s="378"/>
    </row>
    <row r="350" spans="3:4">
      <c r="C350" s="378"/>
      <c r="D350" s="378"/>
    </row>
    <row r="351" spans="3:4">
      <c r="C351" s="378"/>
      <c r="D351" s="378"/>
    </row>
    <row r="352" spans="3:4">
      <c r="C352" s="378"/>
      <c r="D352" s="378"/>
    </row>
    <row r="353" spans="3:4">
      <c r="C353" s="378"/>
      <c r="D353" s="378"/>
    </row>
    <row r="354" spans="3:4">
      <c r="C354" s="378"/>
      <c r="D354" s="378"/>
    </row>
    <row r="355" spans="3:4">
      <c r="C355" s="378"/>
      <c r="D355" s="378"/>
    </row>
    <row r="356" spans="3:4">
      <c r="C356" s="378"/>
      <c r="D356" s="378"/>
    </row>
    <row r="357" spans="3:4">
      <c r="C357" s="378"/>
      <c r="D357" s="378"/>
    </row>
    <row r="358" spans="3:4">
      <c r="C358" s="378"/>
      <c r="D358" s="378"/>
    </row>
    <row r="359" spans="3:4">
      <c r="C359" s="378"/>
      <c r="D359" s="378"/>
    </row>
    <row r="360" spans="3:4">
      <c r="C360" s="378"/>
      <c r="D360" s="378"/>
    </row>
    <row r="361" spans="3:4">
      <c r="C361" s="378"/>
      <c r="D361" s="378"/>
    </row>
    <row r="362" spans="3:4">
      <c r="C362" s="378"/>
      <c r="D362" s="378"/>
    </row>
    <row r="363" spans="3:4">
      <c r="C363" s="378"/>
      <c r="D363" s="378"/>
    </row>
    <row r="364" spans="3:4">
      <c r="C364" s="378"/>
      <c r="D364" s="378"/>
    </row>
    <row r="365" spans="3:4">
      <c r="C365" s="378"/>
      <c r="D365" s="378"/>
    </row>
    <row r="366" spans="3:4">
      <c r="C366" s="378"/>
      <c r="D366" s="378"/>
    </row>
    <row r="367" spans="3:4">
      <c r="C367" s="378"/>
      <c r="D367" s="378"/>
    </row>
    <row r="368" spans="3:4">
      <c r="C368" s="378"/>
      <c r="D368" s="378"/>
    </row>
    <row r="369" spans="3:4">
      <c r="C369" s="378"/>
      <c r="D369" s="378"/>
    </row>
    <row r="370" spans="3:4">
      <c r="C370" s="378"/>
      <c r="D370" s="378"/>
    </row>
    <row r="371" spans="3:4">
      <c r="C371" s="378"/>
      <c r="D371" s="378"/>
    </row>
    <row r="372" spans="3:4">
      <c r="C372" s="378"/>
      <c r="D372" s="378"/>
    </row>
    <row r="373" spans="3:4">
      <c r="C373" s="378"/>
      <c r="D373" s="378"/>
    </row>
    <row r="374" spans="3:4">
      <c r="C374" s="378"/>
      <c r="D374" s="378"/>
    </row>
    <row r="375" spans="3:4">
      <c r="C375" s="378"/>
      <c r="D375" s="378"/>
    </row>
    <row r="376" spans="3:4">
      <c r="C376" s="378"/>
      <c r="D376" s="378"/>
    </row>
    <row r="377" spans="3:4">
      <c r="C377" s="378"/>
      <c r="D377" s="378"/>
    </row>
    <row r="378" spans="3:4">
      <c r="C378" s="378"/>
      <c r="D378" s="378"/>
    </row>
    <row r="379" spans="3:4">
      <c r="C379" s="378"/>
      <c r="D379" s="378"/>
    </row>
    <row r="380" spans="3:4">
      <c r="C380" s="378"/>
      <c r="D380" s="378"/>
    </row>
    <row r="381" spans="3:4">
      <c r="C381" s="378"/>
      <c r="D381" s="378"/>
    </row>
    <row r="382" spans="3:4">
      <c r="C382" s="378"/>
      <c r="D382" s="378"/>
    </row>
    <row r="383" spans="3:4">
      <c r="C383" s="378"/>
      <c r="D383" s="378"/>
    </row>
    <row r="384" spans="3:4">
      <c r="C384" s="378"/>
      <c r="D384" s="378"/>
    </row>
    <row r="385" spans="3:4">
      <c r="C385" s="378"/>
      <c r="D385" s="378"/>
    </row>
    <row r="386" spans="3:4">
      <c r="C386" s="378"/>
      <c r="D386" s="378"/>
    </row>
    <row r="387" spans="3:4">
      <c r="C387" s="378"/>
      <c r="D387" s="378"/>
    </row>
    <row r="388" spans="3:4">
      <c r="C388" s="378"/>
      <c r="D388" s="378"/>
    </row>
    <row r="389" spans="3:4">
      <c r="C389" s="378"/>
      <c r="D389" s="378"/>
    </row>
    <row r="390" spans="3:4">
      <c r="C390" s="378"/>
      <c r="D390" s="378"/>
    </row>
    <row r="391" spans="3:4">
      <c r="C391" s="378"/>
      <c r="D391" s="378"/>
    </row>
    <row r="392" spans="3:4">
      <c r="C392" s="378"/>
      <c r="D392" s="378"/>
    </row>
    <row r="393" spans="3:4">
      <c r="C393" s="378"/>
      <c r="D393" s="378"/>
    </row>
    <row r="394" spans="3:4">
      <c r="C394" s="378"/>
      <c r="D394" s="378"/>
    </row>
    <row r="395" spans="3:4">
      <c r="C395" s="378"/>
      <c r="D395" s="378"/>
    </row>
    <row r="396" spans="3:4">
      <c r="C396" s="378"/>
      <c r="D396" s="378"/>
    </row>
    <row r="397" spans="3:4">
      <c r="C397" s="378"/>
      <c r="D397" s="378"/>
    </row>
    <row r="398" spans="3:4">
      <c r="C398" s="378"/>
      <c r="D398" s="378"/>
    </row>
    <row r="399" spans="3:4">
      <c r="C399" s="378"/>
      <c r="D399" s="378"/>
    </row>
    <row r="400" spans="3:4">
      <c r="C400" s="378"/>
      <c r="D400" s="378"/>
    </row>
    <row r="401" spans="3:4">
      <c r="C401" s="378"/>
      <c r="D401" s="378"/>
    </row>
    <row r="402" spans="3:4">
      <c r="C402" s="378"/>
      <c r="D402" s="378"/>
    </row>
    <row r="403" spans="3:4">
      <c r="C403" s="378"/>
      <c r="D403" s="378"/>
    </row>
    <row r="404" spans="3:4">
      <c r="C404" s="378"/>
      <c r="D404" s="378"/>
    </row>
    <row r="405" spans="3:4">
      <c r="C405" s="378"/>
      <c r="D405" s="378"/>
    </row>
    <row r="406" spans="3:4">
      <c r="C406" s="378"/>
      <c r="D406" s="378"/>
    </row>
    <row r="407" spans="3:4">
      <c r="C407" s="378"/>
      <c r="D407" s="378"/>
    </row>
    <row r="408" spans="3:4">
      <c r="C408" s="378"/>
      <c r="D408" s="378"/>
    </row>
    <row r="409" spans="3:4">
      <c r="C409" s="378"/>
      <c r="D409" s="378"/>
    </row>
    <row r="410" spans="3:4">
      <c r="C410" s="378"/>
      <c r="D410" s="378"/>
    </row>
    <row r="411" spans="3:4">
      <c r="C411" s="378"/>
      <c r="D411" s="378"/>
    </row>
    <row r="412" spans="3:4">
      <c r="C412" s="378"/>
      <c r="D412" s="378"/>
    </row>
    <row r="413" spans="3:4">
      <c r="C413" s="378"/>
      <c r="D413" s="378"/>
    </row>
    <row r="414" spans="3:4">
      <c r="C414" s="378"/>
      <c r="D414" s="378"/>
    </row>
    <row r="415" spans="3:4">
      <c r="C415" s="378"/>
      <c r="D415" s="378"/>
    </row>
    <row r="416" spans="3:4">
      <c r="C416" s="378"/>
      <c r="D416" s="378"/>
    </row>
    <row r="417" spans="3:4">
      <c r="C417" s="378"/>
      <c r="D417" s="378"/>
    </row>
    <row r="418" spans="3:4">
      <c r="C418" s="378"/>
      <c r="D418" s="378"/>
    </row>
    <row r="419" spans="3:4">
      <c r="C419" s="378"/>
      <c r="D419" s="378"/>
    </row>
    <row r="420" spans="3:4">
      <c r="C420" s="378"/>
      <c r="D420" s="378"/>
    </row>
    <row r="421" spans="3:4">
      <c r="C421" s="378"/>
      <c r="D421" s="378"/>
    </row>
    <row r="422" spans="3:4">
      <c r="C422" s="378"/>
      <c r="D422" s="378"/>
    </row>
    <row r="423" spans="3:4">
      <c r="C423" s="378"/>
      <c r="D423" s="378"/>
    </row>
    <row r="424" spans="3:4">
      <c r="C424" s="378"/>
      <c r="D424" s="378"/>
    </row>
    <row r="425" spans="3:4">
      <c r="C425" s="378"/>
      <c r="D425" s="378"/>
    </row>
    <row r="426" spans="3:4">
      <c r="C426" s="378"/>
      <c r="D426" s="378"/>
    </row>
    <row r="427" spans="3:4">
      <c r="C427" s="378"/>
      <c r="D427" s="378"/>
    </row>
    <row r="428" spans="3:4">
      <c r="C428" s="378"/>
      <c r="D428" s="378"/>
    </row>
    <row r="429" spans="3:4">
      <c r="C429" s="378"/>
      <c r="D429" s="378"/>
    </row>
    <row r="430" spans="3:4">
      <c r="C430" s="378"/>
      <c r="D430" s="378"/>
    </row>
    <row r="431" spans="3:4">
      <c r="C431" s="378"/>
      <c r="D431" s="378"/>
    </row>
    <row r="432" spans="3:4">
      <c r="C432" s="378"/>
      <c r="D432" s="378"/>
    </row>
    <row r="433" spans="3:4">
      <c r="C433" s="378"/>
      <c r="D433" s="378"/>
    </row>
    <row r="434" spans="3:4">
      <c r="C434" s="378"/>
      <c r="D434" s="378"/>
    </row>
    <row r="435" spans="3:4">
      <c r="C435" s="378"/>
      <c r="D435" s="378"/>
    </row>
    <row r="436" spans="3:4">
      <c r="C436" s="378"/>
      <c r="D436" s="378"/>
    </row>
    <row r="437" spans="3:4">
      <c r="C437" s="378"/>
      <c r="D437" s="378"/>
    </row>
    <row r="438" spans="3:4">
      <c r="C438" s="378"/>
      <c r="D438" s="378"/>
    </row>
    <row r="439" spans="3:4">
      <c r="C439" s="378"/>
      <c r="D439" s="378"/>
    </row>
    <row r="440" spans="3:4">
      <c r="C440" s="378"/>
      <c r="D440" s="378"/>
    </row>
    <row r="441" spans="3:4">
      <c r="C441" s="378"/>
      <c r="D441" s="378"/>
    </row>
    <row r="442" spans="3:4">
      <c r="C442" s="378"/>
      <c r="D442" s="378"/>
    </row>
    <row r="443" spans="3:4">
      <c r="C443" s="378"/>
      <c r="D443" s="378"/>
    </row>
    <row r="444" spans="3:4">
      <c r="C444" s="378"/>
      <c r="D444" s="378"/>
    </row>
    <row r="445" spans="3:4">
      <c r="C445" s="378"/>
      <c r="D445" s="378"/>
    </row>
    <row r="446" spans="3:4">
      <c r="C446" s="378"/>
      <c r="D446" s="378"/>
    </row>
    <row r="447" spans="3:4">
      <c r="C447" s="378"/>
      <c r="D447" s="378"/>
    </row>
    <row r="448" spans="3:4">
      <c r="C448" s="378"/>
      <c r="D448" s="378"/>
    </row>
    <row r="449" spans="3:4">
      <c r="C449" s="378"/>
      <c r="D449" s="378"/>
    </row>
    <row r="450" spans="3:4">
      <c r="C450" s="378"/>
      <c r="D450" s="378"/>
    </row>
    <row r="451" spans="3:4">
      <c r="C451" s="378"/>
      <c r="D451" s="378"/>
    </row>
    <row r="452" spans="3:4">
      <c r="C452" s="378"/>
      <c r="D452" s="378"/>
    </row>
    <row r="453" spans="3:4">
      <c r="C453" s="378"/>
      <c r="D453" s="378"/>
    </row>
    <row r="454" spans="3:4">
      <c r="C454" s="378"/>
      <c r="D454" s="378"/>
    </row>
    <row r="455" spans="3:4">
      <c r="C455" s="378"/>
      <c r="D455" s="378"/>
    </row>
    <row r="456" spans="3:4">
      <c r="C456" s="378"/>
      <c r="D456" s="378"/>
    </row>
    <row r="457" spans="3:4">
      <c r="C457" s="378"/>
      <c r="D457" s="378"/>
    </row>
    <row r="458" spans="3:4">
      <c r="C458" s="378"/>
      <c r="D458" s="378"/>
    </row>
    <row r="459" spans="3:4">
      <c r="C459" s="378"/>
      <c r="D459" s="378"/>
    </row>
    <row r="460" spans="3:4">
      <c r="C460" s="378"/>
      <c r="D460" s="378"/>
    </row>
    <row r="461" spans="3:4">
      <c r="C461" s="378"/>
      <c r="D461" s="378"/>
    </row>
    <row r="462" spans="3:4">
      <c r="C462" s="378"/>
      <c r="D462" s="378"/>
    </row>
    <row r="463" spans="3:4">
      <c r="C463" s="378"/>
      <c r="D463" s="378"/>
    </row>
    <row r="464" spans="3:4">
      <c r="C464" s="378"/>
      <c r="D464" s="378"/>
    </row>
    <row r="465" spans="3:4">
      <c r="C465" s="378"/>
      <c r="D465" s="378"/>
    </row>
    <row r="466" spans="3:4">
      <c r="C466" s="378"/>
      <c r="D466" s="378"/>
    </row>
    <row r="467" spans="3:4">
      <c r="C467" s="378"/>
      <c r="D467" s="378"/>
    </row>
    <row r="468" spans="3:4">
      <c r="C468" s="378"/>
      <c r="D468" s="378"/>
    </row>
    <row r="469" spans="3:4">
      <c r="C469" s="378"/>
      <c r="D469" s="378"/>
    </row>
    <row r="470" spans="3:4">
      <c r="C470" s="378"/>
      <c r="D470" s="378"/>
    </row>
    <row r="471" spans="3:4">
      <c r="C471" s="378"/>
      <c r="D471" s="378"/>
    </row>
    <row r="472" spans="3:4">
      <c r="C472" s="378"/>
      <c r="D472" s="378"/>
    </row>
    <row r="473" spans="3:4">
      <c r="C473" s="378"/>
      <c r="D473" s="378"/>
    </row>
    <row r="474" spans="3:4">
      <c r="C474" s="378"/>
      <c r="D474" s="378"/>
    </row>
    <row r="475" spans="3:4">
      <c r="C475" s="378"/>
      <c r="D475" s="378"/>
    </row>
    <row r="476" spans="3:4">
      <c r="C476" s="378"/>
      <c r="D476" s="378"/>
    </row>
    <row r="477" spans="3:4">
      <c r="C477" s="378"/>
      <c r="D477" s="378"/>
    </row>
    <row r="478" spans="3:4">
      <c r="C478" s="378"/>
      <c r="D478" s="378"/>
    </row>
    <row r="479" spans="3:4">
      <c r="C479" s="378"/>
      <c r="D479" s="378"/>
    </row>
    <row r="480" spans="3:4">
      <c r="C480" s="378"/>
      <c r="D480" s="378"/>
    </row>
    <row r="481" spans="3:4">
      <c r="C481" s="378"/>
      <c r="D481" s="378"/>
    </row>
    <row r="482" spans="3:4">
      <c r="C482" s="378"/>
      <c r="D482" s="378"/>
    </row>
    <row r="483" spans="3:4">
      <c r="C483" s="378"/>
      <c r="D483" s="378"/>
    </row>
    <row r="484" spans="3:4">
      <c r="C484" s="378"/>
      <c r="D484" s="378"/>
    </row>
    <row r="485" spans="3:4">
      <c r="C485" s="378"/>
      <c r="D485" s="378"/>
    </row>
    <row r="486" spans="3:4">
      <c r="C486" s="378"/>
      <c r="D486" s="378"/>
    </row>
    <row r="487" spans="3:4">
      <c r="C487" s="378"/>
      <c r="D487" s="378"/>
    </row>
    <row r="488" spans="3:4">
      <c r="C488" s="378"/>
      <c r="D488" s="378"/>
    </row>
    <row r="489" spans="3:4">
      <c r="C489" s="378"/>
      <c r="D489" s="378"/>
    </row>
    <row r="490" spans="3:4">
      <c r="C490" s="378"/>
      <c r="D490" s="378"/>
    </row>
    <row r="491" spans="3:4">
      <c r="C491" s="378"/>
      <c r="D491" s="378"/>
    </row>
    <row r="492" spans="3:4">
      <c r="C492" s="378"/>
      <c r="D492" s="378"/>
    </row>
    <row r="493" spans="3:4">
      <c r="C493" s="378"/>
      <c r="D493" s="378"/>
    </row>
    <row r="494" spans="3:4">
      <c r="C494" s="378"/>
      <c r="D494" s="378"/>
    </row>
    <row r="495" spans="3:4">
      <c r="C495" s="378"/>
      <c r="D495" s="378"/>
    </row>
    <row r="496" spans="3:4">
      <c r="C496" s="378"/>
      <c r="D496" s="378"/>
    </row>
    <row r="497" spans="3:4">
      <c r="C497" s="378"/>
      <c r="D497" s="378"/>
    </row>
    <row r="498" spans="3:4">
      <c r="C498" s="378"/>
      <c r="D498" s="378"/>
    </row>
    <row r="499" spans="3:4">
      <c r="C499" s="378"/>
      <c r="D499" s="378"/>
    </row>
    <row r="500" spans="3:4">
      <c r="C500" s="378"/>
      <c r="D500" s="378"/>
    </row>
    <row r="501" spans="3:4">
      <c r="C501" s="378"/>
      <c r="D501" s="378"/>
    </row>
    <row r="502" spans="3:4">
      <c r="C502" s="378"/>
      <c r="D502" s="378"/>
    </row>
    <row r="503" spans="3:4">
      <c r="C503" s="378"/>
      <c r="D503" s="378"/>
    </row>
    <row r="504" spans="3:4">
      <c r="C504" s="378"/>
      <c r="D504" s="378"/>
    </row>
    <row r="505" spans="3:4">
      <c r="C505" s="378"/>
      <c r="D505" s="378"/>
    </row>
    <row r="506" spans="3:4">
      <c r="C506" s="378"/>
      <c r="D506" s="378"/>
    </row>
    <row r="507" spans="3:4">
      <c r="C507" s="378"/>
      <c r="D507" s="378"/>
    </row>
    <row r="508" spans="3:4">
      <c r="C508" s="378"/>
      <c r="D508" s="378"/>
    </row>
    <row r="509" spans="3:4">
      <c r="C509" s="378"/>
      <c r="D509" s="378"/>
    </row>
    <row r="510" spans="3:4">
      <c r="C510" s="378"/>
      <c r="D510" s="378"/>
    </row>
    <row r="511" spans="3:4">
      <c r="C511" s="378"/>
      <c r="D511" s="378"/>
    </row>
    <row r="512" spans="3:4">
      <c r="C512" s="378"/>
      <c r="D512" s="378"/>
    </row>
    <row r="513" spans="3:4">
      <c r="C513" s="378"/>
      <c r="D513" s="378"/>
    </row>
    <row r="514" spans="3:4">
      <c r="C514" s="378"/>
      <c r="D514" s="378"/>
    </row>
    <row r="515" spans="3:4">
      <c r="C515" s="378"/>
      <c r="D515" s="378"/>
    </row>
    <row r="516" spans="3:4">
      <c r="C516" s="378"/>
      <c r="D516" s="378"/>
    </row>
    <row r="517" spans="3:4">
      <c r="C517" s="378"/>
      <c r="D517" s="378"/>
    </row>
    <row r="518" spans="3:4">
      <c r="C518" s="378"/>
      <c r="D518" s="378"/>
    </row>
    <row r="519" spans="3:4">
      <c r="C519" s="378"/>
      <c r="D519" s="378"/>
    </row>
    <row r="520" spans="3:4">
      <c r="C520" s="378"/>
      <c r="D520" s="378"/>
    </row>
    <row r="521" spans="3:4">
      <c r="C521" s="378"/>
      <c r="D521" s="378"/>
    </row>
    <row r="522" spans="3:4">
      <c r="C522" s="378"/>
      <c r="D522" s="378"/>
    </row>
    <row r="523" spans="3:4">
      <c r="C523" s="378"/>
      <c r="D523" s="378"/>
    </row>
    <row r="524" spans="3:4">
      <c r="C524" s="378"/>
      <c r="D524" s="378"/>
    </row>
    <row r="525" spans="3:4">
      <c r="C525" s="378"/>
      <c r="D525" s="378"/>
    </row>
    <row r="526" spans="3:4">
      <c r="C526" s="378"/>
      <c r="D526" s="378"/>
    </row>
    <row r="527" spans="3:4">
      <c r="C527" s="378"/>
      <c r="D527" s="378"/>
    </row>
    <row r="528" spans="3:4">
      <c r="C528" s="378"/>
      <c r="D528" s="378"/>
    </row>
    <row r="529" spans="3:4">
      <c r="C529" s="378"/>
      <c r="D529" s="378"/>
    </row>
    <row r="530" spans="3:4">
      <c r="C530" s="378"/>
      <c r="D530" s="378"/>
    </row>
    <row r="531" spans="3:4">
      <c r="C531" s="378"/>
      <c r="D531" s="378"/>
    </row>
    <row r="532" spans="3:4">
      <c r="C532" s="378"/>
      <c r="D532" s="378"/>
    </row>
    <row r="533" spans="3:4">
      <c r="C533" s="378"/>
      <c r="D533" s="378"/>
    </row>
    <row r="534" spans="3:4">
      <c r="C534" s="378"/>
      <c r="D534" s="378"/>
    </row>
    <row r="535" spans="3:4">
      <c r="C535" s="378"/>
      <c r="D535" s="378"/>
    </row>
    <row r="536" spans="3:4">
      <c r="C536" s="378"/>
      <c r="D536" s="378"/>
    </row>
    <row r="537" spans="3:4">
      <c r="C537" s="378"/>
      <c r="D537" s="378"/>
    </row>
    <row r="538" spans="3:4">
      <c r="C538" s="378"/>
      <c r="D538" s="378"/>
    </row>
    <row r="539" spans="3:4">
      <c r="C539" s="378"/>
      <c r="D539" s="378"/>
    </row>
    <row r="540" spans="3:4">
      <c r="C540" s="378"/>
      <c r="D540" s="378"/>
    </row>
    <row r="541" spans="3:4">
      <c r="C541" s="378"/>
      <c r="D541" s="378"/>
    </row>
    <row r="542" spans="3:4">
      <c r="C542" s="378"/>
      <c r="D542" s="378"/>
    </row>
    <row r="543" spans="3:4">
      <c r="C543" s="378"/>
      <c r="D543" s="378"/>
    </row>
    <row r="544" spans="3:4">
      <c r="C544" s="378"/>
      <c r="D544" s="378"/>
    </row>
    <row r="545" spans="3:4">
      <c r="C545" s="378"/>
      <c r="D545" s="378"/>
    </row>
    <row r="546" spans="3:4">
      <c r="C546" s="378"/>
      <c r="D546" s="378"/>
    </row>
    <row r="547" spans="3:4">
      <c r="C547" s="378"/>
      <c r="D547" s="378"/>
    </row>
    <row r="548" spans="3:4">
      <c r="C548" s="378"/>
      <c r="D548" s="378"/>
    </row>
    <row r="549" spans="3:4">
      <c r="C549" s="378"/>
      <c r="D549" s="378"/>
    </row>
    <row r="550" spans="3:4">
      <c r="C550" s="378"/>
      <c r="D550" s="378"/>
    </row>
    <row r="551" spans="3:4">
      <c r="C551" s="378"/>
      <c r="D551" s="378"/>
    </row>
    <row r="552" spans="3:4">
      <c r="C552" s="378"/>
      <c r="D552" s="378"/>
    </row>
    <row r="553" spans="3:4">
      <c r="C553" s="378"/>
      <c r="D553" s="378"/>
    </row>
    <row r="554" spans="3:4">
      <c r="C554" s="378"/>
      <c r="D554" s="378"/>
    </row>
    <row r="555" spans="3:4">
      <c r="C555" s="378"/>
      <c r="D555" s="378"/>
    </row>
    <row r="556" spans="3:4">
      <c r="C556" s="378"/>
      <c r="D556" s="378"/>
    </row>
    <row r="557" spans="3:4">
      <c r="C557" s="378"/>
      <c r="D557" s="378"/>
    </row>
    <row r="558" spans="3:4">
      <c r="C558" s="378"/>
      <c r="D558" s="378"/>
    </row>
    <row r="559" spans="3:4">
      <c r="C559" s="378"/>
      <c r="D559" s="378"/>
    </row>
    <row r="560" spans="3:4">
      <c r="C560" s="378"/>
      <c r="D560" s="378"/>
    </row>
    <row r="561" spans="3:4">
      <c r="C561" s="378"/>
      <c r="D561" s="378"/>
    </row>
    <row r="562" spans="3:4">
      <c r="C562" s="378"/>
      <c r="D562" s="378"/>
    </row>
    <row r="563" spans="3:4">
      <c r="C563" s="378"/>
      <c r="D563" s="378"/>
    </row>
    <row r="564" spans="3:4">
      <c r="C564" s="378"/>
      <c r="D564" s="378"/>
    </row>
    <row r="565" spans="3:4">
      <c r="C565" s="378"/>
      <c r="D565" s="378"/>
    </row>
    <row r="566" spans="3:4">
      <c r="C566" s="378"/>
      <c r="D566" s="378"/>
    </row>
    <row r="567" spans="3:4">
      <c r="C567" s="378"/>
      <c r="D567" s="378"/>
    </row>
    <row r="568" spans="3:4">
      <c r="C568" s="378"/>
      <c r="D568" s="378"/>
    </row>
    <row r="569" spans="3:4">
      <c r="C569" s="378"/>
      <c r="D569" s="378"/>
    </row>
    <row r="570" spans="3:4">
      <c r="C570" s="378"/>
      <c r="D570" s="378"/>
    </row>
    <row r="571" spans="3:4">
      <c r="C571" s="378"/>
      <c r="D571" s="378"/>
    </row>
    <row r="572" spans="3:4">
      <c r="C572" s="378"/>
      <c r="D572" s="378"/>
    </row>
    <row r="573" spans="3:4">
      <c r="C573" s="378"/>
      <c r="D573" s="378"/>
    </row>
    <row r="574" spans="3:4">
      <c r="C574" s="378"/>
      <c r="D574" s="378"/>
    </row>
    <row r="575" spans="3:4">
      <c r="C575" s="378"/>
      <c r="D575" s="378"/>
    </row>
    <row r="576" spans="3:4">
      <c r="C576" s="378"/>
      <c r="D576" s="378"/>
    </row>
    <row r="577" spans="3:4">
      <c r="C577" s="378"/>
      <c r="D577" s="378"/>
    </row>
    <row r="578" spans="3:4">
      <c r="C578" s="378"/>
      <c r="D578" s="378"/>
    </row>
    <row r="579" spans="3:4">
      <c r="C579" s="378"/>
      <c r="D579" s="378"/>
    </row>
    <row r="580" spans="3:4">
      <c r="C580" s="378"/>
      <c r="D580" s="378"/>
    </row>
    <row r="581" spans="3:4">
      <c r="C581" s="378"/>
      <c r="D581" s="378"/>
    </row>
    <row r="582" spans="3:4">
      <c r="C582" s="378"/>
      <c r="D582" s="378"/>
    </row>
    <row r="583" spans="3:4">
      <c r="C583" s="378"/>
      <c r="D583" s="378"/>
    </row>
    <row r="584" spans="3:4">
      <c r="C584" s="378"/>
      <c r="D584" s="378"/>
    </row>
    <row r="585" spans="3:4">
      <c r="C585" s="378"/>
      <c r="D585" s="378"/>
    </row>
    <row r="586" spans="3:4">
      <c r="C586" s="378"/>
      <c r="D586" s="378"/>
    </row>
    <row r="587" spans="3:4">
      <c r="C587" s="378"/>
      <c r="D587" s="378"/>
    </row>
    <row r="588" spans="3:4">
      <c r="C588" s="378"/>
      <c r="D588" s="378"/>
    </row>
    <row r="589" spans="3:4">
      <c r="C589" s="378"/>
      <c r="D589" s="378"/>
    </row>
    <row r="590" spans="3:4">
      <c r="C590" s="378"/>
      <c r="D590" s="378"/>
    </row>
    <row r="591" spans="3:4">
      <c r="C591" s="378"/>
      <c r="D591" s="378"/>
    </row>
    <row r="592" spans="3:4">
      <c r="C592" s="378"/>
      <c r="D592" s="378"/>
    </row>
    <row r="593" spans="3:4">
      <c r="C593" s="378"/>
      <c r="D593" s="378"/>
    </row>
    <row r="594" spans="3:4">
      <c r="C594" s="378"/>
      <c r="D594" s="378"/>
    </row>
    <row r="595" spans="3:4">
      <c r="C595" s="378"/>
      <c r="D595" s="378"/>
    </row>
    <row r="596" spans="3:4">
      <c r="C596" s="378"/>
      <c r="D596" s="378"/>
    </row>
    <row r="597" spans="3:4">
      <c r="C597" s="378"/>
      <c r="D597" s="378"/>
    </row>
    <row r="598" spans="3:4">
      <c r="C598" s="378"/>
      <c r="D598" s="378"/>
    </row>
    <row r="599" spans="3:4">
      <c r="C599" s="378"/>
      <c r="D599" s="378"/>
    </row>
    <row r="600" spans="3:4">
      <c r="C600" s="378"/>
      <c r="D600" s="378"/>
    </row>
    <row r="601" spans="3:4">
      <c r="C601" s="378"/>
      <c r="D601" s="378"/>
    </row>
    <row r="602" spans="3:4">
      <c r="C602" s="378"/>
      <c r="D602" s="378"/>
    </row>
    <row r="603" spans="3:4">
      <c r="C603" s="378"/>
      <c r="D603" s="378"/>
    </row>
    <row r="604" spans="3:4">
      <c r="C604" s="378"/>
      <c r="D604" s="378"/>
    </row>
    <row r="605" spans="3:4">
      <c r="C605" s="378"/>
      <c r="D605" s="378"/>
    </row>
    <row r="606" spans="3:4">
      <c r="C606" s="378"/>
      <c r="D606" s="378"/>
    </row>
    <row r="607" spans="3:4">
      <c r="C607" s="378"/>
      <c r="D607" s="378"/>
    </row>
    <row r="608" spans="3:4">
      <c r="C608" s="378"/>
      <c r="D608" s="378"/>
    </row>
    <row r="609" spans="3:4">
      <c r="C609" s="378"/>
      <c r="D609" s="378"/>
    </row>
    <row r="610" spans="3:4">
      <c r="C610" s="378"/>
      <c r="D610" s="378"/>
    </row>
    <row r="611" spans="3:4">
      <c r="C611" s="378"/>
      <c r="D611" s="378"/>
    </row>
    <row r="612" spans="3:4">
      <c r="C612" s="378"/>
      <c r="D612" s="378"/>
    </row>
    <row r="613" spans="3:4">
      <c r="C613" s="378"/>
      <c r="D613" s="378"/>
    </row>
    <row r="614" spans="3:4">
      <c r="C614" s="378"/>
      <c r="D614" s="378"/>
    </row>
    <row r="615" spans="3:4">
      <c r="C615" s="378"/>
      <c r="D615" s="378"/>
    </row>
    <row r="616" spans="3:4">
      <c r="C616" s="378"/>
      <c r="D616" s="378"/>
    </row>
    <row r="617" spans="3:4">
      <c r="C617" s="378"/>
      <c r="D617" s="378"/>
    </row>
    <row r="618" spans="3:4">
      <c r="C618" s="378"/>
      <c r="D618" s="378"/>
    </row>
    <row r="619" spans="3:4">
      <c r="C619" s="378"/>
      <c r="D619" s="378"/>
    </row>
    <row r="620" spans="3:4">
      <c r="C620" s="378"/>
      <c r="D620" s="378"/>
    </row>
    <row r="621" spans="3:4">
      <c r="C621" s="378"/>
      <c r="D621" s="378"/>
    </row>
    <row r="622" spans="3:4">
      <c r="C622" s="378"/>
      <c r="D622" s="378"/>
    </row>
    <row r="623" spans="3:4">
      <c r="C623" s="378"/>
      <c r="D623" s="378"/>
    </row>
    <row r="624" spans="3:4">
      <c r="C624" s="378"/>
      <c r="D624" s="378"/>
    </row>
    <row r="625" spans="3:4">
      <c r="C625" s="378"/>
      <c r="D625" s="378"/>
    </row>
    <row r="626" spans="3:4">
      <c r="C626" s="378"/>
      <c r="D626" s="378"/>
    </row>
    <row r="627" spans="3:4">
      <c r="C627" s="378"/>
      <c r="D627" s="378"/>
    </row>
    <row r="628" spans="3:4">
      <c r="C628" s="378"/>
      <c r="D628" s="378"/>
    </row>
    <row r="629" spans="3:4">
      <c r="C629" s="378"/>
      <c r="D629" s="378"/>
    </row>
    <row r="630" spans="3:4">
      <c r="C630" s="378"/>
      <c r="D630" s="378"/>
    </row>
    <row r="631" spans="3:4">
      <c r="C631" s="378"/>
      <c r="D631" s="378"/>
    </row>
    <row r="632" spans="3:4">
      <c r="C632" s="378"/>
      <c r="D632" s="378"/>
    </row>
    <row r="633" spans="3:4">
      <c r="C633" s="378"/>
      <c r="D633" s="378"/>
    </row>
    <row r="634" spans="3:4">
      <c r="C634" s="378"/>
      <c r="D634" s="378"/>
    </row>
    <row r="635" spans="3:4">
      <c r="C635" s="378"/>
      <c r="D635" s="378"/>
    </row>
    <row r="636" spans="3:4">
      <c r="C636" s="378"/>
      <c r="D636" s="378"/>
    </row>
    <row r="637" spans="3:4">
      <c r="C637" s="378"/>
      <c r="D637" s="378"/>
    </row>
    <row r="638" spans="3:4">
      <c r="C638" s="378"/>
      <c r="D638" s="378"/>
    </row>
    <row r="639" spans="3:4">
      <c r="C639" s="378"/>
      <c r="D639" s="378"/>
    </row>
    <row r="640" spans="3:4">
      <c r="C640" s="378"/>
      <c r="D640" s="378"/>
    </row>
    <row r="641" spans="3:4">
      <c r="C641" s="378"/>
      <c r="D641" s="378"/>
    </row>
    <row r="642" spans="3:4">
      <c r="C642" s="378"/>
      <c r="D642" s="378"/>
    </row>
    <row r="643" spans="3:4">
      <c r="C643" s="378"/>
      <c r="D643" s="378"/>
    </row>
    <row r="644" spans="3:4">
      <c r="C644" s="378"/>
      <c r="D644" s="378"/>
    </row>
    <row r="645" spans="3:4">
      <c r="C645" s="378"/>
      <c r="D645" s="378"/>
    </row>
    <row r="646" spans="3:4">
      <c r="C646" s="378"/>
      <c r="D646" s="378"/>
    </row>
    <row r="647" spans="3:4">
      <c r="C647" s="378"/>
      <c r="D647" s="378"/>
    </row>
    <row r="648" spans="3:4">
      <c r="C648" s="378"/>
      <c r="D648" s="378"/>
    </row>
    <row r="649" spans="3:4">
      <c r="C649" s="378"/>
      <c r="D649" s="378"/>
    </row>
    <row r="650" spans="3:4">
      <c r="C650" s="378"/>
      <c r="D650" s="378"/>
    </row>
    <row r="651" spans="3:4">
      <c r="C651" s="378"/>
      <c r="D651" s="378"/>
    </row>
    <row r="652" spans="3:4">
      <c r="C652" s="378"/>
      <c r="D652" s="378"/>
    </row>
    <row r="653" spans="3:4">
      <c r="C653" s="378"/>
      <c r="D653" s="378"/>
    </row>
    <row r="654" spans="3:4">
      <c r="C654" s="378"/>
      <c r="D654" s="378"/>
    </row>
    <row r="655" spans="3:4">
      <c r="C655" s="378"/>
      <c r="D655" s="378"/>
    </row>
    <row r="656" spans="3:4">
      <c r="C656" s="378"/>
      <c r="D656" s="378"/>
    </row>
    <row r="657" spans="3:4">
      <c r="C657" s="378"/>
      <c r="D657" s="378"/>
    </row>
    <row r="658" spans="3:4">
      <c r="C658" s="378"/>
      <c r="D658" s="378"/>
    </row>
    <row r="659" spans="3:4">
      <c r="C659" s="378"/>
      <c r="D659" s="378"/>
    </row>
    <row r="660" spans="3:4">
      <c r="C660" s="378"/>
      <c r="D660" s="378"/>
    </row>
    <row r="661" spans="3:4">
      <c r="C661" s="378"/>
      <c r="D661" s="378"/>
    </row>
    <row r="662" spans="3:4">
      <c r="C662" s="378"/>
      <c r="D662" s="378"/>
    </row>
    <row r="663" spans="3:4">
      <c r="C663" s="378"/>
      <c r="D663" s="378"/>
    </row>
    <row r="664" spans="3:4">
      <c r="C664" s="378"/>
      <c r="D664" s="378"/>
    </row>
    <row r="665" spans="3:4">
      <c r="C665" s="378"/>
      <c r="D665" s="378"/>
    </row>
    <row r="666" spans="3:4">
      <c r="C666" s="378"/>
      <c r="D666" s="378"/>
    </row>
    <row r="667" spans="3:4">
      <c r="C667" s="378"/>
      <c r="D667" s="378"/>
    </row>
    <row r="668" spans="3:4">
      <c r="C668" s="378"/>
      <c r="D668" s="378"/>
    </row>
    <row r="669" spans="3:4">
      <c r="C669" s="378"/>
      <c r="D669" s="378"/>
    </row>
    <row r="670" spans="3:4">
      <c r="C670" s="378"/>
      <c r="D670" s="378"/>
    </row>
    <row r="671" spans="3:4">
      <c r="C671" s="378"/>
      <c r="D671" s="378"/>
    </row>
    <row r="672" spans="3:4">
      <c r="C672" s="378"/>
      <c r="D672" s="378"/>
    </row>
    <row r="673" spans="3:4">
      <c r="C673" s="378"/>
      <c r="D673" s="378"/>
    </row>
    <row r="674" spans="3:4">
      <c r="C674" s="378"/>
      <c r="D674" s="378"/>
    </row>
    <row r="675" spans="3:4">
      <c r="C675" s="378"/>
      <c r="D675" s="378"/>
    </row>
    <row r="676" spans="3:4">
      <c r="C676" s="378"/>
      <c r="D676" s="378"/>
    </row>
    <row r="677" spans="3:4">
      <c r="C677" s="378"/>
      <c r="D677" s="378"/>
    </row>
    <row r="678" spans="3:4">
      <c r="C678" s="378"/>
      <c r="D678" s="378"/>
    </row>
    <row r="679" spans="3:4">
      <c r="C679" s="378"/>
      <c r="D679" s="378"/>
    </row>
    <row r="680" spans="3:4">
      <c r="C680" s="378"/>
      <c r="D680" s="378"/>
    </row>
    <row r="681" spans="3:4">
      <c r="C681" s="378"/>
      <c r="D681" s="378"/>
    </row>
    <row r="682" spans="3:4">
      <c r="C682" s="378"/>
      <c r="D682" s="378"/>
    </row>
    <row r="683" spans="3:4">
      <c r="C683" s="378"/>
      <c r="D683" s="378"/>
    </row>
    <row r="684" spans="3:4">
      <c r="C684" s="378"/>
      <c r="D684" s="378"/>
    </row>
    <row r="685" spans="3:4">
      <c r="C685" s="378"/>
      <c r="D685" s="378"/>
    </row>
    <row r="686" spans="3:4">
      <c r="C686" s="378"/>
      <c r="D686" s="378"/>
    </row>
    <row r="687" spans="3:4">
      <c r="C687" s="378"/>
      <c r="D687" s="378"/>
    </row>
    <row r="688" spans="3:4">
      <c r="C688" s="378"/>
      <c r="D688" s="378"/>
    </row>
    <row r="689" spans="3:4">
      <c r="C689" s="378"/>
      <c r="D689" s="378"/>
    </row>
    <row r="690" spans="3:4">
      <c r="C690" s="378"/>
      <c r="D690" s="378"/>
    </row>
    <row r="691" spans="3:4">
      <c r="C691" s="378"/>
      <c r="D691" s="378"/>
    </row>
    <row r="692" spans="3:4">
      <c r="C692" s="378"/>
      <c r="D692" s="378"/>
    </row>
    <row r="693" spans="3:4">
      <c r="C693" s="378"/>
      <c r="D693" s="378"/>
    </row>
    <row r="694" spans="3:4">
      <c r="C694" s="378"/>
      <c r="D694" s="378"/>
    </row>
    <row r="695" spans="3:4">
      <c r="C695" s="378"/>
      <c r="D695" s="378"/>
    </row>
    <row r="696" spans="3:4">
      <c r="C696" s="378"/>
      <c r="D696" s="378"/>
    </row>
    <row r="697" spans="3:4">
      <c r="C697" s="378"/>
      <c r="D697" s="378"/>
    </row>
    <row r="698" spans="3:4">
      <c r="C698" s="378"/>
      <c r="D698" s="378"/>
    </row>
    <row r="699" spans="3:4">
      <c r="C699" s="378"/>
      <c r="D699" s="378"/>
    </row>
    <row r="700" spans="3:4">
      <c r="C700" s="378"/>
      <c r="D700" s="378"/>
    </row>
    <row r="701" spans="3:4">
      <c r="C701" s="378"/>
      <c r="D701" s="378"/>
    </row>
    <row r="702" spans="3:4">
      <c r="C702" s="378"/>
      <c r="D702" s="378"/>
    </row>
    <row r="703" spans="3:4">
      <c r="C703" s="378"/>
      <c r="D703" s="378"/>
    </row>
    <row r="704" spans="3:4">
      <c r="C704" s="378"/>
      <c r="D704" s="378"/>
    </row>
    <row r="705" spans="3:4">
      <c r="C705" s="378"/>
      <c r="D705" s="378"/>
    </row>
    <row r="706" spans="3:4">
      <c r="C706" s="378"/>
      <c r="D706" s="378"/>
    </row>
    <row r="707" spans="3:4">
      <c r="C707" s="378"/>
      <c r="D707" s="378"/>
    </row>
    <row r="708" spans="3:4">
      <c r="C708" s="378"/>
      <c r="D708" s="378"/>
    </row>
    <row r="709" spans="3:4">
      <c r="C709" s="378"/>
      <c r="D709" s="378"/>
    </row>
    <row r="710" spans="3:4">
      <c r="C710" s="378"/>
      <c r="D710" s="378"/>
    </row>
    <row r="711" spans="3:4">
      <c r="C711" s="378"/>
      <c r="D711" s="378"/>
    </row>
    <row r="712" spans="3:4">
      <c r="C712" s="378"/>
      <c r="D712" s="378"/>
    </row>
    <row r="713" spans="3:4">
      <c r="C713" s="378"/>
      <c r="D713" s="378"/>
    </row>
    <row r="714" spans="3:4">
      <c r="C714" s="378"/>
      <c r="D714" s="378"/>
    </row>
    <row r="715" spans="3:4">
      <c r="C715" s="378"/>
      <c r="D715" s="378"/>
    </row>
    <row r="716" spans="3:4">
      <c r="C716" s="378"/>
      <c r="D716" s="378"/>
    </row>
    <row r="717" spans="3:4">
      <c r="C717" s="378"/>
      <c r="D717" s="378"/>
    </row>
    <row r="718" spans="3:4">
      <c r="C718" s="378"/>
      <c r="D718" s="378"/>
    </row>
    <row r="719" spans="3:4">
      <c r="C719" s="378"/>
      <c r="D719" s="378"/>
    </row>
    <row r="720" spans="3:4">
      <c r="C720" s="378"/>
      <c r="D720" s="378"/>
    </row>
    <row r="721" spans="3:4">
      <c r="C721" s="378"/>
      <c r="D721" s="378"/>
    </row>
    <row r="722" spans="3:4">
      <c r="C722" s="378"/>
      <c r="D722" s="378"/>
    </row>
    <row r="723" spans="3:4">
      <c r="C723" s="378"/>
      <c r="D723" s="378"/>
    </row>
    <row r="724" spans="3:4">
      <c r="C724" s="378"/>
      <c r="D724" s="378"/>
    </row>
    <row r="725" spans="3:4">
      <c r="C725" s="378"/>
      <c r="D725" s="378"/>
    </row>
    <row r="726" spans="3:4">
      <c r="C726" s="378"/>
      <c r="D726" s="378"/>
    </row>
    <row r="727" spans="3:4">
      <c r="C727" s="378"/>
      <c r="D727" s="378"/>
    </row>
    <row r="728" spans="3:4">
      <c r="C728" s="378"/>
      <c r="D728" s="378"/>
    </row>
    <row r="729" spans="3:4">
      <c r="C729" s="378"/>
      <c r="D729" s="378"/>
    </row>
    <row r="730" spans="3:4">
      <c r="C730" s="378"/>
      <c r="D730" s="378"/>
    </row>
    <row r="731" spans="3:4">
      <c r="C731" s="378"/>
      <c r="D731" s="378"/>
    </row>
    <row r="732" spans="3:4">
      <c r="C732" s="378"/>
      <c r="D732" s="378"/>
    </row>
    <row r="733" spans="3:4">
      <c r="C733" s="378"/>
      <c r="D733" s="378"/>
    </row>
    <row r="734" spans="3:4">
      <c r="C734" s="378"/>
      <c r="D734" s="378"/>
    </row>
    <row r="735" spans="3:4">
      <c r="C735" s="378"/>
      <c r="D735" s="378"/>
    </row>
    <row r="736" spans="3:4">
      <c r="C736" s="378"/>
      <c r="D736" s="378"/>
    </row>
    <row r="737" spans="3:4">
      <c r="C737" s="378"/>
      <c r="D737" s="378"/>
    </row>
    <row r="738" spans="3:4">
      <c r="C738" s="378"/>
      <c r="D738" s="378"/>
    </row>
    <row r="739" spans="3:4">
      <c r="C739" s="378"/>
      <c r="D739" s="378"/>
    </row>
    <row r="740" spans="3:4">
      <c r="C740" s="378"/>
      <c r="D740" s="378"/>
    </row>
    <row r="741" spans="3:4">
      <c r="C741" s="378"/>
      <c r="D741" s="378"/>
    </row>
    <row r="742" spans="3:4">
      <c r="C742" s="378"/>
      <c r="D742" s="378"/>
    </row>
    <row r="743" spans="3:4">
      <c r="C743" s="378"/>
      <c r="D743" s="378"/>
    </row>
    <row r="744" spans="3:4">
      <c r="C744" s="378"/>
      <c r="D744" s="378"/>
    </row>
    <row r="745" spans="3:4">
      <c r="C745" s="378"/>
      <c r="D745" s="378"/>
    </row>
    <row r="746" spans="3:4">
      <c r="C746" s="378"/>
      <c r="D746" s="378"/>
    </row>
    <row r="747" spans="3:4">
      <c r="C747" s="378"/>
      <c r="D747" s="378"/>
    </row>
    <row r="748" spans="3:4">
      <c r="C748" s="378"/>
      <c r="D748" s="378"/>
    </row>
    <row r="749" spans="3:4">
      <c r="C749" s="378"/>
      <c r="D749" s="378"/>
    </row>
    <row r="750" spans="3:4">
      <c r="C750" s="378"/>
      <c r="D750" s="378"/>
    </row>
    <row r="751" spans="3:4">
      <c r="C751" s="378"/>
      <c r="D751" s="378"/>
    </row>
    <row r="752" spans="3:4">
      <c r="C752" s="378"/>
      <c r="D752" s="378"/>
    </row>
    <row r="753" spans="3:4">
      <c r="C753" s="378"/>
      <c r="D753" s="378"/>
    </row>
    <row r="754" spans="3:4">
      <c r="C754" s="378"/>
      <c r="D754" s="378"/>
    </row>
    <row r="755" spans="3:4">
      <c r="C755" s="378"/>
      <c r="D755" s="378"/>
    </row>
    <row r="756" spans="3:4">
      <c r="C756" s="378"/>
      <c r="D756" s="378"/>
    </row>
    <row r="757" spans="3:4">
      <c r="C757" s="378"/>
      <c r="D757" s="378"/>
    </row>
    <row r="758" spans="3:4">
      <c r="C758" s="378"/>
      <c r="D758" s="378"/>
    </row>
    <row r="759" spans="3:4">
      <c r="C759" s="378"/>
      <c r="D759" s="378"/>
    </row>
    <row r="760" spans="3:4">
      <c r="C760" s="378"/>
      <c r="D760" s="378"/>
    </row>
    <row r="761" spans="3:4">
      <c r="C761" s="378"/>
      <c r="D761" s="378"/>
    </row>
    <row r="762" spans="3:4">
      <c r="C762" s="378"/>
      <c r="D762" s="378"/>
    </row>
    <row r="763" spans="3:4">
      <c r="C763" s="378"/>
      <c r="D763" s="378"/>
    </row>
    <row r="764" spans="3:4">
      <c r="C764" s="378"/>
      <c r="D764" s="378"/>
    </row>
    <row r="765" spans="3:4">
      <c r="C765" s="378"/>
      <c r="D765" s="378"/>
    </row>
    <row r="766" spans="3:4">
      <c r="C766" s="378"/>
      <c r="D766" s="378"/>
    </row>
    <row r="767" spans="3:4">
      <c r="C767" s="378"/>
      <c r="D767" s="378"/>
    </row>
    <row r="768" spans="3:4">
      <c r="C768" s="378"/>
      <c r="D768" s="378"/>
    </row>
    <row r="769" spans="3:4">
      <c r="C769" s="378"/>
      <c r="D769" s="378"/>
    </row>
    <row r="770" spans="3:4">
      <c r="C770" s="378"/>
      <c r="D770" s="378"/>
    </row>
    <row r="771" spans="3:4">
      <c r="C771" s="378"/>
      <c r="D771" s="378"/>
    </row>
    <row r="772" spans="3:4">
      <c r="C772" s="378"/>
      <c r="D772" s="378"/>
    </row>
    <row r="773" spans="3:4">
      <c r="C773" s="378"/>
      <c r="D773" s="378"/>
    </row>
    <row r="774" spans="3:4">
      <c r="C774" s="378"/>
      <c r="D774" s="378"/>
    </row>
    <row r="775" spans="3:4">
      <c r="C775" s="378"/>
      <c r="D775" s="378"/>
    </row>
    <row r="776" spans="3:4">
      <c r="C776" s="378"/>
      <c r="D776" s="378"/>
    </row>
    <row r="777" spans="3:4">
      <c r="C777" s="378"/>
      <c r="D777" s="378"/>
    </row>
    <row r="778" spans="3:4">
      <c r="C778" s="378"/>
      <c r="D778" s="378"/>
    </row>
    <row r="779" spans="3:4">
      <c r="C779" s="378"/>
      <c r="D779" s="378"/>
    </row>
    <row r="780" spans="3:4">
      <c r="C780" s="378"/>
      <c r="D780" s="378"/>
    </row>
    <row r="781" spans="3:4">
      <c r="C781" s="378"/>
      <c r="D781" s="378"/>
    </row>
    <row r="782" spans="3:4">
      <c r="C782" s="378"/>
      <c r="D782" s="378"/>
    </row>
    <row r="783" spans="3:4">
      <c r="C783" s="378"/>
      <c r="D783" s="378"/>
    </row>
    <row r="784" spans="3:4">
      <c r="C784" s="378"/>
      <c r="D784" s="378"/>
    </row>
    <row r="785" spans="3:4">
      <c r="C785" s="378"/>
      <c r="D785" s="378"/>
    </row>
    <row r="786" spans="3:4">
      <c r="C786" s="378"/>
      <c r="D786" s="378"/>
    </row>
    <row r="787" spans="3:4">
      <c r="C787" s="378"/>
      <c r="D787" s="378"/>
    </row>
    <row r="788" spans="3:4">
      <c r="C788" s="378"/>
      <c r="D788" s="378"/>
    </row>
    <row r="789" spans="3:4">
      <c r="C789" s="378"/>
      <c r="D789" s="378"/>
    </row>
    <row r="790" spans="3:4">
      <c r="C790" s="378"/>
      <c r="D790" s="378"/>
    </row>
    <row r="791" spans="3:4">
      <c r="C791" s="378"/>
      <c r="D791" s="378"/>
    </row>
    <row r="792" spans="3:4">
      <c r="C792" s="378"/>
      <c r="D792" s="378"/>
    </row>
    <row r="793" spans="3:4">
      <c r="C793" s="378"/>
      <c r="D793" s="378"/>
    </row>
    <row r="794" spans="3:4">
      <c r="C794" s="378"/>
      <c r="D794" s="378"/>
    </row>
    <row r="795" spans="3:4">
      <c r="C795" s="378"/>
      <c r="D795" s="378"/>
    </row>
    <row r="796" spans="3:4">
      <c r="C796" s="378"/>
      <c r="D796" s="378"/>
    </row>
    <row r="797" spans="3:4">
      <c r="C797" s="378"/>
      <c r="D797" s="378"/>
    </row>
    <row r="798" spans="3:4">
      <c r="C798" s="378"/>
      <c r="D798" s="378"/>
    </row>
    <row r="799" spans="3:4">
      <c r="C799" s="378"/>
      <c r="D799" s="378"/>
    </row>
    <row r="800" spans="3:4">
      <c r="C800" s="378"/>
      <c r="D800" s="378"/>
    </row>
    <row r="801" spans="3:4">
      <c r="C801" s="378"/>
      <c r="D801" s="378"/>
    </row>
    <row r="802" spans="3:4">
      <c r="C802" s="378"/>
      <c r="D802" s="378"/>
    </row>
    <row r="803" spans="3:4">
      <c r="C803" s="378"/>
      <c r="D803" s="378"/>
    </row>
    <row r="804" spans="3:4">
      <c r="C804" s="378"/>
      <c r="D804" s="378"/>
    </row>
    <row r="805" spans="3:4">
      <c r="C805" s="378"/>
      <c r="D805" s="378"/>
    </row>
    <row r="806" spans="3:4">
      <c r="C806" s="378"/>
      <c r="D806" s="378"/>
    </row>
    <row r="807" spans="3:4">
      <c r="C807" s="378"/>
      <c r="D807" s="378"/>
    </row>
    <row r="808" spans="3:4">
      <c r="C808" s="378"/>
      <c r="D808" s="378"/>
    </row>
    <row r="809" spans="3:4">
      <c r="C809" s="378"/>
      <c r="D809" s="378"/>
    </row>
    <row r="810" spans="3:4">
      <c r="C810" s="378"/>
      <c r="D810" s="378"/>
    </row>
    <row r="811" spans="3:4">
      <c r="C811" s="378"/>
      <c r="D811" s="378"/>
    </row>
    <row r="812" spans="3:4">
      <c r="C812" s="378"/>
      <c r="D812" s="378"/>
    </row>
    <row r="813" spans="3:4">
      <c r="C813" s="378"/>
      <c r="D813" s="378"/>
    </row>
    <row r="814" spans="3:4">
      <c r="C814" s="378"/>
      <c r="D814" s="378"/>
    </row>
    <row r="815" spans="3:4">
      <c r="C815" s="378"/>
      <c r="D815" s="378"/>
    </row>
    <row r="816" spans="3:4">
      <c r="C816" s="378"/>
      <c r="D816" s="378"/>
    </row>
    <row r="817" spans="3:4">
      <c r="C817" s="378"/>
      <c r="D817" s="378"/>
    </row>
    <row r="818" spans="3:4">
      <c r="C818" s="378"/>
      <c r="D818" s="378"/>
    </row>
    <row r="819" spans="3:4">
      <c r="C819" s="378"/>
      <c r="D819" s="378"/>
    </row>
    <row r="820" spans="3:4">
      <c r="C820" s="378"/>
      <c r="D820" s="378"/>
    </row>
    <row r="821" spans="3:4">
      <c r="C821" s="378"/>
      <c r="D821" s="378"/>
    </row>
    <row r="822" spans="3:4">
      <c r="C822" s="378"/>
      <c r="D822" s="378"/>
    </row>
    <row r="823" spans="3:4">
      <c r="C823" s="378"/>
      <c r="D823" s="378"/>
    </row>
    <row r="824" spans="3:4">
      <c r="C824" s="378"/>
      <c r="D824" s="378"/>
    </row>
    <row r="825" spans="3:4">
      <c r="C825" s="378"/>
      <c r="D825" s="378"/>
    </row>
    <row r="826" spans="3:4">
      <c r="C826" s="378"/>
      <c r="D826" s="378"/>
    </row>
    <row r="827" spans="3:4">
      <c r="C827" s="378"/>
      <c r="D827" s="378"/>
    </row>
    <row r="828" spans="3:4">
      <c r="C828" s="378"/>
      <c r="D828" s="378"/>
    </row>
    <row r="829" spans="3:4">
      <c r="C829" s="378"/>
      <c r="D829" s="378"/>
    </row>
    <row r="830" spans="3:4">
      <c r="C830" s="378"/>
      <c r="D830" s="378"/>
    </row>
    <row r="831" spans="3:4">
      <c r="C831" s="378"/>
      <c r="D831" s="378"/>
    </row>
    <row r="832" spans="3:4">
      <c r="C832" s="378"/>
      <c r="D832" s="378"/>
    </row>
    <row r="833" spans="3:4">
      <c r="C833" s="378"/>
      <c r="D833" s="378"/>
    </row>
    <row r="834" spans="3:4">
      <c r="C834" s="378"/>
      <c r="D834" s="378"/>
    </row>
    <row r="835" spans="3:4">
      <c r="C835" s="378"/>
      <c r="D835" s="378"/>
    </row>
    <row r="836" spans="3:4">
      <c r="C836" s="378"/>
      <c r="D836" s="378"/>
    </row>
    <row r="837" spans="3:4">
      <c r="C837" s="378"/>
      <c r="D837" s="378"/>
    </row>
    <row r="838" spans="3:4">
      <c r="C838" s="378"/>
      <c r="D838" s="378"/>
    </row>
    <row r="839" spans="3:4">
      <c r="C839" s="378"/>
      <c r="D839" s="378"/>
    </row>
    <row r="840" spans="3:4">
      <c r="C840" s="378"/>
      <c r="D840" s="378"/>
    </row>
    <row r="841" spans="3:4">
      <c r="C841" s="378"/>
      <c r="D841" s="378"/>
    </row>
    <row r="842" spans="3:4">
      <c r="C842" s="378"/>
      <c r="D842" s="378"/>
    </row>
    <row r="843" spans="3:4">
      <c r="C843" s="378"/>
      <c r="D843" s="378"/>
    </row>
    <row r="844" spans="3:4">
      <c r="C844" s="378"/>
      <c r="D844" s="378"/>
    </row>
    <row r="845" spans="3:4">
      <c r="C845" s="378"/>
      <c r="D845" s="378"/>
    </row>
    <row r="846" spans="3:4">
      <c r="C846" s="378"/>
      <c r="D846" s="378"/>
    </row>
    <row r="847" spans="3:4">
      <c r="C847" s="378"/>
      <c r="D847" s="378"/>
    </row>
    <row r="848" spans="3:4">
      <c r="C848" s="378"/>
      <c r="D848" s="378"/>
    </row>
    <row r="849" spans="3:4">
      <c r="C849" s="378"/>
      <c r="D849" s="378"/>
    </row>
    <row r="850" spans="3:4">
      <c r="C850" s="378"/>
      <c r="D850" s="378"/>
    </row>
    <row r="851" spans="3:4">
      <c r="C851" s="378"/>
      <c r="D851" s="378"/>
    </row>
    <row r="852" spans="3:4">
      <c r="C852" s="378"/>
      <c r="D852" s="378"/>
    </row>
    <row r="853" spans="3:4">
      <c r="C853" s="378"/>
      <c r="D853" s="378"/>
    </row>
    <row r="854" spans="3:4">
      <c r="C854" s="378"/>
      <c r="D854" s="378"/>
    </row>
    <row r="855" spans="3:4">
      <c r="C855" s="378"/>
      <c r="D855" s="378"/>
    </row>
    <row r="856" spans="3:4">
      <c r="C856" s="378"/>
      <c r="D856" s="378"/>
    </row>
    <row r="857" spans="3:4">
      <c r="C857" s="378"/>
      <c r="D857" s="378"/>
    </row>
    <row r="858" spans="3:4">
      <c r="C858" s="378"/>
      <c r="D858" s="378"/>
    </row>
    <row r="859" spans="3:4">
      <c r="C859" s="378"/>
      <c r="D859" s="378"/>
    </row>
    <row r="860" spans="3:4">
      <c r="C860" s="378"/>
      <c r="D860" s="378"/>
    </row>
    <row r="861" spans="3:4">
      <c r="C861" s="378"/>
      <c r="D861" s="378"/>
    </row>
    <row r="862" spans="3:4">
      <c r="C862" s="378"/>
      <c r="D862" s="378"/>
    </row>
    <row r="863" spans="3:4">
      <c r="C863" s="378"/>
      <c r="D863" s="378"/>
    </row>
    <row r="864" spans="3:4">
      <c r="C864" s="378"/>
      <c r="D864" s="378"/>
    </row>
    <row r="865" spans="3:4">
      <c r="C865" s="378"/>
      <c r="D865" s="378"/>
    </row>
    <row r="866" spans="3:4">
      <c r="C866" s="378"/>
      <c r="D866" s="378"/>
    </row>
    <row r="867" spans="3:4">
      <c r="C867" s="378"/>
      <c r="D867" s="378"/>
    </row>
    <row r="868" spans="3:4">
      <c r="C868" s="378"/>
      <c r="D868" s="378"/>
    </row>
    <row r="869" spans="3:4">
      <c r="C869" s="378"/>
      <c r="D869" s="378"/>
    </row>
    <row r="870" spans="3:4">
      <c r="C870" s="378"/>
      <c r="D870" s="378"/>
    </row>
    <row r="871" spans="3:4">
      <c r="C871" s="378"/>
      <c r="D871" s="378"/>
    </row>
    <row r="872" spans="3:4">
      <c r="C872" s="378"/>
      <c r="D872" s="378"/>
    </row>
    <row r="873" spans="3:4">
      <c r="C873" s="378"/>
      <c r="D873" s="378"/>
    </row>
    <row r="874" spans="3:4">
      <c r="C874" s="378"/>
      <c r="D874" s="378"/>
    </row>
    <row r="875" spans="3:4">
      <c r="C875" s="378"/>
      <c r="D875" s="378"/>
    </row>
    <row r="876" spans="3:4">
      <c r="C876" s="378"/>
      <c r="D876" s="378"/>
    </row>
    <row r="877" spans="3:4">
      <c r="C877" s="378"/>
      <c r="D877" s="378"/>
    </row>
    <row r="878" spans="3:4">
      <c r="C878" s="378"/>
      <c r="D878" s="378"/>
    </row>
    <row r="879" spans="3:4">
      <c r="C879" s="378"/>
      <c r="D879" s="378"/>
    </row>
    <row r="880" spans="3:4">
      <c r="C880" s="378"/>
      <c r="D880" s="378"/>
    </row>
    <row r="881" spans="3:4">
      <c r="C881" s="378"/>
      <c r="D881" s="378"/>
    </row>
    <row r="882" spans="3:4">
      <c r="C882" s="378"/>
      <c r="D882" s="378"/>
    </row>
    <row r="883" spans="3:4">
      <c r="C883" s="378"/>
      <c r="D883" s="378"/>
    </row>
    <row r="884" spans="3:4">
      <c r="C884" s="378"/>
      <c r="D884" s="378"/>
    </row>
    <row r="885" spans="3:4">
      <c r="C885" s="378"/>
      <c r="D885" s="378"/>
    </row>
    <row r="886" spans="3:4">
      <c r="C886" s="378"/>
      <c r="D886" s="378"/>
    </row>
    <row r="887" spans="3:4">
      <c r="C887" s="378"/>
      <c r="D887" s="378"/>
    </row>
    <row r="888" spans="3:4">
      <c r="C888" s="378"/>
      <c r="D888" s="378"/>
    </row>
    <row r="889" spans="3:4">
      <c r="C889" s="378"/>
      <c r="D889" s="378"/>
    </row>
    <row r="890" spans="3:4">
      <c r="C890" s="378"/>
      <c r="D890" s="378"/>
    </row>
    <row r="891" spans="3:4">
      <c r="C891" s="378"/>
      <c r="D891" s="378"/>
    </row>
    <row r="892" spans="3:4">
      <c r="C892" s="378"/>
      <c r="D892" s="378"/>
    </row>
    <row r="893" spans="3:4">
      <c r="C893" s="378"/>
      <c r="D893" s="378"/>
    </row>
    <row r="894" spans="3:4">
      <c r="C894" s="378"/>
      <c r="D894" s="378"/>
    </row>
    <row r="895" spans="3:4">
      <c r="C895" s="378"/>
      <c r="D895" s="378"/>
    </row>
    <row r="896" spans="3:4">
      <c r="C896" s="378"/>
      <c r="D896" s="378"/>
    </row>
    <row r="897" spans="3:4">
      <c r="C897" s="378"/>
      <c r="D897" s="378"/>
    </row>
    <row r="898" spans="3:4">
      <c r="C898" s="378"/>
      <c r="D898" s="378"/>
    </row>
    <row r="899" spans="3:4">
      <c r="C899" s="378"/>
      <c r="D899" s="378"/>
    </row>
    <row r="900" spans="3:4">
      <c r="C900" s="378"/>
      <c r="D900" s="378"/>
    </row>
    <row r="901" spans="3:4">
      <c r="C901" s="378"/>
      <c r="D901" s="378"/>
    </row>
    <row r="902" spans="3:4">
      <c r="C902" s="378"/>
      <c r="D902" s="378"/>
    </row>
    <row r="903" spans="3:4">
      <c r="C903" s="378"/>
      <c r="D903" s="378"/>
    </row>
    <row r="904" spans="3:4">
      <c r="C904" s="378"/>
      <c r="D904" s="378"/>
    </row>
    <row r="905" spans="3:4">
      <c r="C905" s="378"/>
      <c r="D905" s="378"/>
    </row>
    <row r="906" spans="3:4">
      <c r="C906" s="378"/>
      <c r="D906" s="378"/>
    </row>
    <row r="907" spans="3:4">
      <c r="C907" s="378"/>
      <c r="D907" s="378"/>
    </row>
    <row r="908" spans="3:4">
      <c r="C908" s="378"/>
      <c r="D908" s="378"/>
    </row>
    <row r="909" spans="3:4">
      <c r="C909" s="378"/>
      <c r="D909" s="378"/>
    </row>
    <row r="910" spans="3:4">
      <c r="C910" s="378"/>
      <c r="D910" s="378"/>
    </row>
    <row r="911" spans="3:4">
      <c r="C911" s="378"/>
      <c r="D911" s="378"/>
    </row>
    <row r="912" spans="3:4">
      <c r="C912" s="378"/>
      <c r="D912" s="378"/>
    </row>
    <row r="913" spans="3:4">
      <c r="C913" s="378"/>
      <c r="D913" s="378"/>
    </row>
    <row r="914" spans="3:4">
      <c r="C914" s="378"/>
      <c r="D914" s="378"/>
    </row>
    <row r="915" spans="3:4">
      <c r="C915" s="378"/>
      <c r="D915" s="378"/>
    </row>
    <row r="916" spans="3:4">
      <c r="C916" s="378"/>
      <c r="D916" s="378"/>
    </row>
    <row r="917" spans="3:4">
      <c r="C917" s="378"/>
      <c r="D917" s="378"/>
    </row>
    <row r="918" spans="3:4">
      <c r="C918" s="378"/>
      <c r="D918" s="378"/>
    </row>
    <row r="919" spans="3:4">
      <c r="C919" s="378"/>
      <c r="D919" s="378"/>
    </row>
    <row r="920" spans="3:4">
      <c r="C920" s="378"/>
      <c r="D920" s="378"/>
    </row>
    <row r="921" spans="3:4">
      <c r="C921" s="378"/>
      <c r="D921" s="378"/>
    </row>
    <row r="922" spans="3:4">
      <c r="C922" s="378"/>
      <c r="D922" s="378"/>
    </row>
    <row r="923" spans="3:4">
      <c r="C923" s="378"/>
      <c r="D923" s="378"/>
    </row>
    <row r="924" spans="3:4">
      <c r="C924" s="378"/>
      <c r="D924" s="378"/>
    </row>
    <row r="925" spans="3:4">
      <c r="C925" s="378"/>
      <c r="D925" s="378"/>
    </row>
    <row r="926" spans="3:4">
      <c r="C926" s="378"/>
      <c r="D926" s="378"/>
    </row>
    <row r="927" spans="3:4">
      <c r="C927" s="378"/>
      <c r="D927" s="378"/>
    </row>
    <row r="928" spans="3:4">
      <c r="C928" s="378"/>
      <c r="D928" s="378"/>
    </row>
    <row r="929" spans="3:4">
      <c r="C929" s="378"/>
      <c r="D929" s="378"/>
    </row>
    <row r="930" spans="3:4">
      <c r="C930" s="378"/>
      <c r="D930" s="378"/>
    </row>
    <row r="931" spans="3:4">
      <c r="C931" s="378"/>
      <c r="D931" s="378"/>
    </row>
    <row r="932" spans="3:4">
      <c r="C932" s="378"/>
      <c r="D932" s="378"/>
    </row>
    <row r="933" spans="3:4">
      <c r="C933" s="378"/>
      <c r="D933" s="378"/>
    </row>
    <row r="934" spans="3:4">
      <c r="C934" s="378"/>
      <c r="D934" s="378"/>
    </row>
    <row r="935" spans="3:4">
      <c r="C935" s="378"/>
      <c r="D935" s="378"/>
    </row>
    <row r="936" spans="3:4">
      <c r="C936" s="378"/>
      <c r="D936" s="378"/>
    </row>
    <row r="937" spans="3:4">
      <c r="C937" s="378"/>
      <c r="D937" s="378"/>
    </row>
    <row r="938" spans="3:4">
      <c r="C938" s="378"/>
      <c r="D938" s="378"/>
    </row>
    <row r="939" spans="3:4">
      <c r="C939" s="378"/>
      <c r="D939" s="378"/>
    </row>
    <row r="940" spans="3:4">
      <c r="C940" s="378"/>
      <c r="D940" s="378"/>
    </row>
    <row r="941" spans="3:4">
      <c r="C941" s="378"/>
      <c r="D941" s="378"/>
    </row>
    <row r="942" spans="3:4">
      <c r="C942" s="378"/>
      <c r="D942" s="378"/>
    </row>
    <row r="943" spans="3:4">
      <c r="C943" s="378"/>
      <c r="D943" s="378"/>
    </row>
    <row r="944" spans="3:4">
      <c r="C944" s="378"/>
      <c r="D944" s="378"/>
    </row>
    <row r="945" spans="3:4">
      <c r="C945" s="378"/>
      <c r="D945" s="378"/>
    </row>
    <row r="946" spans="3:4">
      <c r="C946" s="378"/>
      <c r="D946" s="378"/>
    </row>
    <row r="947" spans="3:4">
      <c r="C947" s="378"/>
      <c r="D947" s="378"/>
    </row>
    <row r="948" spans="3:4">
      <c r="C948" s="378"/>
      <c r="D948" s="378"/>
    </row>
    <row r="949" spans="3:4">
      <c r="C949" s="378"/>
      <c r="D949" s="378"/>
    </row>
    <row r="950" spans="3:4">
      <c r="C950" s="378"/>
      <c r="D950" s="378"/>
    </row>
    <row r="951" spans="3:4">
      <c r="C951" s="378"/>
      <c r="D951" s="378"/>
    </row>
    <row r="952" spans="3:4">
      <c r="C952" s="378"/>
      <c r="D952" s="378"/>
    </row>
    <row r="953" spans="3:4">
      <c r="C953" s="378"/>
      <c r="D953" s="378"/>
    </row>
    <row r="954" spans="3:4">
      <c r="C954" s="378"/>
      <c r="D954" s="378"/>
    </row>
    <row r="955" spans="3:4">
      <c r="C955" s="378"/>
      <c r="D955" s="378"/>
    </row>
    <row r="956" spans="3:4">
      <c r="C956" s="378"/>
      <c r="D956" s="378"/>
    </row>
    <row r="957" spans="3:4">
      <c r="C957" s="378"/>
      <c r="D957" s="378"/>
    </row>
    <row r="958" spans="3:4">
      <c r="C958" s="378"/>
      <c r="D958" s="378"/>
    </row>
    <row r="959" spans="3:4">
      <c r="C959" s="378"/>
      <c r="D959" s="378"/>
    </row>
    <row r="960" spans="3:4">
      <c r="C960" s="378"/>
      <c r="D960" s="378"/>
    </row>
    <row r="961" spans="3:4">
      <c r="C961" s="378"/>
      <c r="D961" s="378"/>
    </row>
    <row r="962" spans="3:4">
      <c r="C962" s="378"/>
      <c r="D962" s="378"/>
    </row>
    <row r="963" spans="3:4">
      <c r="C963" s="378"/>
      <c r="D963" s="378"/>
    </row>
  </sheetData>
  <sheetProtection password="A022" sheet="1" objects="1" scenarios="1" formatCells="0" formatColumns="0" formatRows="0" selectLockedCells="1"/>
  <mergeCells count="3">
    <mergeCell ref="B60:B61"/>
    <mergeCell ref="B131:B132"/>
    <mergeCell ref="B182:B183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59" max="3" man="1"/>
    <brk id="128" max="3" man="1"/>
    <brk id="181" max="3" man="1"/>
  </rowBreaks>
  <ignoredErrors>
    <ignoredError sqref="C6:C60 C129:C131 C79:C127 C62:C77 C138:C182 C184:C214 C218:C219 C242:C251 C221:C240 C216 C133 C13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>
    <pageSetUpPr fitToPage="1"/>
  </sheetPr>
  <dimension ref="B1:O79"/>
  <sheetViews>
    <sheetView showGridLines="0" view="pageBreakPreview" zoomScale="90" zoomScaleSheetLayoutView="90" workbookViewId="0">
      <selection activeCell="C7" sqref="C7"/>
    </sheetView>
  </sheetViews>
  <sheetFormatPr defaultColWidth="9.140625" defaultRowHeight="12.75"/>
  <cols>
    <col min="1" max="1" width="1.7109375" style="305" customWidth="1"/>
    <col min="2" max="2" width="42.140625" style="385" customWidth="1"/>
    <col min="3" max="3" width="15.140625" style="305" customWidth="1"/>
    <col min="4" max="4" width="2" style="305" customWidth="1"/>
    <col min="5" max="5" width="11.28515625" style="305" bestFit="1" customWidth="1"/>
    <col min="6" max="15" width="10.140625" style="305" bestFit="1" customWidth="1"/>
    <col min="16" max="16384" width="9.140625" style="305"/>
  </cols>
  <sheetData>
    <row r="1" spans="2:3" ht="7.9" customHeight="1"/>
    <row r="2" spans="2:3" ht="15.75">
      <c r="B2" s="310" t="s">
        <v>286</v>
      </c>
      <c r="C2" s="385"/>
    </row>
    <row r="3" spans="2:3">
      <c r="B3" s="364"/>
      <c r="C3" s="386"/>
    </row>
    <row r="4" spans="2:3" ht="15">
      <c r="B4" s="366"/>
      <c r="C4" s="314" t="s">
        <v>94</v>
      </c>
    </row>
    <row r="5" spans="2:3" s="387" customFormat="1">
      <c r="B5" s="388"/>
      <c r="C5" s="389">
        <v>43465</v>
      </c>
    </row>
    <row r="6" spans="2:3">
      <c r="B6" s="376" t="s">
        <v>287</v>
      </c>
      <c r="C6" s="390">
        <f>SUM(C7:C9)</f>
        <v>0</v>
      </c>
    </row>
    <row r="7" spans="2:3">
      <c r="B7" s="382" t="s">
        <v>288</v>
      </c>
      <c r="C7" s="38"/>
    </row>
    <row r="8" spans="2:3">
      <c r="B8" s="382" t="s">
        <v>289</v>
      </c>
      <c r="C8" s="38"/>
    </row>
    <row r="9" spans="2:3">
      <c r="B9" s="391" t="s">
        <v>290</v>
      </c>
      <c r="C9" s="39"/>
    </row>
    <row r="10" spans="2:3">
      <c r="B10" s="392"/>
      <c r="C10" s="393"/>
    </row>
    <row r="11" spans="2:3">
      <c r="B11" s="394" t="s">
        <v>291</v>
      </c>
      <c r="C11" s="395">
        <f>SUM(C12:C14)</f>
        <v>0</v>
      </c>
    </row>
    <row r="12" spans="2:3">
      <c r="B12" s="382" t="s">
        <v>292</v>
      </c>
      <c r="C12" s="38"/>
    </row>
    <row r="13" spans="2:3">
      <c r="B13" s="382" t="s">
        <v>293</v>
      </c>
      <c r="C13" s="38"/>
    </row>
    <row r="14" spans="2:3">
      <c r="B14" s="382" t="s">
        <v>294</v>
      </c>
      <c r="C14" s="38"/>
    </row>
    <row r="15" spans="2:3">
      <c r="B15" s="392"/>
      <c r="C15" s="393"/>
    </row>
    <row r="16" spans="2:3">
      <c r="B16" s="376" t="s">
        <v>295</v>
      </c>
      <c r="C16" s="390">
        <f>+C6-C11</f>
        <v>0</v>
      </c>
    </row>
    <row r="17" spans="2:3">
      <c r="B17" s="408"/>
      <c r="C17" s="409"/>
    </row>
    <row r="18" spans="2:3">
      <c r="B18" s="376" t="s">
        <v>296</v>
      </c>
      <c r="C18" s="390">
        <f>SUM(C19:C22)</f>
        <v>0</v>
      </c>
    </row>
    <row r="19" spans="2:3">
      <c r="B19" s="382" t="s">
        <v>297</v>
      </c>
      <c r="C19" s="38"/>
    </row>
    <row r="20" spans="2:3">
      <c r="B20" s="382" t="s">
        <v>298</v>
      </c>
      <c r="C20" s="38"/>
    </row>
    <row r="21" spans="2:3">
      <c r="B21" s="382" t="s">
        <v>299</v>
      </c>
      <c r="C21" s="38"/>
    </row>
    <row r="22" spans="2:3">
      <c r="B22" s="382" t="s">
        <v>300</v>
      </c>
      <c r="C22" s="38"/>
    </row>
    <row r="23" spans="2:3">
      <c r="B23" s="392"/>
      <c r="C23" s="396"/>
    </row>
    <row r="24" spans="2:3" s="377" customFormat="1">
      <c r="B24" s="376" t="s">
        <v>301</v>
      </c>
      <c r="C24" s="390">
        <f>+C16-C18</f>
        <v>0</v>
      </c>
    </row>
    <row r="25" spans="2:3">
      <c r="B25" s="392"/>
      <c r="C25" s="393"/>
    </row>
    <row r="26" spans="2:3" s="377" customFormat="1">
      <c r="B26" s="376" t="s">
        <v>302</v>
      </c>
      <c r="C26" s="390">
        <f>SUM(C27:C29)</f>
        <v>0</v>
      </c>
    </row>
    <row r="27" spans="2:3">
      <c r="B27" s="382" t="s">
        <v>303</v>
      </c>
      <c r="C27" s="38"/>
    </row>
    <row r="28" spans="2:3">
      <c r="B28" s="382" t="s">
        <v>304</v>
      </c>
      <c r="C28" s="38"/>
    </row>
    <row r="29" spans="2:3">
      <c r="B29" s="382" t="s">
        <v>305</v>
      </c>
      <c r="C29" s="38"/>
    </row>
    <row r="30" spans="2:3">
      <c r="B30" s="392"/>
      <c r="C30" s="396"/>
    </row>
    <row r="31" spans="2:3">
      <c r="B31" s="376" t="s">
        <v>306</v>
      </c>
      <c r="C31" s="390">
        <f>+C24-C26</f>
        <v>0</v>
      </c>
    </row>
    <row r="32" spans="2:3">
      <c r="B32" s="392"/>
      <c r="C32" s="396"/>
    </row>
    <row r="33" spans="2:3">
      <c r="B33" s="376" t="s">
        <v>307</v>
      </c>
      <c r="C33" s="390">
        <f>SUM(C34:C42)</f>
        <v>0</v>
      </c>
    </row>
    <row r="34" spans="2:3">
      <c r="B34" s="382" t="s">
        <v>308</v>
      </c>
      <c r="C34" s="38"/>
    </row>
    <row r="35" spans="2:3">
      <c r="B35" s="382" t="s">
        <v>309</v>
      </c>
      <c r="C35" s="38"/>
    </row>
    <row r="36" spans="2:3">
      <c r="B36" s="382" t="s">
        <v>310</v>
      </c>
      <c r="C36" s="38"/>
    </row>
    <row r="37" spans="2:3">
      <c r="B37" s="382" t="s">
        <v>311</v>
      </c>
      <c r="C37" s="38"/>
    </row>
    <row r="38" spans="2:3">
      <c r="B38" s="382" t="s">
        <v>312</v>
      </c>
      <c r="C38" s="38"/>
    </row>
    <row r="39" spans="2:3">
      <c r="B39" s="382" t="s">
        <v>313</v>
      </c>
      <c r="C39" s="38"/>
    </row>
    <row r="40" spans="2:3">
      <c r="B40" s="382" t="s">
        <v>314</v>
      </c>
      <c r="C40" s="38"/>
    </row>
    <row r="41" spans="2:3">
      <c r="B41" s="382" t="s">
        <v>315</v>
      </c>
      <c r="C41" s="38"/>
    </row>
    <row r="42" spans="2:3">
      <c r="B42" s="382" t="s">
        <v>316</v>
      </c>
      <c r="C42" s="38"/>
    </row>
    <row r="43" spans="2:3">
      <c r="B43" s="392"/>
      <c r="C43" s="396"/>
    </row>
    <row r="44" spans="2:3">
      <c r="B44" s="376" t="s">
        <v>317</v>
      </c>
      <c r="C44" s="390">
        <f>SUM(C45:C50)</f>
        <v>0</v>
      </c>
    </row>
    <row r="45" spans="2:3">
      <c r="B45" s="382" t="s">
        <v>318</v>
      </c>
      <c r="C45" s="38"/>
    </row>
    <row r="46" spans="2:3">
      <c r="B46" s="382" t="s">
        <v>319</v>
      </c>
      <c r="C46" s="38"/>
    </row>
    <row r="47" spans="2:3">
      <c r="B47" s="382" t="s">
        <v>320</v>
      </c>
      <c r="C47" s="38"/>
    </row>
    <row r="48" spans="2:3">
      <c r="B48" s="382" t="s">
        <v>321</v>
      </c>
      <c r="C48" s="38"/>
    </row>
    <row r="49" spans="2:3">
      <c r="B49" s="382" t="s">
        <v>322</v>
      </c>
      <c r="C49" s="38"/>
    </row>
    <row r="50" spans="2:3">
      <c r="B50" s="382" t="s">
        <v>323</v>
      </c>
      <c r="C50" s="38"/>
    </row>
    <row r="51" spans="2:3">
      <c r="B51" s="392"/>
      <c r="C51" s="396"/>
    </row>
    <row r="52" spans="2:3">
      <c r="B52" s="376" t="s">
        <v>324</v>
      </c>
      <c r="C52" s="390">
        <f>SUM(C53:C54)</f>
        <v>0</v>
      </c>
    </row>
    <row r="53" spans="2:3">
      <c r="B53" s="382" t="s">
        <v>325</v>
      </c>
      <c r="C53" s="38"/>
    </row>
    <row r="54" spans="2:3">
      <c r="B54" s="382" t="s">
        <v>326</v>
      </c>
      <c r="C54" s="38"/>
    </row>
    <row r="55" spans="2:3">
      <c r="B55" s="392"/>
      <c r="C55" s="396"/>
    </row>
    <row r="56" spans="2:3">
      <c r="B56" s="376" t="s">
        <v>327</v>
      </c>
      <c r="C56" s="390">
        <f>+C31+C33-C44-C52</f>
        <v>0</v>
      </c>
    </row>
    <row r="57" spans="2:3">
      <c r="B57" s="392"/>
      <c r="C57" s="396"/>
    </row>
    <row r="58" spans="2:3">
      <c r="B58" s="376" t="s">
        <v>328</v>
      </c>
      <c r="C58" s="390">
        <f>SUM(C59:C60)</f>
        <v>0</v>
      </c>
    </row>
    <row r="59" spans="2:3">
      <c r="B59" s="382" t="s">
        <v>329</v>
      </c>
      <c r="C59" s="38"/>
    </row>
    <row r="60" spans="2:3">
      <c r="B60" s="382" t="s">
        <v>330</v>
      </c>
      <c r="C60" s="38"/>
    </row>
    <row r="61" spans="2:3">
      <c r="B61" s="392"/>
      <c r="C61" s="396"/>
    </row>
    <row r="62" spans="2:3">
      <c r="B62" s="376" t="s">
        <v>331</v>
      </c>
      <c r="C62" s="390">
        <f>SUM(C63:C65)</f>
        <v>0</v>
      </c>
    </row>
    <row r="63" spans="2:3">
      <c r="B63" s="382" t="s">
        <v>332</v>
      </c>
      <c r="C63" s="38"/>
    </row>
    <row r="64" spans="2:3">
      <c r="B64" s="382" t="s">
        <v>333</v>
      </c>
      <c r="C64" s="38"/>
    </row>
    <row r="65" spans="2:15">
      <c r="B65" s="382" t="s">
        <v>334</v>
      </c>
      <c r="C65" s="38"/>
    </row>
    <row r="66" spans="2:15">
      <c r="B66" s="392"/>
      <c r="C66" s="396"/>
    </row>
    <row r="67" spans="2:15">
      <c r="B67" s="376" t="s">
        <v>335</v>
      </c>
      <c r="C67" s="390">
        <f>+C56+C58-C62</f>
        <v>0</v>
      </c>
    </row>
    <row r="68" spans="2:15">
      <c r="B68" s="392"/>
      <c r="C68" s="396"/>
    </row>
    <row r="69" spans="2:15" ht="24">
      <c r="B69" s="397" t="s">
        <v>336</v>
      </c>
      <c r="C69" s="40"/>
    </row>
    <row r="70" spans="2:15">
      <c r="B70" s="392"/>
      <c r="C70" s="393"/>
    </row>
    <row r="71" spans="2:15">
      <c r="B71" s="376" t="s">
        <v>337</v>
      </c>
      <c r="C71" s="390">
        <f>+C67-C69</f>
        <v>0</v>
      </c>
    </row>
    <row r="72" spans="2:15" ht="7.9" customHeight="1">
      <c r="C72" s="385"/>
      <c r="D72" s="385"/>
      <c r="E72" s="385"/>
      <c r="F72" s="385"/>
      <c r="G72" s="385"/>
      <c r="H72" s="385"/>
      <c r="I72" s="385"/>
      <c r="J72" s="385"/>
      <c r="K72" s="385"/>
      <c r="L72" s="385"/>
      <c r="M72" s="385"/>
      <c r="N72" s="385"/>
      <c r="O72" s="385"/>
    </row>
    <row r="73" spans="2:15">
      <c r="C73" s="385"/>
      <c r="D73" s="385"/>
      <c r="E73" s="385"/>
      <c r="F73" s="385"/>
      <c r="G73" s="385"/>
      <c r="H73" s="385"/>
      <c r="I73" s="385"/>
      <c r="J73" s="385"/>
      <c r="K73" s="385"/>
      <c r="L73" s="385"/>
      <c r="M73" s="385"/>
      <c r="N73" s="385"/>
      <c r="O73" s="385"/>
    </row>
    <row r="74" spans="2:15">
      <c r="C74" s="385"/>
      <c r="D74" s="385"/>
      <c r="E74" s="385"/>
      <c r="F74" s="385"/>
      <c r="G74" s="385"/>
      <c r="H74" s="385"/>
      <c r="I74" s="385"/>
      <c r="J74" s="385"/>
      <c r="K74" s="385"/>
      <c r="L74" s="385"/>
      <c r="M74" s="385"/>
      <c r="N74" s="385"/>
      <c r="O74" s="385"/>
    </row>
    <row r="75" spans="2:15">
      <c r="C75" s="385"/>
      <c r="D75" s="385"/>
      <c r="E75" s="385"/>
      <c r="F75" s="385"/>
      <c r="G75" s="385"/>
      <c r="H75" s="385"/>
      <c r="I75" s="385"/>
      <c r="J75" s="385"/>
      <c r="K75" s="385"/>
      <c r="L75" s="385"/>
      <c r="M75" s="385"/>
      <c r="N75" s="385"/>
      <c r="O75" s="385"/>
    </row>
    <row r="76" spans="2:15">
      <c r="C76" s="385"/>
      <c r="D76" s="385"/>
      <c r="E76" s="385"/>
      <c r="F76" s="385"/>
      <c r="G76" s="385"/>
      <c r="H76" s="385"/>
      <c r="I76" s="385"/>
      <c r="J76" s="385"/>
      <c r="K76" s="385"/>
      <c r="L76" s="385"/>
      <c r="M76" s="385"/>
      <c r="N76" s="385"/>
      <c r="O76" s="385"/>
    </row>
    <row r="77" spans="2:15">
      <c r="C77" s="385"/>
      <c r="D77" s="385"/>
      <c r="E77" s="385"/>
      <c r="F77" s="385"/>
      <c r="G77" s="385"/>
      <c r="H77" s="385"/>
      <c r="I77" s="385"/>
      <c r="J77" s="385"/>
      <c r="K77" s="385"/>
      <c r="L77" s="385"/>
      <c r="M77" s="385"/>
      <c r="N77" s="385"/>
      <c r="O77" s="385"/>
    </row>
    <row r="78" spans="2:15">
      <c r="C78" s="385"/>
      <c r="D78" s="385"/>
      <c r="E78" s="385"/>
      <c r="F78" s="385"/>
      <c r="G78" s="385"/>
      <c r="H78" s="385"/>
      <c r="I78" s="385"/>
      <c r="J78" s="385"/>
      <c r="K78" s="385"/>
      <c r="L78" s="385"/>
      <c r="M78" s="385"/>
      <c r="N78" s="385"/>
      <c r="O78" s="385"/>
    </row>
    <row r="79" spans="2:15">
      <c r="C79" s="385"/>
      <c r="D79" s="385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</row>
  </sheetData>
  <sheetProtection password="A022" sheet="1" objects="1" scenarios="1" formatCells="0" formatColumns="0" formatRows="0" selectLockedCells="1"/>
  <pageMargins left="0.39370078740157483" right="0.39370078740157483" top="0.39370078740157483" bottom="0.39370078740157483" header="0" footer="0"/>
  <pageSetup paperSize="9" scale="87" orientation="portrait" r:id="rId1"/>
  <ignoredErrors>
    <ignoredError sqref="C6 C70 C66:C68 C61:C62 C55:C58 C51:C52 C43:C44 C30:C33 C23:C26 C18 C15:C16 C10:C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>
    <pageSetUpPr fitToPage="1"/>
  </sheetPr>
  <dimension ref="B1:I38"/>
  <sheetViews>
    <sheetView showGridLines="0" view="pageBreakPreview" zoomScale="90" zoomScaleNormal="100" zoomScaleSheetLayoutView="90" workbookViewId="0">
      <selection activeCell="C6" sqref="C6"/>
    </sheetView>
  </sheetViews>
  <sheetFormatPr defaultColWidth="9.140625" defaultRowHeight="12.75"/>
  <cols>
    <col min="1" max="1" width="1.7109375" style="305" customWidth="1"/>
    <col min="2" max="2" width="63" style="305" bestFit="1" customWidth="1"/>
    <col min="3" max="3" width="13.28515625" style="305" customWidth="1"/>
    <col min="4" max="4" width="2.28515625" style="305" customWidth="1"/>
    <col min="5" max="9" width="10.140625" style="305" bestFit="1" customWidth="1"/>
    <col min="10" max="16384" width="9.140625" style="305"/>
  </cols>
  <sheetData>
    <row r="1" spans="2:9" ht="7.9" customHeight="1"/>
    <row r="2" spans="2:9" ht="15.75">
      <c r="B2" s="402" t="s">
        <v>822</v>
      </c>
      <c r="C2" s="410"/>
    </row>
    <row r="3" spans="2:9">
      <c r="B3" s="1096"/>
      <c r="C3" s="1096"/>
    </row>
    <row r="4" spans="2:9">
      <c r="C4" s="314" t="s">
        <v>94</v>
      </c>
      <c r="D4" s="410"/>
      <c r="E4" s="410"/>
      <c r="F4" s="410"/>
      <c r="G4" s="410"/>
      <c r="H4" s="410"/>
      <c r="I4" s="410"/>
    </row>
    <row r="5" spans="2:9">
      <c r="B5" s="411" t="s">
        <v>1049</v>
      </c>
      <c r="C5" s="412">
        <v>43465</v>
      </c>
      <c r="D5" s="410"/>
      <c r="E5" s="410"/>
      <c r="F5" s="410"/>
      <c r="G5" s="410"/>
      <c r="H5" s="410"/>
      <c r="I5" s="410"/>
    </row>
    <row r="6" spans="2:9">
      <c r="B6" s="413" t="s">
        <v>1050</v>
      </c>
      <c r="C6" s="425"/>
      <c r="D6" s="410"/>
      <c r="E6" s="410"/>
      <c r="F6" s="410"/>
      <c r="G6" s="410"/>
      <c r="H6" s="410"/>
      <c r="I6" s="410"/>
    </row>
    <row r="7" spans="2:9">
      <c r="B7" s="414" t="s">
        <v>1051</v>
      </c>
      <c r="C7" s="426"/>
      <c r="D7" s="410"/>
      <c r="E7" s="410"/>
      <c r="F7" s="410"/>
      <c r="G7" s="410"/>
      <c r="H7" s="410"/>
      <c r="I7" s="410"/>
    </row>
    <row r="8" spans="2:9">
      <c r="B8" s="198" t="s">
        <v>1052</v>
      </c>
      <c r="C8" s="427"/>
      <c r="D8" s="410"/>
      <c r="E8" s="410"/>
      <c r="F8" s="410"/>
      <c r="G8" s="410"/>
      <c r="H8" s="410"/>
      <c r="I8" s="410"/>
    </row>
    <row r="9" spans="2:9">
      <c r="B9" s="198" t="s">
        <v>1053</v>
      </c>
      <c r="C9" s="427"/>
      <c r="D9" s="410"/>
      <c r="E9" s="410"/>
      <c r="F9" s="410"/>
      <c r="G9" s="410"/>
      <c r="H9" s="410"/>
      <c r="I9" s="410"/>
    </row>
    <row r="10" spans="2:9">
      <c r="B10" s="199" t="s">
        <v>1054</v>
      </c>
      <c r="C10" s="427"/>
      <c r="D10" s="410"/>
      <c r="E10" s="410"/>
      <c r="F10" s="410"/>
      <c r="G10" s="410"/>
      <c r="H10" s="410"/>
      <c r="I10" s="410"/>
    </row>
    <row r="11" spans="2:9">
      <c r="B11" s="198" t="s">
        <v>1055</v>
      </c>
      <c r="C11" s="427"/>
      <c r="D11" s="410"/>
      <c r="E11" s="410"/>
      <c r="F11" s="410"/>
      <c r="G11" s="410"/>
      <c r="H11" s="410"/>
      <c r="I11" s="410"/>
    </row>
    <row r="12" spans="2:9">
      <c r="B12" s="198" t="s">
        <v>1056</v>
      </c>
      <c r="C12" s="427"/>
      <c r="D12" s="410"/>
      <c r="E12" s="410"/>
      <c r="F12" s="410"/>
      <c r="G12" s="410"/>
      <c r="H12" s="410"/>
      <c r="I12" s="410"/>
    </row>
    <row r="13" spans="2:9">
      <c r="B13" s="198" t="s">
        <v>1057</v>
      </c>
      <c r="C13" s="427"/>
    </row>
    <row r="14" spans="2:9">
      <c r="B14" s="198" t="s">
        <v>1058</v>
      </c>
      <c r="C14" s="427"/>
    </row>
    <row r="15" spans="2:9">
      <c r="B15" s="198" t="s">
        <v>1059</v>
      </c>
      <c r="C15" s="427"/>
    </row>
    <row r="16" spans="2:9">
      <c r="B16" s="198" t="s">
        <v>1060</v>
      </c>
      <c r="C16" s="427"/>
    </row>
    <row r="17" spans="2:3">
      <c r="B17" s="198" t="s">
        <v>1061</v>
      </c>
      <c r="C17" s="427"/>
    </row>
    <row r="18" spans="2:3">
      <c r="B18" s="198" t="s">
        <v>1062</v>
      </c>
      <c r="C18" s="427"/>
    </row>
    <row r="19" spans="2:3">
      <c r="B19" s="415" t="s">
        <v>1063</v>
      </c>
      <c r="C19" s="416">
        <f>SUM(C7:C18)</f>
        <v>0</v>
      </c>
    </row>
    <row r="20" spans="2:3">
      <c r="B20" s="417"/>
      <c r="C20" s="418"/>
    </row>
    <row r="21" spans="2:3">
      <c r="B21" s="415" t="s">
        <v>1064</v>
      </c>
      <c r="C21" s="428"/>
    </row>
    <row r="22" spans="2:3">
      <c r="B22" s="419" t="s">
        <v>1065</v>
      </c>
      <c r="C22" s="429"/>
    </row>
    <row r="23" spans="2:3">
      <c r="B23" s="419" t="s">
        <v>1066</v>
      </c>
      <c r="C23" s="427"/>
    </row>
    <row r="24" spans="2:3">
      <c r="B24" s="419" t="s">
        <v>1067</v>
      </c>
      <c r="C24" s="427"/>
    </row>
    <row r="25" spans="2:3">
      <c r="B25" s="419" t="s">
        <v>1068</v>
      </c>
      <c r="C25" s="427"/>
    </row>
    <row r="26" spans="2:3">
      <c r="B26" s="419" t="s">
        <v>1069</v>
      </c>
      <c r="C26" s="427"/>
    </row>
    <row r="27" spans="2:3">
      <c r="B27" s="419" t="s">
        <v>1070</v>
      </c>
      <c r="C27" s="427"/>
    </row>
    <row r="28" spans="2:3">
      <c r="B28" s="419" t="s">
        <v>1071</v>
      </c>
      <c r="C28" s="427"/>
    </row>
    <row r="29" spans="2:3">
      <c r="B29" s="419" t="s">
        <v>1072</v>
      </c>
      <c r="C29" s="427"/>
    </row>
    <row r="30" spans="2:3">
      <c r="B30" s="419" t="s">
        <v>1073</v>
      </c>
      <c r="C30" s="420">
        <f>SUM(C31:C33)</f>
        <v>0</v>
      </c>
    </row>
    <row r="31" spans="2:3">
      <c r="B31" s="421" t="s">
        <v>1074</v>
      </c>
      <c r="C31" s="429"/>
    </row>
    <row r="32" spans="2:3">
      <c r="B32" s="421" t="s">
        <v>1075</v>
      </c>
      <c r="C32" s="429"/>
    </row>
    <row r="33" spans="2:3">
      <c r="B33" s="421" t="s">
        <v>1076</v>
      </c>
      <c r="C33" s="429"/>
    </row>
    <row r="34" spans="2:3">
      <c r="B34" s="419" t="s">
        <v>1077</v>
      </c>
      <c r="C34" s="429"/>
    </row>
    <row r="35" spans="2:3">
      <c r="B35" s="419" t="s">
        <v>1078</v>
      </c>
      <c r="C35" s="429"/>
    </row>
    <row r="36" spans="2:3">
      <c r="B36" s="422" t="s">
        <v>1079</v>
      </c>
      <c r="C36" s="416">
        <f>SUM(C22:C30,C34:C35)</f>
        <v>0</v>
      </c>
    </row>
    <row r="37" spans="2:3">
      <c r="B37" s="423"/>
      <c r="C37" s="424"/>
    </row>
    <row r="38" spans="2:3">
      <c r="B38" s="422" t="s">
        <v>1080</v>
      </c>
      <c r="C38" s="416">
        <f t="shared" ref="C38" si="0">C19-C36</f>
        <v>0</v>
      </c>
    </row>
  </sheetData>
  <sheetProtection password="A022" sheet="1" objects="1" scenarios="1" formatCells="0" formatColumns="0" formatRows="0" selectLockedCells="1"/>
  <mergeCells count="1">
    <mergeCell ref="B3:C3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"/>
  <dimension ref="B1:AZ57"/>
  <sheetViews>
    <sheetView view="pageBreakPreview" zoomScale="90" zoomScaleSheetLayoutView="90" workbookViewId="0">
      <selection activeCell="C23" sqref="C23"/>
    </sheetView>
  </sheetViews>
  <sheetFormatPr defaultColWidth="9.140625" defaultRowHeight="12.75"/>
  <cols>
    <col min="1" max="1" width="1.7109375" style="1" customWidth="1"/>
    <col min="2" max="2" width="54.5703125" style="1" customWidth="1"/>
    <col min="3" max="5" width="12.7109375" style="1" customWidth="1"/>
    <col min="6" max="7" width="9.140625" style="1"/>
    <col min="8" max="52" width="9.140625" style="3"/>
    <col min="53" max="16384" width="9.140625" style="1"/>
  </cols>
  <sheetData>
    <row r="1" spans="2:10" ht="7.9" customHeight="1"/>
    <row r="2" spans="2:10" ht="15.75">
      <c r="B2" s="310" t="s">
        <v>338</v>
      </c>
      <c r="C2" s="333"/>
      <c r="D2" s="385"/>
      <c r="E2" s="305"/>
      <c r="F2" s="305"/>
      <c r="G2" s="305"/>
      <c r="H2" s="430"/>
      <c r="I2" s="430"/>
      <c r="J2" s="430"/>
    </row>
    <row r="3" spans="2:10" ht="15.75">
      <c r="B3" s="431"/>
      <c r="C3" s="333"/>
      <c r="D3" s="385"/>
      <c r="E3" s="305"/>
      <c r="F3" s="305"/>
      <c r="G3" s="305"/>
      <c r="H3" s="430"/>
      <c r="I3" s="430"/>
      <c r="J3" s="430"/>
    </row>
    <row r="4" spans="2:10" ht="15.75">
      <c r="B4" s="432" t="s">
        <v>83</v>
      </c>
      <c r="C4" s="333"/>
      <c r="D4" s="385"/>
      <c r="E4" s="305"/>
      <c r="F4" s="305"/>
      <c r="G4" s="305"/>
      <c r="H4" s="430"/>
      <c r="I4" s="430"/>
      <c r="J4" s="430"/>
    </row>
    <row r="5" spans="2:10">
      <c r="B5" s="433" t="s">
        <v>478</v>
      </c>
      <c r="C5" s="385"/>
      <c r="D5" s="385"/>
      <c r="E5" s="305"/>
      <c r="F5" s="305"/>
      <c r="G5" s="305"/>
      <c r="H5" s="430"/>
      <c r="I5" s="430"/>
      <c r="J5" s="430"/>
    </row>
    <row r="6" spans="2:10">
      <c r="B6" s="434" t="s">
        <v>479</v>
      </c>
      <c r="C6" s="385"/>
      <c r="D6" s="385"/>
      <c r="E6" s="305"/>
      <c r="F6" s="305"/>
      <c r="G6" s="305"/>
      <c r="H6" s="430"/>
      <c r="I6" s="430"/>
      <c r="J6" s="430"/>
    </row>
    <row r="7" spans="2:10">
      <c r="B7" s="435"/>
      <c r="C7" s="388"/>
      <c r="D7" s="388"/>
      <c r="E7" s="305"/>
      <c r="F7" s="305"/>
      <c r="G7" s="305"/>
      <c r="H7" s="430"/>
      <c r="I7" s="430"/>
      <c r="J7" s="430"/>
    </row>
    <row r="8" spans="2:10">
      <c r="B8" s="305"/>
      <c r="C8" s="305"/>
      <c r="D8" s="305"/>
      <c r="E8" s="305"/>
      <c r="F8" s="305"/>
      <c r="G8" s="305"/>
      <c r="H8" s="430"/>
      <c r="I8" s="430"/>
      <c r="J8" s="430"/>
    </row>
    <row r="9" spans="2:10">
      <c r="B9" s="436" t="s">
        <v>1033</v>
      </c>
      <c r="C9" s="305"/>
      <c r="D9" s="305"/>
      <c r="E9" s="305"/>
      <c r="F9" s="305"/>
      <c r="G9" s="305"/>
      <c r="H9" s="430"/>
      <c r="I9" s="430"/>
      <c r="J9" s="430"/>
    </row>
    <row r="10" spans="2:10">
      <c r="B10" s="436" t="s">
        <v>339</v>
      </c>
      <c r="C10" s="305"/>
      <c r="D10" s="305"/>
      <c r="E10" s="305"/>
      <c r="F10" s="305"/>
      <c r="G10" s="305"/>
      <c r="H10" s="430"/>
      <c r="I10" s="430"/>
      <c r="J10" s="430"/>
    </row>
    <row r="11" spans="2:10" s="3" customFormat="1"/>
    <row r="12" spans="2:10" s="3" customFormat="1"/>
    <row r="13" spans="2:10" s="3" customFormat="1"/>
    <row r="14" spans="2:10" s="3" customFormat="1"/>
    <row r="15" spans="2:10" s="3" customFormat="1"/>
    <row r="16" spans="2:10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</sheetData>
  <sheetProtection password="A022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A1:P47"/>
  <sheetViews>
    <sheetView showGridLines="0" view="pageBreakPreview" topLeftCell="A10" zoomScale="90" zoomScaleSheetLayoutView="90" workbookViewId="0">
      <selection activeCell="A35" sqref="A35:XFD36"/>
    </sheetView>
  </sheetViews>
  <sheetFormatPr defaultColWidth="9.140625" defaultRowHeight="12.75"/>
  <cols>
    <col min="1" max="1" width="1.7109375" style="305" customWidth="1"/>
    <col min="2" max="2" width="56.7109375" style="305" customWidth="1"/>
    <col min="3" max="3" width="11.5703125" style="305" customWidth="1"/>
    <col min="4" max="14" width="11.28515625" style="305" customWidth="1"/>
    <col min="15" max="15" width="9.85546875" style="305" bestFit="1" customWidth="1"/>
    <col min="16" max="16" width="1.7109375" style="305" customWidth="1"/>
    <col min="17" max="16384" width="9.140625" style="305"/>
  </cols>
  <sheetData>
    <row r="1" spans="1:16" ht="7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75">
      <c r="A2" s="1"/>
      <c r="B2" s="950" t="s">
        <v>899</v>
      </c>
      <c r="C2" s="950"/>
      <c r="D2" s="95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7.9" customHeight="1" thickBot="1">
      <c r="A3" s="1"/>
      <c r="B3" s="952"/>
      <c r="C3" s="950"/>
      <c r="D3" s="95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.75" thickBot="1">
      <c r="A4" s="1"/>
      <c r="B4" s="1097" t="s">
        <v>1034</v>
      </c>
      <c r="C4" s="1098"/>
      <c r="D4" s="1098"/>
      <c r="E4" s="1098"/>
      <c r="F4" s="1098"/>
      <c r="G4" s="1098"/>
      <c r="H4" s="1098"/>
      <c r="I4" s="1098"/>
      <c r="J4" s="1098"/>
      <c r="K4" s="1098"/>
      <c r="L4" s="1098"/>
      <c r="M4" s="1098"/>
      <c r="N4" s="1098"/>
      <c r="O4" s="1099"/>
      <c r="P4" s="1"/>
    </row>
    <row r="5" spans="1:16" ht="13.5" thickBot="1">
      <c r="A5" s="1"/>
      <c r="B5" s="953"/>
      <c r="C5" s="954" t="s">
        <v>340</v>
      </c>
      <c r="D5" s="954" t="s">
        <v>341</v>
      </c>
      <c r="E5" s="954" t="s">
        <v>342</v>
      </c>
      <c r="F5" s="954" t="s">
        <v>343</v>
      </c>
      <c r="G5" s="954" t="s">
        <v>344</v>
      </c>
      <c r="H5" s="954" t="s">
        <v>345</v>
      </c>
      <c r="I5" s="954" t="s">
        <v>346</v>
      </c>
      <c r="J5" s="954" t="s">
        <v>347</v>
      </c>
      <c r="K5" s="954" t="s">
        <v>348</v>
      </c>
      <c r="L5" s="954" t="s">
        <v>349</v>
      </c>
      <c r="M5" s="954" t="s">
        <v>350</v>
      </c>
      <c r="N5" s="954" t="s">
        <v>351</v>
      </c>
      <c r="O5" s="955" t="s">
        <v>352</v>
      </c>
      <c r="P5" s="1"/>
    </row>
    <row r="6" spans="1:16">
      <c r="A6" s="1"/>
      <c r="B6" s="201" t="s">
        <v>792</v>
      </c>
      <c r="C6" s="956"/>
      <c r="D6" s="957"/>
      <c r="E6" s="957"/>
      <c r="F6" s="957"/>
      <c r="G6" s="957"/>
      <c r="H6" s="957"/>
      <c r="I6" s="957"/>
      <c r="J6" s="957"/>
      <c r="K6" s="957"/>
      <c r="L6" s="957"/>
      <c r="M6" s="957"/>
      <c r="N6" s="957"/>
      <c r="O6" s="958"/>
      <c r="P6" s="1"/>
    </row>
    <row r="7" spans="1:16">
      <c r="A7" s="1"/>
      <c r="B7" s="959" t="s">
        <v>353</v>
      </c>
      <c r="C7" s="960"/>
      <c r="D7" s="961"/>
      <c r="E7" s="961"/>
      <c r="F7" s="961"/>
      <c r="G7" s="961"/>
      <c r="H7" s="961"/>
      <c r="I7" s="961"/>
      <c r="J7" s="961"/>
      <c r="K7" s="961"/>
      <c r="L7" s="961"/>
      <c r="M7" s="961"/>
      <c r="N7" s="961"/>
      <c r="O7" s="962"/>
      <c r="P7" s="1"/>
    </row>
    <row r="8" spans="1:16">
      <c r="A8" s="1"/>
      <c r="B8" s="963" t="s">
        <v>973</v>
      </c>
      <c r="C8" s="203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964">
        <f>SUM(C8:N8)</f>
        <v>0</v>
      </c>
      <c r="P8" s="1"/>
    </row>
    <row r="9" spans="1:16">
      <c r="A9" s="1"/>
      <c r="B9" s="963" t="s">
        <v>900</v>
      </c>
      <c r="C9" s="202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65">
        <f>SUM(C9:N9)</f>
        <v>0</v>
      </c>
      <c r="P9" s="1"/>
    </row>
    <row r="10" spans="1:16">
      <c r="A10" s="1"/>
      <c r="B10" s="966" t="s">
        <v>896</v>
      </c>
      <c r="C10" s="967"/>
      <c r="D10" s="968"/>
      <c r="E10" s="968"/>
      <c r="F10" s="968"/>
      <c r="G10" s="968"/>
      <c r="H10" s="968"/>
      <c r="I10" s="968"/>
      <c r="J10" s="968"/>
      <c r="K10" s="968"/>
      <c r="L10" s="968"/>
      <c r="M10" s="968"/>
      <c r="N10" s="968"/>
      <c r="O10" s="969"/>
      <c r="P10" s="1"/>
    </row>
    <row r="11" spans="1:16">
      <c r="A11" s="1"/>
      <c r="B11" s="970" t="s">
        <v>897</v>
      </c>
      <c r="C11" s="967"/>
      <c r="D11" s="968"/>
      <c r="E11" s="968"/>
      <c r="F11" s="968"/>
      <c r="G11" s="968"/>
      <c r="H11" s="968"/>
      <c r="I11" s="968"/>
      <c r="J11" s="968"/>
      <c r="K11" s="968"/>
      <c r="L11" s="968"/>
      <c r="M11" s="968"/>
      <c r="N11" s="968"/>
      <c r="O11" s="969"/>
      <c r="P11" s="1"/>
    </row>
    <row r="12" spans="1:16">
      <c r="A12" s="1"/>
      <c r="B12" s="963" t="s">
        <v>973</v>
      </c>
      <c r="C12" s="202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65">
        <f>SUM(C12:N12)</f>
        <v>0</v>
      </c>
      <c r="P12" s="1"/>
    </row>
    <row r="13" spans="1:16">
      <c r="A13" s="1"/>
      <c r="B13" s="963" t="s">
        <v>900</v>
      </c>
      <c r="C13" s="202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65">
        <f>SUM(C13:N13)</f>
        <v>0</v>
      </c>
      <c r="P13" s="1"/>
    </row>
    <row r="14" spans="1:16">
      <c r="A14" s="1"/>
      <c r="B14" s="970" t="s">
        <v>24</v>
      </c>
      <c r="C14" s="967"/>
      <c r="D14" s="968"/>
      <c r="E14" s="968"/>
      <c r="F14" s="968"/>
      <c r="G14" s="968"/>
      <c r="H14" s="968"/>
      <c r="I14" s="968"/>
      <c r="J14" s="968"/>
      <c r="K14" s="968"/>
      <c r="L14" s="968"/>
      <c r="M14" s="968"/>
      <c r="N14" s="968"/>
      <c r="O14" s="969"/>
      <c r="P14" s="1"/>
    </row>
    <row r="15" spans="1:16">
      <c r="A15" s="1"/>
      <c r="B15" s="963" t="s">
        <v>973</v>
      </c>
      <c r="C15" s="202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65">
        <f>SUM(C15:N15)</f>
        <v>0</v>
      </c>
      <c r="P15" s="1"/>
    </row>
    <row r="16" spans="1:16">
      <c r="A16" s="1"/>
      <c r="B16" s="963" t="s">
        <v>900</v>
      </c>
      <c r="C16" s="20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965">
        <f>SUM(C16:N16)</f>
        <v>0</v>
      </c>
      <c r="P16" s="1"/>
    </row>
    <row r="17" spans="1:16">
      <c r="A17" s="1"/>
      <c r="B17" s="970" t="s">
        <v>842</v>
      </c>
      <c r="C17" s="967"/>
      <c r="D17" s="968"/>
      <c r="E17" s="968"/>
      <c r="F17" s="968"/>
      <c r="G17" s="968"/>
      <c r="H17" s="968"/>
      <c r="I17" s="968"/>
      <c r="J17" s="968"/>
      <c r="K17" s="968"/>
      <c r="L17" s="968"/>
      <c r="M17" s="968"/>
      <c r="N17" s="968"/>
      <c r="O17" s="969"/>
      <c r="P17" s="1"/>
    </row>
    <row r="18" spans="1:16">
      <c r="A18" s="1"/>
      <c r="B18" s="963" t="s">
        <v>973</v>
      </c>
      <c r="C18" s="202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965">
        <f>SUM(C18:N18)</f>
        <v>0</v>
      </c>
      <c r="P18" s="1"/>
    </row>
    <row r="19" spans="1:16" ht="13.5" thickBot="1">
      <c r="A19" s="1"/>
      <c r="B19" s="971" t="s">
        <v>900</v>
      </c>
      <c r="C19" s="20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65">
        <f>SUM(C19:N19)</f>
        <v>0</v>
      </c>
      <c r="P19" s="1"/>
    </row>
    <row r="20" spans="1:16" ht="13.5" thickBot="1">
      <c r="A20" s="1"/>
      <c r="B20" s="9"/>
      <c r="C20" s="97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"/>
    </row>
    <row r="21" spans="1:16">
      <c r="A21" s="1"/>
      <c r="B21" s="7" t="s">
        <v>792</v>
      </c>
      <c r="C21" s="956"/>
      <c r="D21" s="957"/>
      <c r="E21" s="957"/>
      <c r="F21" s="957"/>
      <c r="G21" s="957"/>
      <c r="H21" s="957"/>
      <c r="I21" s="957"/>
      <c r="J21" s="957"/>
      <c r="K21" s="957"/>
      <c r="L21" s="957"/>
      <c r="M21" s="957"/>
      <c r="N21" s="957"/>
      <c r="O21" s="958"/>
      <c r="P21" s="1"/>
    </row>
    <row r="22" spans="1:16">
      <c r="A22" s="1"/>
      <c r="B22" s="973" t="s">
        <v>353</v>
      </c>
      <c r="C22" s="960"/>
      <c r="D22" s="961"/>
      <c r="E22" s="961"/>
      <c r="F22" s="961"/>
      <c r="G22" s="961"/>
      <c r="H22" s="961"/>
      <c r="I22" s="961"/>
      <c r="J22" s="961"/>
      <c r="K22" s="961"/>
      <c r="L22" s="961"/>
      <c r="M22" s="961"/>
      <c r="N22" s="961"/>
      <c r="O22" s="962"/>
      <c r="P22" s="1"/>
    </row>
    <row r="23" spans="1:16">
      <c r="A23" s="1"/>
      <c r="B23" s="974" t="s">
        <v>973</v>
      </c>
      <c r="C23" s="203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964">
        <f>SUM(C23:N23)</f>
        <v>0</v>
      </c>
      <c r="P23" s="1"/>
    </row>
    <row r="24" spans="1:16">
      <c r="A24" s="1"/>
      <c r="B24" s="974" t="s">
        <v>900</v>
      </c>
      <c r="C24" s="202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65">
        <f>SUM(C24:N24)</f>
        <v>0</v>
      </c>
      <c r="P24" s="1"/>
    </row>
    <row r="25" spans="1:16">
      <c r="A25" s="1"/>
      <c r="B25" s="975" t="s">
        <v>896</v>
      </c>
      <c r="C25" s="967"/>
      <c r="D25" s="968"/>
      <c r="E25" s="968"/>
      <c r="F25" s="968"/>
      <c r="G25" s="968"/>
      <c r="H25" s="968"/>
      <c r="I25" s="968"/>
      <c r="J25" s="968"/>
      <c r="K25" s="968"/>
      <c r="L25" s="968"/>
      <c r="M25" s="968"/>
      <c r="N25" s="968"/>
      <c r="O25" s="969"/>
      <c r="P25" s="1"/>
    </row>
    <row r="26" spans="1:16">
      <c r="A26" s="1"/>
      <c r="B26" s="976" t="s">
        <v>897</v>
      </c>
      <c r="C26" s="967"/>
      <c r="D26" s="968"/>
      <c r="E26" s="968"/>
      <c r="F26" s="968"/>
      <c r="G26" s="968"/>
      <c r="H26" s="968"/>
      <c r="I26" s="968"/>
      <c r="J26" s="968"/>
      <c r="K26" s="968"/>
      <c r="L26" s="968"/>
      <c r="M26" s="968"/>
      <c r="N26" s="968"/>
      <c r="O26" s="969"/>
      <c r="P26" s="1"/>
    </row>
    <row r="27" spans="1:16">
      <c r="A27" s="1"/>
      <c r="B27" s="974" t="s">
        <v>973</v>
      </c>
      <c r="C27" s="202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965">
        <f>SUM(C27:N27)</f>
        <v>0</v>
      </c>
      <c r="P27" s="1"/>
    </row>
    <row r="28" spans="1:16">
      <c r="A28" s="1"/>
      <c r="B28" s="974" t="s">
        <v>900</v>
      </c>
      <c r="C28" s="202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965">
        <f>SUM(C28:N28)</f>
        <v>0</v>
      </c>
      <c r="P28" s="1"/>
    </row>
    <row r="29" spans="1:16">
      <c r="A29" s="1"/>
      <c r="B29" s="976" t="s">
        <v>24</v>
      </c>
      <c r="C29" s="967"/>
      <c r="D29" s="968"/>
      <c r="E29" s="968"/>
      <c r="F29" s="968"/>
      <c r="G29" s="968"/>
      <c r="H29" s="968"/>
      <c r="I29" s="968"/>
      <c r="J29" s="968"/>
      <c r="K29" s="968"/>
      <c r="L29" s="968"/>
      <c r="M29" s="968"/>
      <c r="N29" s="968"/>
      <c r="O29" s="969"/>
      <c r="P29" s="1"/>
    </row>
    <row r="30" spans="1:16">
      <c r="A30" s="1"/>
      <c r="B30" s="974" t="s">
        <v>973</v>
      </c>
      <c r="C30" s="202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65">
        <f>SUM(C30:N30)</f>
        <v>0</v>
      </c>
      <c r="P30" s="1"/>
    </row>
    <row r="31" spans="1:16">
      <c r="A31" s="1"/>
      <c r="B31" s="974" t="s">
        <v>900</v>
      </c>
      <c r="C31" s="202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65">
        <f>SUM(C31:N31)</f>
        <v>0</v>
      </c>
      <c r="P31" s="1"/>
    </row>
    <row r="32" spans="1:16">
      <c r="A32" s="1"/>
      <c r="B32" s="976" t="s">
        <v>842</v>
      </c>
      <c r="C32" s="967"/>
      <c r="D32" s="968"/>
      <c r="E32" s="968"/>
      <c r="F32" s="968"/>
      <c r="G32" s="968"/>
      <c r="H32" s="968"/>
      <c r="I32" s="968"/>
      <c r="J32" s="968"/>
      <c r="K32" s="968"/>
      <c r="L32" s="968"/>
      <c r="M32" s="968"/>
      <c r="N32" s="968"/>
      <c r="O32" s="969"/>
      <c r="P32" s="1"/>
    </row>
    <row r="33" spans="1:16">
      <c r="A33" s="1"/>
      <c r="B33" s="974" t="s">
        <v>973</v>
      </c>
      <c r="C33" s="202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965">
        <f>SUM(C33:N33)</f>
        <v>0</v>
      </c>
      <c r="P33" s="1"/>
    </row>
    <row r="34" spans="1:16" ht="13.5" thickBot="1">
      <c r="A34" s="1"/>
      <c r="B34" s="977" t="s">
        <v>900</v>
      </c>
      <c r="C34" s="202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965">
        <f>SUM(C34:N34)</f>
        <v>0</v>
      </c>
      <c r="P34" s="1"/>
    </row>
    <row r="35" spans="1:16" s="1" customFormat="1" ht="15.75">
      <c r="B35" s="10" t="s">
        <v>354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2"/>
    </row>
    <row r="36" spans="1:16" s="1" customFormat="1" ht="13.5" thickBot="1">
      <c r="B36" s="9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</row>
    <row r="37" spans="1:16">
      <c r="A37" s="1"/>
      <c r="B37" s="978" t="s">
        <v>977</v>
      </c>
      <c r="C37" s="4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6">
        <f>SUM(C37:N37)</f>
        <v>0</v>
      </c>
      <c r="P37" s="1"/>
    </row>
    <row r="38" spans="1:16">
      <c r="A38" s="1"/>
      <c r="B38" s="979" t="s">
        <v>978</v>
      </c>
      <c r="C38" s="45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18">
        <f t="shared" ref="O38:O44" si="0">SUM(C38:N38)</f>
        <v>0</v>
      </c>
      <c r="P38" s="1"/>
    </row>
    <row r="39" spans="1:16" ht="13.5" customHeight="1">
      <c r="A39" s="1"/>
      <c r="B39" s="979" t="s">
        <v>974</v>
      </c>
      <c r="C39" s="45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18">
        <f t="shared" si="0"/>
        <v>0</v>
      </c>
      <c r="P39" s="1"/>
    </row>
    <row r="40" spans="1:16">
      <c r="A40" s="1"/>
      <c r="B40" s="979" t="s">
        <v>979</v>
      </c>
      <c r="C40" s="4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18">
        <f t="shared" si="0"/>
        <v>0</v>
      </c>
      <c r="P40" s="1"/>
    </row>
    <row r="41" spans="1:16">
      <c r="A41" s="1"/>
      <c r="B41" s="979" t="s">
        <v>975</v>
      </c>
      <c r="C41" s="46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980">
        <f t="shared" si="0"/>
        <v>0</v>
      </c>
      <c r="P41" s="1"/>
    </row>
    <row r="42" spans="1:16">
      <c r="A42" s="1"/>
      <c r="B42" s="979" t="s">
        <v>980</v>
      </c>
      <c r="C42" s="4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18">
        <f t="shared" si="0"/>
        <v>0</v>
      </c>
      <c r="P42" s="1"/>
    </row>
    <row r="43" spans="1:16">
      <c r="A43" s="1"/>
      <c r="B43" s="979" t="s">
        <v>976</v>
      </c>
      <c r="C43" s="46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980">
        <f t="shared" si="0"/>
        <v>0</v>
      </c>
      <c r="P43" s="1"/>
    </row>
    <row r="44" spans="1:16">
      <c r="A44" s="1"/>
      <c r="B44" s="979" t="s">
        <v>981</v>
      </c>
      <c r="C44" s="45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18">
        <f t="shared" si="0"/>
        <v>0</v>
      </c>
      <c r="P44" s="1"/>
    </row>
    <row r="45" spans="1:16">
      <c r="A45" s="1"/>
      <c r="B45" s="981" t="s">
        <v>982</v>
      </c>
      <c r="C45" s="46">
        <f>SUM(C37,C39,C41,C43)</f>
        <v>0</v>
      </c>
      <c r="D45" s="19">
        <f t="shared" ref="D45:O45" si="1">SUM(D37,D39,D41,D43)</f>
        <v>0</v>
      </c>
      <c r="E45" s="19">
        <f t="shared" si="1"/>
        <v>0</v>
      </c>
      <c r="F45" s="19">
        <f t="shared" si="1"/>
        <v>0</v>
      </c>
      <c r="G45" s="19">
        <f t="shared" si="1"/>
        <v>0</v>
      </c>
      <c r="H45" s="19">
        <f t="shared" si="1"/>
        <v>0</v>
      </c>
      <c r="I45" s="19">
        <f t="shared" si="1"/>
        <v>0</v>
      </c>
      <c r="J45" s="19">
        <f t="shared" si="1"/>
        <v>0</v>
      </c>
      <c r="K45" s="19">
        <f t="shared" si="1"/>
        <v>0</v>
      </c>
      <c r="L45" s="19">
        <f t="shared" si="1"/>
        <v>0</v>
      </c>
      <c r="M45" s="19">
        <f t="shared" si="1"/>
        <v>0</v>
      </c>
      <c r="N45" s="19">
        <f t="shared" si="1"/>
        <v>0</v>
      </c>
      <c r="O45" s="980">
        <f t="shared" si="1"/>
        <v>0</v>
      </c>
      <c r="P45" s="1"/>
    </row>
    <row r="46" spans="1:16" ht="13.5" thickBot="1">
      <c r="A46" s="1"/>
      <c r="B46" s="982" t="s">
        <v>983</v>
      </c>
      <c r="C46" s="47">
        <f t="shared" ref="C46:O46" si="2">SUM(C38,C40,C42,C44)</f>
        <v>0</v>
      </c>
      <c r="D46" s="20">
        <f t="shared" si="2"/>
        <v>0</v>
      </c>
      <c r="E46" s="20">
        <f t="shared" si="2"/>
        <v>0</v>
      </c>
      <c r="F46" s="20">
        <f t="shared" si="2"/>
        <v>0</v>
      </c>
      <c r="G46" s="20">
        <f t="shared" si="2"/>
        <v>0</v>
      </c>
      <c r="H46" s="20">
        <f t="shared" si="2"/>
        <v>0</v>
      </c>
      <c r="I46" s="20">
        <f t="shared" si="2"/>
        <v>0</v>
      </c>
      <c r="J46" s="20">
        <f t="shared" si="2"/>
        <v>0</v>
      </c>
      <c r="K46" s="20">
        <f t="shared" si="2"/>
        <v>0</v>
      </c>
      <c r="L46" s="20">
        <f t="shared" si="2"/>
        <v>0</v>
      </c>
      <c r="M46" s="20">
        <f t="shared" si="2"/>
        <v>0</v>
      </c>
      <c r="N46" s="20">
        <f t="shared" si="2"/>
        <v>0</v>
      </c>
      <c r="O46" s="21">
        <f t="shared" si="2"/>
        <v>0</v>
      </c>
      <c r="P46" s="1"/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</sheetData>
  <sheetProtection password="A022" sheet="1" objects="1" scenarios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69" orientation="landscape" r:id="rId1"/>
  <headerFooter alignWithMargins="0">
    <oddFooter>&amp;R&amp;P/&amp;N</oddFooter>
  </headerFooter>
  <ignoredErrors>
    <ignoredError sqref="C8:O39 C46:O46 C41:O44 D40:O40 D45:O45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B1:Z39"/>
  <sheetViews>
    <sheetView showGridLines="0" view="pageBreakPreview" topLeftCell="A13" zoomScale="90" zoomScaleNormal="85" zoomScaleSheetLayoutView="90" workbookViewId="0">
      <selection activeCell="C8" sqref="C8"/>
    </sheetView>
  </sheetViews>
  <sheetFormatPr defaultColWidth="9.140625" defaultRowHeight="12.75"/>
  <cols>
    <col min="1" max="1" width="1.7109375" style="305" customWidth="1"/>
    <col min="2" max="2" width="40.5703125" style="385" customWidth="1"/>
    <col min="3" max="3" width="9.28515625" style="385" bestFit="1" customWidth="1"/>
    <col min="4" max="4" width="9.85546875" style="385" bestFit="1" customWidth="1"/>
    <col min="5" max="5" width="9.7109375" style="385" customWidth="1"/>
    <col min="6" max="6" width="9.85546875" style="385" bestFit="1" customWidth="1"/>
    <col min="7" max="7" width="9.42578125" style="385" customWidth="1"/>
    <col min="8" max="8" width="9" style="385" bestFit="1" customWidth="1"/>
    <col min="9" max="10" width="9.140625" style="385" customWidth="1"/>
    <col min="11" max="11" width="9.28515625" style="385" customWidth="1"/>
    <col min="12" max="12" width="9" style="385" bestFit="1" customWidth="1"/>
    <col min="13" max="13" width="9.28515625" style="385" customWidth="1"/>
    <col min="14" max="14" width="9" style="385" bestFit="1" customWidth="1"/>
    <col min="15" max="15" width="9.85546875" style="385" bestFit="1" customWidth="1"/>
    <col min="16" max="16" width="1.7109375" style="385" customWidth="1"/>
    <col min="17" max="17" width="9.28515625" style="385" bestFit="1" customWidth="1"/>
    <col min="18" max="18" width="9" style="385" bestFit="1" customWidth="1"/>
    <col min="19" max="19" width="8.7109375" style="385" bestFit="1" customWidth="1"/>
    <col min="20" max="20" width="9.140625" style="385"/>
    <col min="21" max="21" width="8.7109375" style="385" bestFit="1" customWidth="1"/>
    <col min="22" max="22" width="9.140625" style="385"/>
    <col min="23" max="23" width="8.7109375" style="385" bestFit="1" customWidth="1"/>
    <col min="24" max="24" width="9.140625" style="385"/>
    <col min="25" max="25" width="8.7109375" style="385" bestFit="1" customWidth="1"/>
    <col min="26" max="26" width="9.140625" style="385"/>
    <col min="27" max="27" width="11.140625" style="305" bestFit="1" customWidth="1"/>
    <col min="28" max="28" width="9.140625" style="305"/>
    <col min="29" max="29" width="11.140625" style="305" bestFit="1" customWidth="1"/>
    <col min="30" max="16384" width="9.140625" style="305"/>
  </cols>
  <sheetData>
    <row r="1" spans="2:15" ht="7.9" customHeight="1"/>
    <row r="2" spans="2:15" ht="15.75">
      <c r="B2" s="310" t="s">
        <v>805</v>
      </c>
      <c r="D2" s="333"/>
    </row>
    <row r="3" spans="2:15" ht="14.25" customHeight="1" thickBot="1">
      <c r="B3" s="431"/>
      <c r="C3" s="307"/>
      <c r="D3" s="37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</row>
    <row r="4" spans="2:15" ht="15.75" thickBot="1">
      <c r="B4" s="1100" t="s">
        <v>1035</v>
      </c>
      <c r="C4" s="1101"/>
      <c r="D4" s="1101"/>
      <c r="E4" s="1101"/>
      <c r="F4" s="1101"/>
      <c r="G4" s="1101"/>
      <c r="H4" s="1101"/>
      <c r="I4" s="1101"/>
      <c r="J4" s="1101"/>
      <c r="K4" s="1101"/>
      <c r="L4" s="1101"/>
      <c r="M4" s="1101"/>
      <c r="N4" s="1101"/>
      <c r="O4" s="1102"/>
    </row>
    <row r="5" spans="2:15" ht="13.5" thickBot="1">
      <c r="B5" s="445"/>
      <c r="C5" s="446" t="s">
        <v>340</v>
      </c>
      <c r="D5" s="447" t="s">
        <v>341</v>
      </c>
      <c r="E5" s="447" t="s">
        <v>342</v>
      </c>
      <c r="F5" s="447" t="s">
        <v>343</v>
      </c>
      <c r="G5" s="447" t="s">
        <v>344</v>
      </c>
      <c r="H5" s="447" t="s">
        <v>345</v>
      </c>
      <c r="I5" s="447" t="s">
        <v>346</v>
      </c>
      <c r="J5" s="447" t="s">
        <v>347</v>
      </c>
      <c r="K5" s="447" t="s">
        <v>348</v>
      </c>
      <c r="L5" s="447" t="s">
        <v>349</v>
      </c>
      <c r="M5" s="447" t="s">
        <v>350</v>
      </c>
      <c r="N5" s="447" t="s">
        <v>351</v>
      </c>
      <c r="O5" s="448" t="s">
        <v>352</v>
      </c>
    </row>
    <row r="6" spans="2:15">
      <c r="B6" s="449" t="s">
        <v>353</v>
      </c>
      <c r="C6" s="450"/>
      <c r="D6" s="451"/>
      <c r="E6" s="451"/>
      <c r="F6" s="451"/>
      <c r="G6" s="451"/>
      <c r="H6" s="451"/>
      <c r="I6" s="451"/>
      <c r="J6" s="451"/>
      <c r="K6" s="451"/>
      <c r="L6" s="451"/>
      <c r="M6" s="451"/>
      <c r="N6" s="451"/>
      <c r="O6" s="452"/>
    </row>
    <row r="7" spans="2:15">
      <c r="B7" s="439" t="s">
        <v>984</v>
      </c>
      <c r="C7" s="453">
        <f>IF(C8=0,0,C9/C8)</f>
        <v>0</v>
      </c>
      <c r="D7" s="454">
        <f t="shared" ref="D7:N7" si="0">IF(D8=0,0,D9/D8)</f>
        <v>0</v>
      </c>
      <c r="E7" s="454">
        <f t="shared" si="0"/>
        <v>0</v>
      </c>
      <c r="F7" s="454">
        <f t="shared" si="0"/>
        <v>0</v>
      </c>
      <c r="G7" s="454">
        <f t="shared" si="0"/>
        <v>0</v>
      </c>
      <c r="H7" s="454">
        <f t="shared" si="0"/>
        <v>0</v>
      </c>
      <c r="I7" s="454">
        <f t="shared" si="0"/>
        <v>0</v>
      </c>
      <c r="J7" s="454">
        <f t="shared" si="0"/>
        <v>0</v>
      </c>
      <c r="K7" s="454">
        <f t="shared" si="0"/>
        <v>0</v>
      </c>
      <c r="L7" s="454">
        <f t="shared" si="0"/>
        <v>0</v>
      </c>
      <c r="M7" s="454">
        <f t="shared" si="0"/>
        <v>0</v>
      </c>
      <c r="N7" s="454">
        <f t="shared" si="0"/>
        <v>0</v>
      </c>
      <c r="O7" s="455">
        <f>IF(O8=0,0,+O9/O8)</f>
        <v>0</v>
      </c>
    </row>
    <row r="8" spans="2:15">
      <c r="B8" s="439" t="s">
        <v>985</v>
      </c>
      <c r="C8" s="202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437">
        <f>SUM(C8:N8)</f>
        <v>0</v>
      </c>
    </row>
    <row r="9" spans="2:15">
      <c r="B9" s="439" t="s">
        <v>355</v>
      </c>
      <c r="C9" s="202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437">
        <f>SUM(C9:N9)</f>
        <v>0</v>
      </c>
    </row>
    <row r="10" spans="2:15">
      <c r="B10" s="439" t="s">
        <v>356</v>
      </c>
      <c r="C10" s="202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437">
        <f>N10</f>
        <v>0</v>
      </c>
    </row>
    <row r="11" spans="2:15">
      <c r="B11" s="440" t="s">
        <v>896</v>
      </c>
      <c r="C11" s="456"/>
      <c r="D11" s="457"/>
      <c r="E11" s="457"/>
      <c r="F11" s="457"/>
      <c r="G11" s="457"/>
      <c r="H11" s="457"/>
      <c r="I11" s="457"/>
      <c r="J11" s="457"/>
      <c r="K11" s="457"/>
      <c r="L11" s="457"/>
      <c r="M11" s="457"/>
      <c r="N11" s="457"/>
      <c r="O11" s="458"/>
    </row>
    <row r="12" spans="2:15">
      <c r="B12" s="440" t="s">
        <v>901</v>
      </c>
      <c r="C12" s="456"/>
      <c r="D12" s="457"/>
      <c r="E12" s="457"/>
      <c r="F12" s="457"/>
      <c r="G12" s="457"/>
      <c r="H12" s="457"/>
      <c r="I12" s="457"/>
      <c r="J12" s="457"/>
      <c r="K12" s="457"/>
      <c r="L12" s="457"/>
      <c r="M12" s="457"/>
      <c r="N12" s="457"/>
      <c r="O12" s="458"/>
    </row>
    <row r="13" spans="2:15">
      <c r="B13" s="439" t="s">
        <v>984</v>
      </c>
      <c r="C13" s="453">
        <f>IF(C14=0,0,C15/C14)</f>
        <v>0</v>
      </c>
      <c r="D13" s="454">
        <f t="shared" ref="D13:N13" si="1">IF(D14=0,0,D15/D14)</f>
        <v>0</v>
      </c>
      <c r="E13" s="454">
        <f t="shared" si="1"/>
        <v>0</v>
      </c>
      <c r="F13" s="454">
        <f t="shared" si="1"/>
        <v>0</v>
      </c>
      <c r="G13" s="454">
        <f t="shared" si="1"/>
        <v>0</v>
      </c>
      <c r="H13" s="454">
        <f t="shared" si="1"/>
        <v>0</v>
      </c>
      <c r="I13" s="454">
        <f t="shared" si="1"/>
        <v>0</v>
      </c>
      <c r="J13" s="454">
        <f t="shared" si="1"/>
        <v>0</v>
      </c>
      <c r="K13" s="454">
        <f t="shared" si="1"/>
        <v>0</v>
      </c>
      <c r="L13" s="454">
        <f t="shared" si="1"/>
        <v>0</v>
      </c>
      <c r="M13" s="454">
        <f t="shared" si="1"/>
        <v>0</v>
      </c>
      <c r="N13" s="454">
        <f t="shared" si="1"/>
        <v>0</v>
      </c>
      <c r="O13" s="455">
        <f>IF(O14=0,0,+O15/O14)</f>
        <v>0</v>
      </c>
    </row>
    <row r="14" spans="2:15">
      <c r="B14" s="439" t="s">
        <v>985</v>
      </c>
      <c r="C14" s="202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437">
        <f>SUM(C14:N14)</f>
        <v>0</v>
      </c>
    </row>
    <row r="15" spans="2:15">
      <c r="B15" s="439" t="s">
        <v>355</v>
      </c>
      <c r="C15" s="202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437">
        <f>SUM(C15:N15)</f>
        <v>0</v>
      </c>
    </row>
    <row r="16" spans="2:15">
      <c r="B16" s="439" t="s">
        <v>356</v>
      </c>
      <c r="C16" s="20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437">
        <f>N16</f>
        <v>0</v>
      </c>
    </row>
    <row r="17" spans="2:15">
      <c r="B17" s="440" t="s">
        <v>902</v>
      </c>
      <c r="C17" s="456"/>
      <c r="D17" s="457"/>
      <c r="E17" s="457"/>
      <c r="F17" s="457"/>
      <c r="G17" s="457"/>
      <c r="H17" s="457"/>
      <c r="I17" s="457"/>
      <c r="J17" s="457"/>
      <c r="K17" s="457"/>
      <c r="L17" s="457"/>
      <c r="M17" s="457"/>
      <c r="N17" s="457"/>
      <c r="O17" s="458"/>
    </row>
    <row r="18" spans="2:15">
      <c r="B18" s="439" t="s">
        <v>984</v>
      </c>
      <c r="C18" s="453">
        <f>IF(C19=0,0,C20/C19)</f>
        <v>0</v>
      </c>
      <c r="D18" s="454">
        <f t="shared" ref="D18:N18" si="2">IF(D19=0,0,D20/D19)</f>
        <v>0</v>
      </c>
      <c r="E18" s="454">
        <f t="shared" si="2"/>
        <v>0</v>
      </c>
      <c r="F18" s="454">
        <f t="shared" si="2"/>
        <v>0</v>
      </c>
      <c r="G18" s="454">
        <f t="shared" si="2"/>
        <v>0</v>
      </c>
      <c r="H18" s="454">
        <f t="shared" si="2"/>
        <v>0</v>
      </c>
      <c r="I18" s="454">
        <f t="shared" si="2"/>
        <v>0</v>
      </c>
      <c r="J18" s="454">
        <f t="shared" si="2"/>
        <v>0</v>
      </c>
      <c r="K18" s="454">
        <f t="shared" si="2"/>
        <v>0</v>
      </c>
      <c r="L18" s="454">
        <f t="shared" si="2"/>
        <v>0</v>
      </c>
      <c r="M18" s="454">
        <f t="shared" si="2"/>
        <v>0</v>
      </c>
      <c r="N18" s="454">
        <f t="shared" si="2"/>
        <v>0</v>
      </c>
      <c r="O18" s="455">
        <f>IF(O19=0,0,+O20/O19)</f>
        <v>0</v>
      </c>
    </row>
    <row r="19" spans="2:15">
      <c r="B19" s="439" t="s">
        <v>985</v>
      </c>
      <c r="C19" s="20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437">
        <f>SUM(C19:N19)</f>
        <v>0</v>
      </c>
    </row>
    <row r="20" spans="2:15">
      <c r="B20" s="439" t="s">
        <v>355</v>
      </c>
      <c r="C20" s="202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437">
        <f>SUM(C20:N20)</f>
        <v>0</v>
      </c>
    </row>
    <row r="21" spans="2:15">
      <c r="B21" s="439" t="s">
        <v>356</v>
      </c>
      <c r="C21" s="202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437">
        <f>N21</f>
        <v>0</v>
      </c>
    </row>
    <row r="22" spans="2:15">
      <c r="B22" s="459" t="s">
        <v>904</v>
      </c>
      <c r="C22" s="456"/>
      <c r="D22" s="457"/>
      <c r="E22" s="457"/>
      <c r="F22" s="457"/>
      <c r="G22" s="457"/>
      <c r="H22" s="457"/>
      <c r="I22" s="457"/>
      <c r="J22" s="457"/>
      <c r="K22" s="457"/>
      <c r="L22" s="457"/>
      <c r="M22" s="457"/>
      <c r="N22" s="457"/>
      <c r="O22" s="458"/>
    </row>
    <row r="23" spans="2:15">
      <c r="B23" s="439" t="s">
        <v>984</v>
      </c>
      <c r="C23" s="460">
        <f>IF(C24=0,0,C25/C24)</f>
        <v>0</v>
      </c>
      <c r="D23" s="461">
        <f t="shared" ref="D23:N23" si="3">IF(D24=0,0,D25/D24)</f>
        <v>0</v>
      </c>
      <c r="E23" s="461">
        <f t="shared" si="3"/>
        <v>0</v>
      </c>
      <c r="F23" s="461">
        <f t="shared" si="3"/>
        <v>0</v>
      </c>
      <c r="G23" s="461">
        <f t="shared" si="3"/>
        <v>0</v>
      </c>
      <c r="H23" s="461">
        <f t="shared" si="3"/>
        <v>0</v>
      </c>
      <c r="I23" s="461">
        <f t="shared" si="3"/>
        <v>0</v>
      </c>
      <c r="J23" s="461">
        <f t="shared" si="3"/>
        <v>0</v>
      </c>
      <c r="K23" s="461">
        <f t="shared" si="3"/>
        <v>0</v>
      </c>
      <c r="L23" s="461">
        <f t="shared" si="3"/>
        <v>0</v>
      </c>
      <c r="M23" s="461">
        <f t="shared" si="3"/>
        <v>0</v>
      </c>
      <c r="N23" s="461">
        <f t="shared" si="3"/>
        <v>0</v>
      </c>
      <c r="O23" s="455">
        <f>IF(O24=0,0,+O25/O24)</f>
        <v>0</v>
      </c>
    </row>
    <row r="24" spans="2:15">
      <c r="B24" s="439" t="s">
        <v>985</v>
      </c>
      <c r="C24" s="202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437">
        <f>SUM(C24:N24)</f>
        <v>0</v>
      </c>
    </row>
    <row r="25" spans="2:15">
      <c r="B25" s="439" t="s">
        <v>355</v>
      </c>
      <c r="C25" s="202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437">
        <f>SUM(C25:N25)</f>
        <v>0</v>
      </c>
    </row>
    <row r="26" spans="2:15">
      <c r="B26" s="439" t="s">
        <v>356</v>
      </c>
      <c r="C26" s="202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437">
        <f>N26</f>
        <v>0</v>
      </c>
    </row>
    <row r="27" spans="2:15">
      <c r="B27" s="438" t="s">
        <v>903</v>
      </c>
      <c r="C27" s="456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8"/>
    </row>
    <row r="28" spans="2:15">
      <c r="B28" s="439" t="s">
        <v>984</v>
      </c>
      <c r="C28" s="460">
        <f>IF(C29=0,0,C30/C29)</f>
        <v>0</v>
      </c>
      <c r="D28" s="461">
        <f t="shared" ref="D28:N28" si="4">IF(D29=0,0,D30/D29)</f>
        <v>0</v>
      </c>
      <c r="E28" s="461">
        <f t="shared" si="4"/>
        <v>0</v>
      </c>
      <c r="F28" s="461">
        <f t="shared" si="4"/>
        <v>0</v>
      </c>
      <c r="G28" s="461">
        <f t="shared" si="4"/>
        <v>0</v>
      </c>
      <c r="H28" s="461">
        <f t="shared" si="4"/>
        <v>0</v>
      </c>
      <c r="I28" s="461">
        <f t="shared" si="4"/>
        <v>0</v>
      </c>
      <c r="J28" s="461">
        <f t="shared" si="4"/>
        <v>0</v>
      </c>
      <c r="K28" s="461">
        <f t="shared" si="4"/>
        <v>0</v>
      </c>
      <c r="L28" s="461">
        <f t="shared" si="4"/>
        <v>0</v>
      </c>
      <c r="M28" s="461">
        <f t="shared" si="4"/>
        <v>0</v>
      </c>
      <c r="N28" s="461">
        <f t="shared" si="4"/>
        <v>0</v>
      </c>
      <c r="O28" s="455">
        <f>IF(O29=0,0,+O30/O29)</f>
        <v>0</v>
      </c>
    </row>
    <row r="29" spans="2:15">
      <c r="B29" s="439" t="s">
        <v>985</v>
      </c>
      <c r="C29" s="202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437">
        <f>SUM(C29:N29)</f>
        <v>0</v>
      </c>
    </row>
    <row r="30" spans="2:15">
      <c r="B30" s="439" t="s">
        <v>355</v>
      </c>
      <c r="C30" s="202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437">
        <f>SUM(C30:N30)</f>
        <v>0</v>
      </c>
    </row>
    <row r="31" spans="2:15">
      <c r="B31" s="439" t="s">
        <v>356</v>
      </c>
      <c r="C31" s="202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437">
        <f>N31</f>
        <v>0</v>
      </c>
    </row>
    <row r="32" spans="2:15">
      <c r="B32" s="438" t="s">
        <v>483</v>
      </c>
      <c r="C32" s="456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8"/>
    </row>
    <row r="33" spans="2:15">
      <c r="B33" s="439" t="s">
        <v>984</v>
      </c>
      <c r="C33" s="460">
        <f>IF(C34=0,0,C35/C34)</f>
        <v>0</v>
      </c>
      <c r="D33" s="461">
        <f t="shared" ref="D33:L33" si="5">IF(D34=0,0,D35/D34)</f>
        <v>0</v>
      </c>
      <c r="E33" s="461">
        <f t="shared" si="5"/>
        <v>0</v>
      </c>
      <c r="F33" s="461">
        <f t="shared" si="5"/>
        <v>0</v>
      </c>
      <c r="G33" s="461">
        <f t="shared" si="5"/>
        <v>0</v>
      </c>
      <c r="H33" s="461">
        <f t="shared" si="5"/>
        <v>0</v>
      </c>
      <c r="I33" s="461">
        <f t="shared" si="5"/>
        <v>0</v>
      </c>
      <c r="J33" s="461">
        <f t="shared" si="5"/>
        <v>0</v>
      </c>
      <c r="K33" s="461">
        <f t="shared" si="5"/>
        <v>0</v>
      </c>
      <c r="L33" s="461">
        <f t="shared" si="5"/>
        <v>0</v>
      </c>
      <c r="M33" s="461">
        <f>IF(M34=0,0,M35/M34)</f>
        <v>0</v>
      </c>
      <c r="N33" s="461">
        <f t="shared" ref="N33" si="6">IF(N34=0,0,N35/N34)</f>
        <v>0</v>
      </c>
      <c r="O33" s="455">
        <f>IF(O34=0,0,+O35/O34)</f>
        <v>0</v>
      </c>
    </row>
    <row r="34" spans="2:15">
      <c r="B34" s="439" t="s">
        <v>985</v>
      </c>
      <c r="C34" s="202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437">
        <f>SUM(C34:N34)</f>
        <v>0</v>
      </c>
    </row>
    <row r="35" spans="2:15" ht="13.5" thickBot="1">
      <c r="B35" s="439" t="s">
        <v>484</v>
      </c>
      <c r="C35" s="204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462">
        <f>SUM(C35:N35)</f>
        <v>0</v>
      </c>
    </row>
    <row r="36" spans="2:15">
      <c r="B36" s="449" t="s">
        <v>16</v>
      </c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2"/>
    </row>
    <row r="37" spans="2:15">
      <c r="B37" s="463" t="s">
        <v>986</v>
      </c>
      <c r="C37" s="464">
        <f t="shared" ref="C37:O37" si="7">C19+C14+C8+C29+C24+C34</f>
        <v>0</v>
      </c>
      <c r="D37" s="465">
        <f t="shared" si="7"/>
        <v>0</v>
      </c>
      <c r="E37" s="465">
        <f t="shared" si="7"/>
        <v>0</v>
      </c>
      <c r="F37" s="465">
        <f t="shared" si="7"/>
        <v>0</v>
      </c>
      <c r="G37" s="465">
        <f t="shared" si="7"/>
        <v>0</v>
      </c>
      <c r="H37" s="465">
        <f t="shared" si="7"/>
        <v>0</v>
      </c>
      <c r="I37" s="465">
        <f t="shared" si="7"/>
        <v>0</v>
      </c>
      <c r="J37" s="465">
        <f t="shared" si="7"/>
        <v>0</v>
      </c>
      <c r="K37" s="465">
        <f t="shared" si="7"/>
        <v>0</v>
      </c>
      <c r="L37" s="465">
        <f t="shared" si="7"/>
        <v>0</v>
      </c>
      <c r="M37" s="465">
        <f t="shared" si="7"/>
        <v>0</v>
      </c>
      <c r="N37" s="465">
        <f t="shared" si="7"/>
        <v>0</v>
      </c>
      <c r="O37" s="466">
        <f t="shared" si="7"/>
        <v>0</v>
      </c>
    </row>
    <row r="38" spans="2:15">
      <c r="B38" s="463" t="s">
        <v>357</v>
      </c>
      <c r="C38" s="467">
        <f t="shared" ref="C38:O38" si="8">C20+C15+C9+C30+C25+C35</f>
        <v>0</v>
      </c>
      <c r="D38" s="468">
        <f t="shared" si="8"/>
        <v>0</v>
      </c>
      <c r="E38" s="468">
        <f t="shared" si="8"/>
        <v>0</v>
      </c>
      <c r="F38" s="468">
        <f t="shared" si="8"/>
        <v>0</v>
      </c>
      <c r="G38" s="468">
        <f t="shared" si="8"/>
        <v>0</v>
      </c>
      <c r="H38" s="468">
        <f t="shared" si="8"/>
        <v>0</v>
      </c>
      <c r="I38" s="468">
        <f t="shared" si="8"/>
        <v>0</v>
      </c>
      <c r="J38" s="468">
        <f t="shared" si="8"/>
        <v>0</v>
      </c>
      <c r="K38" s="468">
        <f t="shared" si="8"/>
        <v>0</v>
      </c>
      <c r="L38" s="468">
        <f t="shared" si="8"/>
        <v>0</v>
      </c>
      <c r="M38" s="468">
        <f t="shared" si="8"/>
        <v>0</v>
      </c>
      <c r="N38" s="468">
        <f t="shared" si="8"/>
        <v>0</v>
      </c>
      <c r="O38" s="469">
        <f t="shared" si="8"/>
        <v>0</v>
      </c>
    </row>
    <row r="39" spans="2:15" ht="13.5" thickBot="1">
      <c r="B39" s="470" t="s">
        <v>987</v>
      </c>
      <c r="C39" s="471">
        <f>IF(C37=0,0,C38/C37)</f>
        <v>0</v>
      </c>
      <c r="D39" s="472">
        <f t="shared" ref="D39:N39" si="9">IF(D37=0,0,D38/D37)</f>
        <v>0</v>
      </c>
      <c r="E39" s="472">
        <f t="shared" si="9"/>
        <v>0</v>
      </c>
      <c r="F39" s="472">
        <f t="shared" si="9"/>
        <v>0</v>
      </c>
      <c r="G39" s="472">
        <f t="shared" si="9"/>
        <v>0</v>
      </c>
      <c r="H39" s="472">
        <f t="shared" si="9"/>
        <v>0</v>
      </c>
      <c r="I39" s="472">
        <f t="shared" si="9"/>
        <v>0</v>
      </c>
      <c r="J39" s="472">
        <f t="shared" si="9"/>
        <v>0</v>
      </c>
      <c r="K39" s="472">
        <f t="shared" si="9"/>
        <v>0</v>
      </c>
      <c r="L39" s="472">
        <f t="shared" si="9"/>
        <v>0</v>
      </c>
      <c r="M39" s="472">
        <f t="shared" si="9"/>
        <v>0</v>
      </c>
      <c r="N39" s="472">
        <f t="shared" si="9"/>
        <v>0</v>
      </c>
      <c r="O39" s="473">
        <f>IF(O37=0,0,O38/O37)</f>
        <v>0</v>
      </c>
    </row>
  </sheetData>
  <sheetProtection password="A022" sheet="1" objects="1" scenarios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7:O7 C11:N11 C10:N10 C9:O9 D8:M8 O8 C13:N15 D12:N12 C17:N20 D16:N16 C22:N25 C21:N21 C27:N30 C26:N26 C32:O39 C31:N31 O27:O30 O22:O25 O17:O20 O12 O13:O15 O11 O10 O16 O21 O26 O3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A1:L1214"/>
  <sheetViews>
    <sheetView showGridLines="0" view="pageBreakPreview" zoomScale="90" zoomScaleSheetLayoutView="90" workbookViewId="0">
      <selection activeCell="B13" sqref="B13"/>
    </sheetView>
  </sheetViews>
  <sheetFormatPr defaultColWidth="9.140625" defaultRowHeight="12.75"/>
  <cols>
    <col min="1" max="1" width="1.7109375" style="1" customWidth="1"/>
    <col min="2" max="2" width="8.7109375" style="1" customWidth="1"/>
    <col min="3" max="3" width="23.5703125" style="1" customWidth="1"/>
    <col min="4" max="4" width="18.5703125" style="1" bestFit="1" customWidth="1"/>
    <col min="5" max="7" width="10.7109375" style="1" customWidth="1"/>
    <col min="8" max="9" width="10.5703125" style="1" customWidth="1"/>
    <col min="10" max="10" width="2.140625" style="1" customWidth="1"/>
    <col min="11" max="15" width="9.140625" style="1"/>
    <col min="16" max="16" width="1.7109375" style="1" customWidth="1"/>
    <col min="17" max="16384" width="9.140625" style="1"/>
  </cols>
  <sheetData>
    <row r="1" spans="1:12" ht="7.9" customHeight="1">
      <c r="A1" s="305"/>
      <c r="B1" s="305"/>
      <c r="C1" s="305"/>
      <c r="D1" s="305"/>
      <c r="E1" s="305"/>
      <c r="F1" s="305"/>
      <c r="G1" s="305"/>
      <c r="H1" s="305"/>
      <c r="I1" s="305"/>
    </row>
    <row r="2" spans="1:12" ht="18.75">
      <c r="A2" s="305"/>
      <c r="B2" s="310" t="s">
        <v>988</v>
      </c>
      <c r="C2" s="333"/>
      <c r="D2" s="305"/>
      <c r="E2" s="305"/>
      <c r="F2" s="305"/>
      <c r="G2" s="410"/>
      <c r="H2" s="410"/>
      <c r="I2" s="410"/>
      <c r="J2" s="93"/>
      <c r="K2" s="93"/>
      <c r="L2" s="93"/>
    </row>
    <row r="3" spans="1:12" ht="7.9" customHeight="1">
      <c r="A3" s="305"/>
      <c r="B3" s="305"/>
      <c r="C3" s="305"/>
      <c r="D3" s="305"/>
      <c r="E3" s="305"/>
      <c r="F3" s="305"/>
      <c r="G3" s="305"/>
      <c r="H3" s="305"/>
      <c r="I3" s="305"/>
    </row>
    <row r="4" spans="1:12">
      <c r="A4" s="305"/>
      <c r="B4" s="1104" t="s">
        <v>0</v>
      </c>
      <c r="C4" s="1104"/>
      <c r="D4" s="1104"/>
      <c r="E4" s="1104"/>
      <c r="F4" s="1104"/>
      <c r="G4" s="1104"/>
      <c r="H4" s="1104"/>
      <c r="I4" s="1104"/>
    </row>
    <row r="5" spans="1:12">
      <c r="A5" s="305"/>
      <c r="B5" s="1103" t="s">
        <v>1091</v>
      </c>
      <c r="C5" s="1103" t="s">
        <v>789</v>
      </c>
      <c r="D5" s="1103" t="s">
        <v>1</v>
      </c>
      <c r="E5" s="1105" t="s">
        <v>1048</v>
      </c>
      <c r="F5" s="1105"/>
      <c r="G5" s="1105"/>
      <c r="H5" s="1105"/>
      <c r="I5" s="1105"/>
    </row>
    <row r="6" spans="1:12" s="3" customFormat="1">
      <c r="A6" s="430"/>
      <c r="B6" s="1104"/>
      <c r="C6" s="1104"/>
      <c r="D6" s="1104"/>
      <c r="E6" s="474">
        <v>2014</v>
      </c>
      <c r="F6" s="474">
        <v>2015</v>
      </c>
      <c r="G6" s="474">
        <v>2016</v>
      </c>
      <c r="H6" s="474">
        <v>2017</v>
      </c>
      <c r="I6" s="474">
        <v>2018</v>
      </c>
    </row>
    <row r="7" spans="1:12" s="3" customFormat="1">
      <c r="B7" s="4">
        <v>1</v>
      </c>
      <c r="C7" s="188"/>
      <c r="D7" s="188"/>
      <c r="E7" s="4"/>
      <c r="F7" s="4"/>
      <c r="G7" s="4"/>
      <c r="H7" s="4"/>
      <c r="I7" s="4"/>
    </row>
    <row r="8" spans="1:12" s="3" customFormat="1">
      <c r="B8" s="4">
        <v>2</v>
      </c>
      <c r="C8" s="188"/>
      <c r="D8" s="188"/>
      <c r="E8" s="4"/>
      <c r="F8" s="4"/>
      <c r="G8" s="4"/>
      <c r="H8" s="4"/>
      <c r="I8" s="4"/>
    </row>
    <row r="9" spans="1:12" s="3" customFormat="1">
      <c r="B9" s="4">
        <v>3</v>
      </c>
      <c r="C9" s="188"/>
      <c r="D9" s="188"/>
      <c r="E9" s="4"/>
      <c r="F9" s="4"/>
      <c r="G9" s="4"/>
      <c r="H9" s="4"/>
      <c r="I9" s="4"/>
    </row>
    <row r="10" spans="1:12" s="3" customFormat="1">
      <c r="B10" s="4">
        <v>4</v>
      </c>
      <c r="C10" s="188"/>
      <c r="D10" s="188"/>
      <c r="E10" s="4"/>
      <c r="F10" s="4"/>
      <c r="G10" s="4"/>
      <c r="H10" s="4"/>
      <c r="I10" s="4"/>
    </row>
    <row r="11" spans="1:12" s="3" customFormat="1">
      <c r="B11" s="4">
        <v>5</v>
      </c>
      <c r="C11" s="188"/>
      <c r="D11" s="188"/>
      <c r="E11" s="4"/>
      <c r="F11" s="4"/>
      <c r="G11" s="4"/>
      <c r="H11" s="4"/>
      <c r="I11" s="4"/>
    </row>
    <row r="12" spans="1:12" s="3" customFormat="1">
      <c r="B12" s="4">
        <v>6</v>
      </c>
      <c r="C12" s="188"/>
      <c r="D12" s="188"/>
      <c r="E12" s="4"/>
      <c r="F12" s="4"/>
      <c r="G12" s="4"/>
      <c r="H12" s="4"/>
      <c r="I12" s="4"/>
    </row>
    <row r="13" spans="1:12" s="3" customFormat="1">
      <c r="B13" s="4">
        <v>7</v>
      </c>
      <c r="C13" s="188"/>
      <c r="D13" s="188"/>
      <c r="E13" s="4"/>
      <c r="F13" s="4"/>
      <c r="G13" s="4"/>
      <c r="H13" s="4"/>
      <c r="I13" s="4"/>
    </row>
    <row r="14" spans="1:12" s="3" customFormat="1">
      <c r="B14" s="4">
        <v>8</v>
      </c>
      <c r="C14" s="188"/>
      <c r="D14" s="188"/>
      <c r="E14" s="4"/>
      <c r="F14" s="4"/>
      <c r="G14" s="4"/>
      <c r="H14" s="4"/>
      <c r="I14" s="4"/>
    </row>
    <row r="15" spans="1:12" s="3" customFormat="1">
      <c r="B15" s="4">
        <v>9</v>
      </c>
      <c r="C15" s="188"/>
      <c r="D15" s="188"/>
      <c r="E15" s="4"/>
      <c r="F15" s="4"/>
      <c r="G15" s="4"/>
      <c r="H15" s="4"/>
      <c r="I15" s="4"/>
    </row>
    <row r="16" spans="1:12" s="3" customFormat="1">
      <c r="B16" s="4">
        <v>10</v>
      </c>
      <c r="C16" s="188"/>
      <c r="D16" s="188"/>
      <c r="E16" s="4"/>
      <c r="F16" s="4"/>
      <c r="G16" s="4"/>
      <c r="H16" s="4"/>
      <c r="I16" s="4"/>
    </row>
    <row r="17" spans="2:9" s="3" customFormat="1">
      <c r="B17" s="4">
        <v>11</v>
      </c>
      <c r="C17" s="188"/>
      <c r="D17" s="188"/>
      <c r="E17" s="4"/>
      <c r="F17" s="4"/>
      <c r="G17" s="4"/>
      <c r="H17" s="4"/>
      <c r="I17" s="4"/>
    </row>
    <row r="18" spans="2:9" s="3" customFormat="1">
      <c r="B18" s="4">
        <v>12</v>
      </c>
      <c r="C18" s="188"/>
      <c r="D18" s="188"/>
      <c r="E18" s="4"/>
      <c r="F18" s="4"/>
      <c r="G18" s="4"/>
      <c r="H18" s="4"/>
      <c r="I18" s="4"/>
    </row>
    <row r="19" spans="2:9" s="3" customFormat="1">
      <c r="B19" s="4">
        <v>13</v>
      </c>
      <c r="C19" s="188"/>
      <c r="D19" s="188"/>
      <c r="E19" s="4"/>
      <c r="F19" s="4"/>
      <c r="G19" s="4"/>
      <c r="H19" s="4"/>
      <c r="I19" s="4"/>
    </row>
    <row r="20" spans="2:9" s="3" customFormat="1">
      <c r="B20" s="4" t="s">
        <v>28</v>
      </c>
      <c r="C20" s="188"/>
      <c r="D20" s="188"/>
      <c r="E20" s="4"/>
      <c r="F20" s="4"/>
      <c r="G20" s="4"/>
      <c r="H20" s="4"/>
      <c r="I20" s="4"/>
    </row>
    <row r="21" spans="2:9" s="3" customFormat="1" ht="7.9" customHeight="1">
      <c r="B21" s="36"/>
      <c r="C21" s="2"/>
      <c r="D21" s="2"/>
      <c r="E21" s="2"/>
      <c r="F21" s="2"/>
      <c r="G21" s="5"/>
      <c r="H21" s="2"/>
      <c r="I21" s="2"/>
    </row>
    <row r="22" spans="2:9" s="3" customFormat="1">
      <c r="B22" s="36"/>
      <c r="C22" s="2"/>
      <c r="D22" s="2"/>
      <c r="E22" s="2"/>
      <c r="F22" s="2"/>
      <c r="G22" s="5"/>
      <c r="H22" s="2"/>
      <c r="I22" s="2"/>
    </row>
    <row r="23" spans="2:9" s="3" customFormat="1">
      <c r="B23" s="36"/>
      <c r="C23" s="2"/>
      <c r="D23" s="2"/>
      <c r="E23" s="2"/>
      <c r="F23" s="2"/>
      <c r="G23" s="5"/>
      <c r="H23" s="2"/>
      <c r="I23" s="2"/>
    </row>
    <row r="24" spans="2:9" s="3" customFormat="1">
      <c r="B24" s="36"/>
      <c r="C24" s="2"/>
      <c r="D24" s="2"/>
      <c r="E24" s="2"/>
      <c r="F24" s="2"/>
      <c r="G24" s="5"/>
      <c r="H24" s="2"/>
      <c r="I24" s="2"/>
    </row>
    <row r="25" spans="2:9" s="3" customFormat="1">
      <c r="B25" s="36"/>
      <c r="C25" s="2"/>
      <c r="D25" s="2"/>
      <c r="E25" s="2"/>
      <c r="F25" s="2"/>
      <c r="G25" s="5"/>
      <c r="H25" s="2"/>
      <c r="I25" s="2"/>
    </row>
    <row r="26" spans="2:9" s="3" customFormat="1">
      <c r="B26" s="36"/>
      <c r="C26" s="2"/>
      <c r="D26" s="2"/>
      <c r="E26" s="2"/>
      <c r="F26" s="2"/>
      <c r="G26" s="5"/>
      <c r="H26" s="2"/>
      <c r="I26" s="2"/>
    </row>
    <row r="27" spans="2:9" s="3" customFormat="1">
      <c r="B27" s="36"/>
      <c r="C27" s="2"/>
      <c r="D27" s="2"/>
      <c r="E27" s="2"/>
      <c r="F27" s="2"/>
      <c r="G27" s="5"/>
      <c r="H27" s="2"/>
      <c r="I27" s="2"/>
    </row>
    <row r="28" spans="2:9" s="3" customFormat="1">
      <c r="B28" s="36"/>
      <c r="C28" s="2"/>
      <c r="D28" s="2"/>
      <c r="E28" s="2"/>
      <c r="F28" s="2"/>
      <c r="G28" s="5"/>
      <c r="H28" s="2"/>
      <c r="I28" s="2"/>
    </row>
    <row r="29" spans="2:9" s="3" customFormat="1">
      <c r="B29" s="36"/>
      <c r="C29" s="2"/>
      <c r="D29" s="2"/>
      <c r="E29" s="2"/>
      <c r="F29" s="2"/>
      <c r="G29" s="5"/>
      <c r="H29" s="2"/>
      <c r="I29" s="2"/>
    </row>
    <row r="30" spans="2:9" s="3" customFormat="1">
      <c r="B30" s="36"/>
      <c r="C30" s="2"/>
      <c r="D30" s="2"/>
      <c r="E30" s="2"/>
      <c r="F30" s="2"/>
      <c r="G30" s="5"/>
      <c r="H30" s="2"/>
      <c r="I30" s="2"/>
    </row>
    <row r="31" spans="2:9" s="3" customFormat="1">
      <c r="B31" s="36"/>
      <c r="C31" s="2"/>
      <c r="D31" s="2"/>
      <c r="E31" s="2"/>
      <c r="F31" s="2"/>
      <c r="G31" s="5"/>
      <c r="H31" s="2"/>
      <c r="I31" s="2"/>
    </row>
    <row r="32" spans="2:9" s="3" customFormat="1">
      <c r="B32" s="36"/>
      <c r="C32" s="2"/>
      <c r="D32" s="2"/>
      <c r="E32" s="2"/>
      <c r="F32" s="2"/>
      <c r="G32" s="5"/>
      <c r="H32" s="2"/>
      <c r="I32" s="2"/>
    </row>
    <row r="33" spans="2:9" s="3" customFormat="1">
      <c r="B33" s="36"/>
      <c r="C33" s="2"/>
      <c r="D33" s="2"/>
      <c r="E33" s="2"/>
      <c r="F33" s="2"/>
      <c r="G33" s="5"/>
      <c r="H33" s="2"/>
      <c r="I33" s="2"/>
    </row>
    <row r="34" spans="2:9" s="3" customFormat="1">
      <c r="B34" s="36"/>
      <c r="C34" s="2"/>
      <c r="D34" s="2"/>
      <c r="E34" s="2"/>
      <c r="F34" s="2"/>
      <c r="G34" s="5"/>
      <c r="H34" s="2"/>
      <c r="I34" s="2"/>
    </row>
    <row r="35" spans="2:9" s="3" customFormat="1">
      <c r="B35" s="36"/>
      <c r="C35" s="2"/>
      <c r="D35" s="2"/>
      <c r="E35" s="2"/>
      <c r="F35" s="2"/>
      <c r="G35" s="5"/>
      <c r="H35" s="2"/>
      <c r="I35" s="2"/>
    </row>
    <row r="36" spans="2:9" s="3" customFormat="1">
      <c r="B36" s="36"/>
      <c r="C36" s="2"/>
      <c r="D36" s="2"/>
      <c r="E36" s="2"/>
      <c r="F36" s="2"/>
      <c r="G36" s="5"/>
      <c r="H36" s="2"/>
      <c r="I36" s="2"/>
    </row>
    <row r="37" spans="2:9" s="3" customFormat="1">
      <c r="B37" s="36"/>
      <c r="C37" s="2"/>
      <c r="D37" s="2"/>
      <c r="E37" s="2"/>
      <c r="F37" s="2"/>
      <c r="G37" s="5"/>
      <c r="H37" s="2"/>
      <c r="I37" s="2"/>
    </row>
    <row r="38" spans="2:9" s="3" customFormat="1">
      <c r="B38" s="36"/>
      <c r="C38" s="2"/>
      <c r="D38" s="2"/>
      <c r="E38" s="2"/>
      <c r="F38" s="2"/>
      <c r="G38" s="5"/>
      <c r="H38" s="2"/>
      <c r="I38" s="2"/>
    </row>
    <row r="39" spans="2:9" s="3" customFormat="1">
      <c r="B39" s="36"/>
      <c r="C39" s="2"/>
      <c r="D39" s="2"/>
      <c r="E39" s="2"/>
      <c r="F39" s="2"/>
      <c r="G39" s="5"/>
      <c r="H39" s="2"/>
      <c r="I39" s="2"/>
    </row>
    <row r="40" spans="2:9" s="3" customFormat="1">
      <c r="B40" s="36"/>
      <c r="C40" s="2"/>
      <c r="D40" s="2"/>
      <c r="E40" s="2"/>
      <c r="F40" s="2"/>
      <c r="G40" s="5"/>
      <c r="H40" s="2"/>
      <c r="I40" s="2"/>
    </row>
    <row r="41" spans="2:9" s="3" customFormat="1">
      <c r="B41" s="36"/>
      <c r="C41" s="2"/>
      <c r="D41" s="2"/>
      <c r="E41" s="2"/>
      <c r="F41" s="2"/>
      <c r="G41" s="5"/>
      <c r="H41" s="2"/>
      <c r="I41" s="2"/>
    </row>
    <row r="42" spans="2:9" s="3" customFormat="1">
      <c r="B42" s="36"/>
      <c r="C42" s="2"/>
      <c r="D42" s="2"/>
      <c r="E42" s="2"/>
      <c r="F42" s="2"/>
      <c r="G42" s="5"/>
      <c r="H42" s="2"/>
      <c r="I42" s="2"/>
    </row>
    <row r="43" spans="2:9" s="3" customFormat="1">
      <c r="B43" s="36"/>
      <c r="C43" s="2"/>
      <c r="D43" s="2"/>
      <c r="E43" s="2"/>
      <c r="F43" s="2"/>
      <c r="G43" s="5"/>
      <c r="H43" s="2"/>
      <c r="I43" s="2"/>
    </row>
    <row r="44" spans="2:9" s="3" customFormat="1">
      <c r="B44" s="36"/>
      <c r="C44" s="2"/>
      <c r="D44" s="2"/>
      <c r="E44" s="2"/>
      <c r="F44" s="2"/>
      <c r="G44" s="5"/>
      <c r="H44" s="2"/>
      <c r="I44" s="2"/>
    </row>
    <row r="45" spans="2:9" s="3" customFormat="1">
      <c r="B45" s="36"/>
      <c r="C45" s="2"/>
      <c r="D45" s="2"/>
      <c r="E45" s="2"/>
      <c r="F45" s="2"/>
      <c r="G45" s="5"/>
      <c r="H45" s="2"/>
      <c r="I45" s="2"/>
    </row>
    <row r="46" spans="2:9" s="3" customFormat="1">
      <c r="B46" s="36"/>
      <c r="C46" s="2"/>
      <c r="D46" s="2"/>
      <c r="E46" s="2"/>
      <c r="F46" s="2"/>
      <c r="G46" s="5"/>
      <c r="H46" s="2"/>
      <c r="I46" s="2"/>
    </row>
    <row r="47" spans="2:9" s="3" customFormat="1">
      <c r="B47" s="36"/>
      <c r="C47" s="2"/>
      <c r="D47" s="2"/>
      <c r="E47" s="2"/>
      <c r="F47" s="2"/>
      <c r="G47" s="5"/>
      <c r="H47" s="2"/>
      <c r="I47" s="2"/>
    </row>
    <row r="48" spans="2:9" s="3" customFormat="1">
      <c r="B48" s="36"/>
      <c r="C48" s="2"/>
      <c r="D48" s="2"/>
      <c r="E48" s="2"/>
      <c r="F48" s="2"/>
      <c r="G48" s="5"/>
      <c r="H48" s="2"/>
      <c r="I48" s="2"/>
    </row>
    <row r="49" spans="2:9" s="3" customFormat="1">
      <c r="B49" s="36"/>
      <c r="C49" s="2"/>
      <c r="D49" s="2"/>
      <c r="E49" s="2"/>
      <c r="F49" s="2"/>
      <c r="G49" s="5"/>
      <c r="H49" s="2"/>
      <c r="I49" s="2"/>
    </row>
    <row r="50" spans="2:9" s="3" customFormat="1">
      <c r="B50" s="36"/>
      <c r="C50" s="2"/>
      <c r="D50" s="2"/>
      <c r="E50" s="2"/>
      <c r="F50" s="2"/>
      <c r="G50" s="5"/>
      <c r="H50" s="2"/>
      <c r="I50" s="2"/>
    </row>
    <row r="51" spans="2:9" s="3" customFormat="1">
      <c r="B51" s="36"/>
      <c r="C51" s="2"/>
      <c r="D51" s="2"/>
      <c r="E51" s="2"/>
      <c r="F51" s="2"/>
      <c r="G51" s="5"/>
      <c r="H51" s="2"/>
      <c r="I51" s="2"/>
    </row>
    <row r="52" spans="2:9" s="3" customFormat="1">
      <c r="B52" s="36"/>
      <c r="C52" s="2"/>
      <c r="D52" s="2"/>
      <c r="E52" s="2"/>
      <c r="F52" s="2"/>
      <c r="G52" s="5"/>
      <c r="H52" s="2"/>
      <c r="I52" s="2"/>
    </row>
    <row r="53" spans="2:9" s="3" customFormat="1">
      <c r="B53" s="36"/>
      <c r="C53" s="2"/>
      <c r="D53" s="2"/>
      <c r="E53" s="2"/>
      <c r="F53" s="2"/>
      <c r="G53" s="5"/>
      <c r="H53" s="2"/>
      <c r="I53" s="2"/>
    </row>
    <row r="54" spans="2:9" s="3" customFormat="1">
      <c r="B54" s="36"/>
      <c r="C54" s="2"/>
      <c r="D54" s="2"/>
      <c r="E54" s="2"/>
      <c r="F54" s="2"/>
      <c r="G54" s="5"/>
      <c r="H54" s="2"/>
      <c r="I54" s="2"/>
    </row>
    <row r="55" spans="2:9" s="3" customFormat="1">
      <c r="B55" s="36"/>
      <c r="C55" s="2"/>
      <c r="D55" s="2"/>
      <c r="E55" s="2"/>
      <c r="F55" s="2"/>
      <c r="G55" s="5"/>
      <c r="H55" s="2"/>
      <c r="I55" s="2"/>
    </row>
    <row r="56" spans="2:9" s="3" customFormat="1">
      <c r="B56" s="36"/>
      <c r="C56" s="2"/>
      <c r="D56" s="2"/>
      <c r="E56" s="2"/>
      <c r="F56" s="2"/>
      <c r="G56" s="5"/>
      <c r="H56" s="2"/>
      <c r="I56" s="2"/>
    </row>
    <row r="57" spans="2:9" s="3" customFormat="1">
      <c r="B57" s="36"/>
      <c r="C57" s="2"/>
      <c r="D57" s="2"/>
      <c r="E57" s="2"/>
      <c r="F57" s="2"/>
      <c r="G57" s="5"/>
      <c r="H57" s="2"/>
      <c r="I57" s="2"/>
    </row>
    <row r="58" spans="2:9" s="3" customFormat="1">
      <c r="B58" s="36"/>
      <c r="C58" s="2"/>
      <c r="D58" s="2"/>
      <c r="E58" s="2"/>
      <c r="F58" s="2"/>
      <c r="G58" s="5"/>
      <c r="H58" s="2"/>
      <c r="I58" s="2"/>
    </row>
    <row r="59" spans="2:9" s="3" customFormat="1">
      <c r="B59" s="36"/>
      <c r="C59" s="2"/>
      <c r="D59" s="2"/>
      <c r="E59" s="2"/>
      <c r="F59" s="2"/>
      <c r="G59" s="5"/>
      <c r="H59" s="2"/>
      <c r="I59" s="2"/>
    </row>
    <row r="60" spans="2:9" s="3" customFormat="1">
      <c r="B60" s="36"/>
      <c r="C60" s="2"/>
      <c r="D60" s="2"/>
      <c r="E60" s="2"/>
      <c r="F60" s="2"/>
      <c r="G60" s="5"/>
      <c r="H60" s="2"/>
      <c r="I60" s="2"/>
    </row>
    <row r="61" spans="2:9" s="3" customFormat="1">
      <c r="B61" s="36"/>
      <c r="C61" s="2"/>
      <c r="D61" s="2"/>
      <c r="E61" s="2"/>
      <c r="F61" s="2"/>
      <c r="G61" s="5"/>
      <c r="H61" s="2"/>
      <c r="I61" s="2"/>
    </row>
    <row r="62" spans="2:9" s="3" customFormat="1">
      <c r="B62" s="36"/>
      <c r="C62" s="2"/>
      <c r="D62" s="2"/>
      <c r="E62" s="2"/>
      <c r="F62" s="2"/>
      <c r="G62" s="5"/>
      <c r="H62" s="2"/>
      <c r="I62" s="2"/>
    </row>
    <row r="63" spans="2:9" s="3" customFormat="1">
      <c r="B63" s="36"/>
      <c r="C63" s="2"/>
      <c r="D63" s="2"/>
      <c r="E63" s="2"/>
      <c r="F63" s="2"/>
      <c r="G63" s="5"/>
      <c r="H63" s="2"/>
      <c r="I63" s="2"/>
    </row>
    <row r="64" spans="2:9" s="3" customFormat="1">
      <c r="B64" s="36"/>
      <c r="C64" s="2"/>
      <c r="D64" s="2"/>
      <c r="E64" s="2"/>
      <c r="F64" s="2"/>
      <c r="G64" s="5"/>
      <c r="H64" s="2"/>
      <c r="I64" s="2"/>
    </row>
    <row r="65" spans="2:9" s="3" customFormat="1">
      <c r="B65" s="36"/>
      <c r="C65" s="2"/>
      <c r="D65" s="2"/>
      <c r="E65" s="2"/>
      <c r="F65" s="2"/>
      <c r="G65" s="5"/>
      <c r="H65" s="2"/>
      <c r="I65" s="2"/>
    </row>
    <row r="66" spans="2:9" s="3" customFormat="1">
      <c r="B66" s="36"/>
      <c r="C66" s="2"/>
      <c r="D66" s="2"/>
      <c r="E66" s="2"/>
      <c r="F66" s="2"/>
      <c r="G66" s="5"/>
      <c r="H66" s="2"/>
      <c r="I66" s="2"/>
    </row>
    <row r="67" spans="2:9" s="3" customFormat="1">
      <c r="B67" s="36"/>
      <c r="C67" s="2"/>
      <c r="D67" s="2"/>
      <c r="E67" s="2"/>
      <c r="F67" s="2"/>
      <c r="G67" s="5"/>
      <c r="H67" s="2"/>
      <c r="I67" s="2"/>
    </row>
    <row r="68" spans="2:9" s="3" customFormat="1">
      <c r="B68" s="36"/>
      <c r="C68" s="2"/>
      <c r="D68" s="2"/>
      <c r="E68" s="2"/>
      <c r="F68" s="2"/>
      <c r="G68" s="5"/>
      <c r="H68" s="2"/>
      <c r="I68" s="2"/>
    </row>
    <row r="69" spans="2:9" s="3" customFormat="1">
      <c r="B69" s="36"/>
      <c r="C69" s="2"/>
      <c r="D69" s="2"/>
      <c r="E69" s="2"/>
      <c r="F69" s="2"/>
      <c r="G69" s="5"/>
      <c r="H69" s="2"/>
      <c r="I69" s="2"/>
    </row>
    <row r="70" spans="2:9" s="3" customFormat="1">
      <c r="B70" s="36"/>
      <c r="C70" s="2"/>
      <c r="D70" s="2"/>
      <c r="E70" s="2"/>
      <c r="F70" s="2"/>
      <c r="G70" s="5"/>
      <c r="H70" s="2"/>
      <c r="I70" s="2"/>
    </row>
    <row r="71" spans="2:9" s="3" customFormat="1">
      <c r="B71" s="36"/>
      <c r="C71" s="2"/>
      <c r="D71" s="2"/>
      <c r="E71" s="2"/>
      <c r="F71" s="2"/>
      <c r="G71" s="5"/>
      <c r="H71" s="2"/>
      <c r="I71" s="2"/>
    </row>
    <row r="72" spans="2:9" s="3" customFormat="1">
      <c r="B72" s="36"/>
      <c r="C72" s="2"/>
      <c r="D72" s="2"/>
      <c r="E72" s="2"/>
      <c r="F72" s="2"/>
      <c r="G72" s="5"/>
      <c r="H72" s="2"/>
      <c r="I72" s="2"/>
    </row>
    <row r="73" spans="2:9" s="3" customFormat="1">
      <c r="B73" s="36"/>
      <c r="C73" s="2"/>
      <c r="D73" s="2"/>
      <c r="E73" s="2"/>
      <c r="F73" s="2"/>
      <c r="G73" s="5"/>
      <c r="H73" s="2"/>
      <c r="I73" s="2"/>
    </row>
    <row r="74" spans="2:9" s="3" customFormat="1">
      <c r="B74" s="36"/>
      <c r="C74" s="2"/>
      <c r="D74" s="2"/>
      <c r="E74" s="2"/>
      <c r="F74" s="2"/>
      <c r="G74" s="5"/>
      <c r="H74" s="2"/>
      <c r="I74" s="2"/>
    </row>
    <row r="75" spans="2:9" s="3" customFormat="1">
      <c r="B75" s="36"/>
      <c r="C75" s="2"/>
      <c r="D75" s="2"/>
      <c r="E75" s="2"/>
      <c r="F75" s="2"/>
      <c r="G75" s="5"/>
      <c r="H75" s="2"/>
      <c r="I75" s="2"/>
    </row>
    <row r="76" spans="2:9" s="3" customFormat="1">
      <c r="B76" s="36"/>
      <c r="C76" s="2"/>
      <c r="D76" s="2"/>
      <c r="E76" s="2"/>
      <c r="F76" s="2"/>
      <c r="G76" s="5"/>
      <c r="H76" s="2"/>
      <c r="I76" s="2"/>
    </row>
    <row r="77" spans="2:9" s="3" customFormat="1">
      <c r="B77" s="36"/>
      <c r="C77" s="2"/>
      <c r="D77" s="2"/>
      <c r="E77" s="2"/>
      <c r="F77" s="2"/>
      <c r="G77" s="5"/>
      <c r="H77" s="2"/>
      <c r="I77" s="2"/>
    </row>
    <row r="78" spans="2:9" s="3" customFormat="1">
      <c r="B78" s="36"/>
      <c r="C78" s="2"/>
      <c r="D78" s="2"/>
      <c r="E78" s="2"/>
      <c r="F78" s="2"/>
      <c r="G78" s="5"/>
      <c r="H78" s="2"/>
      <c r="I78" s="2"/>
    </row>
    <row r="79" spans="2:9" s="3" customFormat="1">
      <c r="B79" s="36"/>
      <c r="C79" s="2"/>
      <c r="D79" s="2"/>
      <c r="E79" s="2"/>
      <c r="F79" s="2"/>
      <c r="G79" s="5"/>
      <c r="H79" s="2"/>
      <c r="I79" s="2"/>
    </row>
    <row r="80" spans="2:9" s="3" customFormat="1">
      <c r="B80" s="36"/>
      <c r="C80" s="2"/>
      <c r="D80" s="2"/>
      <c r="E80" s="2"/>
      <c r="F80" s="2"/>
      <c r="G80" s="5"/>
      <c r="H80" s="2"/>
      <c r="I80" s="2"/>
    </row>
    <row r="81" spans="2:9" s="3" customFormat="1">
      <c r="B81" s="36"/>
      <c r="C81" s="2"/>
      <c r="D81" s="2"/>
      <c r="E81" s="2"/>
      <c r="F81" s="2"/>
      <c r="G81" s="5"/>
      <c r="H81" s="2"/>
      <c r="I81" s="2"/>
    </row>
    <row r="82" spans="2:9" s="3" customFormat="1">
      <c r="B82" s="36"/>
      <c r="C82" s="2"/>
      <c r="D82" s="2"/>
      <c r="E82" s="2"/>
      <c r="F82" s="2"/>
      <c r="G82" s="5"/>
      <c r="H82" s="2"/>
      <c r="I82" s="2"/>
    </row>
    <row r="83" spans="2:9" s="3" customFormat="1">
      <c r="B83" s="36"/>
      <c r="C83" s="2"/>
      <c r="D83" s="2"/>
      <c r="E83" s="2"/>
      <c r="F83" s="2"/>
      <c r="G83" s="5"/>
      <c r="H83" s="2"/>
      <c r="I83" s="2"/>
    </row>
    <row r="84" spans="2:9" s="3" customFormat="1">
      <c r="B84" s="36"/>
      <c r="C84" s="2"/>
      <c r="D84" s="2"/>
      <c r="E84" s="2"/>
      <c r="F84" s="2"/>
      <c r="G84" s="5"/>
      <c r="H84" s="2"/>
      <c r="I84" s="2"/>
    </row>
    <row r="85" spans="2:9" s="3" customFormat="1">
      <c r="B85" s="36"/>
      <c r="C85" s="2"/>
      <c r="D85" s="2"/>
      <c r="E85" s="2"/>
      <c r="F85" s="2"/>
      <c r="G85" s="5"/>
      <c r="H85" s="2"/>
      <c r="I85" s="2"/>
    </row>
    <row r="86" spans="2:9" s="3" customFormat="1">
      <c r="B86" s="36"/>
      <c r="C86" s="2"/>
      <c r="D86" s="2"/>
      <c r="E86" s="2"/>
      <c r="F86" s="2"/>
      <c r="G86" s="5"/>
      <c r="H86" s="2"/>
      <c r="I86" s="2"/>
    </row>
    <row r="87" spans="2:9" s="3" customFormat="1">
      <c r="B87" s="36"/>
      <c r="C87" s="2"/>
      <c r="D87" s="2"/>
      <c r="E87" s="2"/>
      <c r="F87" s="2"/>
      <c r="G87" s="5"/>
      <c r="H87" s="2"/>
      <c r="I87" s="2"/>
    </row>
    <row r="88" spans="2:9" s="3" customFormat="1">
      <c r="B88" s="36"/>
      <c r="C88" s="2"/>
      <c r="D88" s="2"/>
      <c r="E88" s="2"/>
      <c r="F88" s="2"/>
      <c r="G88" s="5"/>
      <c r="H88" s="2"/>
      <c r="I88" s="2"/>
    </row>
    <row r="89" spans="2:9" s="3" customFormat="1">
      <c r="B89" s="36"/>
      <c r="C89" s="2"/>
      <c r="D89" s="2"/>
      <c r="E89" s="2"/>
      <c r="F89" s="2"/>
      <c r="G89" s="5"/>
      <c r="H89" s="2"/>
      <c r="I89" s="2"/>
    </row>
    <row r="90" spans="2:9" s="3" customFormat="1">
      <c r="B90" s="36"/>
      <c r="C90" s="2"/>
      <c r="D90" s="2"/>
      <c r="E90" s="2"/>
      <c r="F90" s="2"/>
      <c r="G90" s="5"/>
      <c r="H90" s="2"/>
      <c r="I90" s="2"/>
    </row>
    <row r="91" spans="2:9" s="3" customFormat="1">
      <c r="B91" s="36"/>
      <c r="C91" s="2"/>
      <c r="D91" s="2"/>
      <c r="E91" s="2"/>
      <c r="F91" s="2"/>
      <c r="G91" s="5"/>
      <c r="H91" s="2"/>
      <c r="I91" s="2"/>
    </row>
    <row r="92" spans="2:9" s="3" customFormat="1">
      <c r="B92" s="36"/>
      <c r="C92" s="2"/>
      <c r="D92" s="2"/>
      <c r="E92" s="2"/>
      <c r="F92" s="2"/>
      <c r="G92" s="5"/>
      <c r="H92" s="2"/>
      <c r="I92" s="2"/>
    </row>
    <row r="93" spans="2:9" s="3" customFormat="1">
      <c r="B93" s="36"/>
      <c r="C93" s="2"/>
      <c r="D93" s="2"/>
      <c r="E93" s="2"/>
      <c r="F93" s="2"/>
      <c r="G93" s="5"/>
      <c r="H93" s="2"/>
      <c r="I93" s="2"/>
    </row>
    <row r="94" spans="2:9" s="3" customFormat="1">
      <c r="B94" s="36"/>
      <c r="C94" s="2"/>
      <c r="D94" s="2"/>
      <c r="E94" s="2"/>
      <c r="F94" s="2"/>
      <c r="G94" s="5"/>
      <c r="H94" s="2"/>
      <c r="I94" s="2"/>
    </row>
    <row r="95" spans="2:9" s="3" customFormat="1">
      <c r="B95" s="36"/>
      <c r="C95" s="2"/>
      <c r="D95" s="2"/>
      <c r="E95" s="2"/>
      <c r="F95" s="2"/>
      <c r="G95" s="5"/>
      <c r="H95" s="2"/>
      <c r="I95" s="2"/>
    </row>
    <row r="96" spans="2:9" s="3" customFormat="1">
      <c r="B96" s="36"/>
      <c r="C96" s="2"/>
      <c r="D96" s="2"/>
      <c r="E96" s="2"/>
      <c r="F96" s="2"/>
      <c r="G96" s="5"/>
      <c r="H96" s="2"/>
      <c r="I96" s="2"/>
    </row>
    <row r="97" spans="2:9" s="3" customFormat="1">
      <c r="B97" s="36"/>
      <c r="C97" s="2"/>
      <c r="D97" s="2"/>
      <c r="E97" s="2"/>
      <c r="F97" s="2"/>
      <c r="G97" s="5"/>
      <c r="H97" s="2"/>
      <c r="I97" s="2"/>
    </row>
    <row r="98" spans="2:9" s="3" customFormat="1">
      <c r="B98" s="36"/>
      <c r="C98" s="2"/>
      <c r="D98" s="2"/>
      <c r="E98" s="2"/>
      <c r="F98" s="2"/>
      <c r="G98" s="5"/>
      <c r="H98" s="2"/>
      <c r="I98" s="2"/>
    </row>
    <row r="99" spans="2:9" s="3" customFormat="1">
      <c r="B99" s="36"/>
      <c r="C99" s="2"/>
      <c r="D99" s="2"/>
      <c r="E99" s="2"/>
      <c r="F99" s="2"/>
      <c r="G99" s="5"/>
      <c r="H99" s="2"/>
      <c r="I99" s="2"/>
    </row>
    <row r="100" spans="2:9" s="3" customFormat="1">
      <c r="B100" s="36"/>
      <c r="C100" s="2"/>
      <c r="D100" s="2"/>
      <c r="E100" s="2"/>
      <c r="F100" s="2"/>
      <c r="G100" s="5"/>
      <c r="H100" s="2"/>
      <c r="I100" s="2"/>
    </row>
    <row r="101" spans="2:9" s="3" customFormat="1">
      <c r="B101" s="36"/>
      <c r="C101" s="2"/>
      <c r="D101" s="2"/>
      <c r="E101" s="2"/>
      <c r="F101" s="2"/>
      <c r="G101" s="5"/>
      <c r="H101" s="2"/>
      <c r="I101" s="2"/>
    </row>
    <row r="102" spans="2:9" s="3" customFormat="1">
      <c r="B102" s="36"/>
      <c r="C102" s="2"/>
      <c r="D102" s="2"/>
      <c r="E102" s="2"/>
      <c r="F102" s="2"/>
      <c r="G102" s="5"/>
      <c r="H102" s="2"/>
      <c r="I102" s="2"/>
    </row>
    <row r="103" spans="2:9" s="3" customFormat="1">
      <c r="B103" s="36"/>
      <c r="C103" s="2"/>
      <c r="D103" s="2"/>
      <c r="E103" s="2"/>
      <c r="F103" s="2"/>
      <c r="G103" s="5"/>
      <c r="H103" s="2"/>
      <c r="I103" s="2"/>
    </row>
    <row r="104" spans="2:9" s="3" customFormat="1">
      <c r="B104" s="36"/>
      <c r="C104" s="2"/>
      <c r="D104" s="2"/>
      <c r="E104" s="2"/>
      <c r="F104" s="2"/>
      <c r="G104" s="5"/>
      <c r="H104" s="2"/>
      <c r="I104" s="2"/>
    </row>
    <row r="105" spans="2:9" s="3" customFormat="1">
      <c r="B105" s="36"/>
      <c r="C105" s="2"/>
      <c r="D105" s="2"/>
      <c r="E105" s="2"/>
      <c r="F105" s="2"/>
      <c r="G105" s="5"/>
      <c r="H105" s="2"/>
      <c r="I105" s="2"/>
    </row>
    <row r="106" spans="2:9" s="3" customFormat="1">
      <c r="B106" s="36"/>
      <c r="C106" s="2"/>
      <c r="D106" s="2"/>
      <c r="E106" s="2"/>
      <c r="F106" s="2"/>
      <c r="G106" s="5"/>
      <c r="H106" s="2"/>
      <c r="I106" s="2"/>
    </row>
    <row r="107" spans="2:9" s="3" customFormat="1">
      <c r="B107" s="36"/>
      <c r="C107" s="2"/>
      <c r="D107" s="2"/>
      <c r="E107" s="2"/>
      <c r="F107" s="2"/>
      <c r="G107" s="5"/>
      <c r="H107" s="2"/>
      <c r="I107" s="2"/>
    </row>
    <row r="108" spans="2:9" s="3" customFormat="1">
      <c r="B108" s="36"/>
      <c r="C108" s="2"/>
      <c r="D108" s="2"/>
      <c r="E108" s="2"/>
      <c r="F108" s="2"/>
      <c r="G108" s="5"/>
      <c r="H108" s="2"/>
      <c r="I108" s="2"/>
    </row>
    <row r="109" spans="2:9" s="3" customFormat="1">
      <c r="B109" s="36"/>
      <c r="C109" s="2"/>
      <c r="D109" s="2"/>
      <c r="E109" s="2"/>
      <c r="F109" s="2"/>
      <c r="G109" s="5"/>
      <c r="H109" s="2"/>
      <c r="I109" s="2"/>
    </row>
    <row r="110" spans="2:9" s="3" customFormat="1">
      <c r="B110" s="36"/>
      <c r="C110" s="2"/>
      <c r="D110" s="2"/>
      <c r="E110" s="2"/>
      <c r="F110" s="2"/>
      <c r="G110" s="5"/>
      <c r="H110" s="2"/>
      <c r="I110" s="2"/>
    </row>
    <row r="111" spans="2:9" s="3" customFormat="1">
      <c r="B111" s="36"/>
      <c r="C111" s="2"/>
      <c r="D111" s="2"/>
      <c r="E111" s="2"/>
      <c r="F111" s="2"/>
      <c r="G111" s="5"/>
      <c r="H111" s="2"/>
      <c r="I111" s="2"/>
    </row>
    <row r="112" spans="2:9" s="3" customFormat="1">
      <c r="B112" s="36"/>
      <c r="C112" s="2"/>
      <c r="D112" s="2"/>
      <c r="E112" s="2"/>
      <c r="F112" s="2"/>
      <c r="G112" s="5"/>
      <c r="H112" s="2"/>
      <c r="I112" s="2"/>
    </row>
    <row r="113" spans="2:9" s="3" customFormat="1">
      <c r="B113" s="36"/>
      <c r="C113" s="2"/>
      <c r="D113" s="2"/>
      <c r="E113" s="2"/>
      <c r="F113" s="2"/>
      <c r="G113" s="5"/>
      <c r="H113" s="2"/>
      <c r="I113" s="2"/>
    </row>
    <row r="114" spans="2:9" s="3" customFormat="1">
      <c r="B114" s="36"/>
      <c r="C114" s="2"/>
      <c r="D114" s="2"/>
      <c r="E114" s="2"/>
      <c r="F114" s="2"/>
      <c r="G114" s="5"/>
      <c r="H114" s="2"/>
      <c r="I114" s="2"/>
    </row>
    <row r="115" spans="2:9" s="3" customFormat="1">
      <c r="B115" s="36"/>
      <c r="C115" s="2"/>
      <c r="D115" s="2"/>
      <c r="E115" s="2"/>
      <c r="F115" s="2"/>
      <c r="G115" s="5"/>
      <c r="H115" s="2"/>
      <c r="I115" s="2"/>
    </row>
    <row r="116" spans="2:9" s="3" customFormat="1">
      <c r="B116" s="36"/>
      <c r="C116" s="2"/>
      <c r="D116" s="2"/>
      <c r="E116" s="2"/>
      <c r="F116" s="2"/>
      <c r="G116" s="5"/>
      <c r="H116" s="2"/>
      <c r="I116" s="2"/>
    </row>
    <row r="117" spans="2:9" s="3" customFormat="1">
      <c r="B117" s="36"/>
      <c r="C117" s="2"/>
      <c r="D117" s="2"/>
      <c r="E117" s="2"/>
      <c r="F117" s="2"/>
      <c r="G117" s="5"/>
      <c r="H117" s="2"/>
      <c r="I117" s="2"/>
    </row>
    <row r="118" spans="2:9" s="3" customFormat="1">
      <c r="B118" s="36"/>
      <c r="C118" s="2"/>
      <c r="D118" s="2"/>
      <c r="E118" s="2"/>
      <c r="F118" s="2"/>
      <c r="G118" s="5"/>
      <c r="H118" s="2"/>
      <c r="I118" s="2"/>
    </row>
    <row r="119" spans="2:9" s="3" customFormat="1">
      <c r="B119" s="36"/>
      <c r="C119" s="2"/>
      <c r="D119" s="2"/>
      <c r="E119" s="2"/>
      <c r="F119" s="2"/>
      <c r="G119" s="5"/>
      <c r="H119" s="2"/>
      <c r="I119" s="2"/>
    </row>
    <row r="120" spans="2:9" s="3" customFormat="1">
      <c r="B120" s="36"/>
      <c r="C120" s="2"/>
      <c r="D120" s="2"/>
      <c r="E120" s="2"/>
      <c r="F120" s="2"/>
      <c r="G120" s="5"/>
      <c r="H120" s="2"/>
      <c r="I120" s="2"/>
    </row>
    <row r="121" spans="2:9" s="3" customFormat="1">
      <c r="B121" s="36"/>
      <c r="C121" s="2"/>
      <c r="D121" s="2"/>
      <c r="E121" s="2"/>
      <c r="F121" s="2"/>
      <c r="G121" s="5"/>
      <c r="H121" s="2"/>
      <c r="I121" s="2"/>
    </row>
    <row r="122" spans="2:9" s="3" customFormat="1">
      <c r="B122" s="36"/>
      <c r="C122" s="2"/>
      <c r="D122" s="2"/>
      <c r="E122" s="2"/>
      <c r="F122" s="2"/>
      <c r="G122" s="5"/>
      <c r="H122" s="2"/>
      <c r="I122" s="2"/>
    </row>
    <row r="123" spans="2:9" s="3" customFormat="1">
      <c r="B123" s="36"/>
      <c r="C123" s="2"/>
      <c r="D123" s="2"/>
      <c r="E123" s="2"/>
      <c r="F123" s="2"/>
      <c r="G123" s="5"/>
      <c r="H123" s="2"/>
      <c r="I123" s="2"/>
    </row>
    <row r="124" spans="2:9" s="3" customFormat="1">
      <c r="B124" s="36"/>
      <c r="C124" s="2"/>
      <c r="D124" s="2"/>
      <c r="E124" s="2"/>
      <c r="F124" s="2"/>
      <c r="G124" s="5"/>
      <c r="H124" s="2"/>
      <c r="I124" s="2"/>
    </row>
    <row r="125" spans="2:9" s="3" customFormat="1">
      <c r="B125" s="36"/>
      <c r="C125" s="2"/>
      <c r="D125" s="2"/>
      <c r="E125" s="2"/>
      <c r="F125" s="2"/>
      <c r="G125" s="5"/>
      <c r="H125" s="2"/>
      <c r="I125" s="2"/>
    </row>
    <row r="126" spans="2:9" s="3" customFormat="1">
      <c r="B126" s="36"/>
      <c r="C126" s="2"/>
      <c r="D126" s="2"/>
      <c r="E126" s="2"/>
      <c r="F126" s="2"/>
      <c r="G126" s="5"/>
      <c r="H126" s="2"/>
      <c r="I126" s="2"/>
    </row>
    <row r="127" spans="2:9" s="3" customFormat="1">
      <c r="B127" s="36"/>
      <c r="C127" s="2"/>
      <c r="D127" s="2"/>
      <c r="E127" s="2"/>
      <c r="F127" s="2"/>
      <c r="G127" s="5"/>
      <c r="H127" s="2"/>
      <c r="I127" s="2"/>
    </row>
    <row r="128" spans="2:9" s="3" customFormat="1">
      <c r="B128" s="36"/>
      <c r="C128" s="2"/>
      <c r="D128" s="2"/>
      <c r="E128" s="2"/>
      <c r="F128" s="2"/>
      <c r="G128" s="5"/>
      <c r="H128" s="2"/>
      <c r="I128" s="2"/>
    </row>
    <row r="129" spans="2:9" s="3" customFormat="1">
      <c r="B129" s="36"/>
      <c r="C129" s="2"/>
      <c r="D129" s="2"/>
      <c r="E129" s="2"/>
      <c r="F129" s="2"/>
      <c r="G129" s="5"/>
      <c r="H129" s="2"/>
      <c r="I129" s="2"/>
    </row>
    <row r="130" spans="2:9" s="3" customFormat="1">
      <c r="B130" s="36"/>
      <c r="C130" s="2"/>
      <c r="D130" s="2"/>
      <c r="E130" s="2"/>
      <c r="F130" s="2"/>
      <c r="G130" s="5"/>
      <c r="H130" s="2"/>
      <c r="I130" s="2"/>
    </row>
    <row r="131" spans="2:9" s="3" customFormat="1">
      <c r="B131" s="36"/>
      <c r="C131" s="2"/>
      <c r="D131" s="2"/>
      <c r="E131" s="2"/>
      <c r="F131" s="2"/>
      <c r="G131" s="5"/>
      <c r="H131" s="2"/>
      <c r="I131" s="2"/>
    </row>
    <row r="132" spans="2:9" s="3" customFormat="1">
      <c r="B132" s="36"/>
      <c r="C132" s="2"/>
      <c r="D132" s="2"/>
      <c r="E132" s="2"/>
      <c r="F132" s="2"/>
      <c r="G132" s="5"/>
      <c r="H132" s="2"/>
      <c r="I132" s="2"/>
    </row>
    <row r="133" spans="2:9" s="3" customFormat="1">
      <c r="B133" s="36"/>
      <c r="C133" s="2"/>
      <c r="D133" s="2"/>
      <c r="E133" s="2"/>
      <c r="F133" s="2"/>
      <c r="G133" s="5"/>
      <c r="H133" s="2"/>
      <c r="I133" s="2"/>
    </row>
    <row r="134" spans="2:9" s="3" customFormat="1">
      <c r="B134" s="36"/>
      <c r="C134" s="2"/>
      <c r="D134" s="2"/>
      <c r="E134" s="2"/>
      <c r="F134" s="2"/>
      <c r="G134" s="5"/>
      <c r="H134" s="2"/>
      <c r="I134" s="2"/>
    </row>
    <row r="135" spans="2:9" s="3" customFormat="1">
      <c r="B135" s="36"/>
      <c r="C135" s="2"/>
      <c r="D135" s="2"/>
      <c r="E135" s="2"/>
      <c r="F135" s="2"/>
      <c r="G135" s="5"/>
      <c r="H135" s="2"/>
      <c r="I135" s="2"/>
    </row>
    <row r="136" spans="2:9" s="3" customFormat="1">
      <c r="B136" s="36"/>
      <c r="C136" s="2"/>
      <c r="D136" s="2"/>
      <c r="E136" s="2"/>
      <c r="F136" s="2"/>
      <c r="G136" s="5"/>
      <c r="H136" s="2"/>
      <c r="I136" s="2"/>
    </row>
    <row r="137" spans="2:9" s="3" customFormat="1">
      <c r="B137" s="36"/>
      <c r="C137" s="2"/>
      <c r="D137" s="2"/>
      <c r="E137" s="2"/>
      <c r="F137" s="2"/>
      <c r="G137" s="5"/>
      <c r="H137" s="2"/>
      <c r="I137" s="2"/>
    </row>
    <row r="138" spans="2:9" s="3" customFormat="1">
      <c r="B138" s="36"/>
      <c r="C138" s="2"/>
      <c r="D138" s="2"/>
      <c r="E138" s="2"/>
      <c r="F138" s="2"/>
      <c r="G138" s="5"/>
      <c r="H138" s="2"/>
      <c r="I138" s="2"/>
    </row>
    <row r="139" spans="2:9" s="3" customFormat="1">
      <c r="B139" s="36"/>
      <c r="C139" s="2"/>
      <c r="D139" s="2"/>
      <c r="E139" s="2"/>
      <c r="F139" s="2"/>
      <c r="G139" s="5"/>
      <c r="H139" s="2"/>
      <c r="I139" s="2"/>
    </row>
    <row r="140" spans="2:9" s="3" customFormat="1">
      <c r="B140" s="36"/>
      <c r="C140" s="2"/>
      <c r="D140" s="2"/>
      <c r="E140" s="2"/>
      <c r="F140" s="2"/>
      <c r="G140" s="5"/>
      <c r="H140" s="2"/>
      <c r="I140" s="2"/>
    </row>
    <row r="141" spans="2:9" s="3" customFormat="1">
      <c r="B141" s="36"/>
      <c r="C141" s="2"/>
      <c r="D141" s="2"/>
      <c r="E141" s="2"/>
      <c r="F141" s="2"/>
      <c r="G141" s="5"/>
      <c r="H141" s="2"/>
      <c r="I141" s="2"/>
    </row>
    <row r="142" spans="2:9" s="3" customFormat="1">
      <c r="B142" s="36"/>
      <c r="C142" s="2"/>
      <c r="D142" s="2"/>
      <c r="E142" s="2"/>
      <c r="F142" s="2"/>
      <c r="G142" s="5"/>
      <c r="H142" s="2"/>
      <c r="I142" s="2"/>
    </row>
    <row r="143" spans="2:9" s="3" customFormat="1">
      <c r="B143" s="36"/>
      <c r="C143" s="2"/>
      <c r="D143" s="2"/>
      <c r="E143" s="2"/>
      <c r="F143" s="2"/>
      <c r="G143" s="5"/>
      <c r="H143" s="2"/>
      <c r="I143" s="2"/>
    </row>
    <row r="144" spans="2:9" s="3" customFormat="1">
      <c r="B144" s="36"/>
      <c r="C144" s="2"/>
      <c r="D144" s="2"/>
      <c r="E144" s="2"/>
      <c r="F144" s="2"/>
      <c r="G144" s="5"/>
      <c r="H144" s="2"/>
      <c r="I144" s="2"/>
    </row>
    <row r="145" spans="2:9" s="3" customFormat="1">
      <c r="B145" s="36"/>
      <c r="C145" s="2"/>
      <c r="D145" s="2"/>
      <c r="E145" s="2"/>
      <c r="F145" s="2"/>
      <c r="G145" s="5"/>
      <c r="H145" s="2"/>
      <c r="I145" s="2"/>
    </row>
    <row r="146" spans="2:9" s="3" customFormat="1">
      <c r="B146" s="36"/>
      <c r="C146" s="2"/>
      <c r="D146" s="2"/>
      <c r="E146" s="2"/>
      <c r="F146" s="2"/>
      <c r="G146" s="5"/>
      <c r="H146" s="2"/>
      <c r="I146" s="2"/>
    </row>
    <row r="147" spans="2:9" s="3" customFormat="1">
      <c r="B147" s="36"/>
      <c r="C147" s="2"/>
      <c r="D147" s="2"/>
      <c r="E147" s="2"/>
      <c r="F147" s="2"/>
      <c r="G147" s="5"/>
      <c r="H147" s="2"/>
      <c r="I147" s="2"/>
    </row>
    <row r="148" spans="2:9" s="3" customFormat="1">
      <c r="B148" s="36"/>
      <c r="C148" s="2"/>
      <c r="D148" s="2"/>
      <c r="E148" s="2"/>
      <c r="F148" s="2"/>
      <c r="G148" s="5"/>
      <c r="H148" s="2"/>
      <c r="I148" s="2"/>
    </row>
    <row r="149" spans="2:9" s="3" customFormat="1">
      <c r="B149" s="36"/>
      <c r="C149" s="2"/>
      <c r="D149" s="2"/>
      <c r="E149" s="2"/>
      <c r="F149" s="2"/>
      <c r="G149" s="5"/>
      <c r="H149" s="2"/>
      <c r="I149" s="2"/>
    </row>
    <row r="150" spans="2:9" s="3" customFormat="1">
      <c r="B150" s="36"/>
      <c r="C150" s="2"/>
      <c r="D150" s="2"/>
      <c r="E150" s="2"/>
      <c r="F150" s="2"/>
      <c r="G150" s="5"/>
      <c r="H150" s="2"/>
      <c r="I150" s="2"/>
    </row>
    <row r="151" spans="2:9" s="3" customFormat="1">
      <c r="B151" s="36"/>
      <c r="C151" s="2"/>
      <c r="D151" s="2"/>
      <c r="E151" s="2"/>
      <c r="F151" s="2"/>
      <c r="G151" s="5"/>
      <c r="H151" s="2"/>
      <c r="I151" s="2"/>
    </row>
    <row r="152" spans="2:9" s="3" customFormat="1">
      <c r="B152" s="36"/>
      <c r="C152" s="2"/>
      <c r="D152" s="2"/>
      <c r="E152" s="2"/>
      <c r="F152" s="2"/>
      <c r="G152" s="5"/>
      <c r="H152" s="2"/>
      <c r="I152" s="2"/>
    </row>
    <row r="153" spans="2:9" s="3" customFormat="1">
      <c r="B153" s="36"/>
      <c r="C153" s="2"/>
      <c r="D153" s="2"/>
      <c r="E153" s="2"/>
      <c r="F153" s="2"/>
      <c r="G153" s="5"/>
      <c r="H153" s="2"/>
      <c r="I153" s="2"/>
    </row>
    <row r="154" spans="2:9" s="3" customFormat="1">
      <c r="B154" s="36"/>
      <c r="C154" s="2"/>
      <c r="D154" s="2"/>
      <c r="E154" s="2"/>
      <c r="F154" s="2"/>
      <c r="G154" s="5"/>
      <c r="H154" s="2"/>
      <c r="I154" s="2"/>
    </row>
    <row r="155" spans="2:9" s="3" customFormat="1">
      <c r="B155" s="36"/>
      <c r="C155" s="2"/>
      <c r="D155" s="2"/>
      <c r="E155" s="2"/>
      <c r="F155" s="2"/>
      <c r="G155" s="5"/>
      <c r="H155" s="2"/>
      <c r="I155" s="2"/>
    </row>
    <row r="156" spans="2:9" s="3" customFormat="1">
      <c r="B156" s="36"/>
      <c r="C156" s="2"/>
      <c r="D156" s="2"/>
      <c r="E156" s="2"/>
      <c r="F156" s="2"/>
      <c r="G156" s="5"/>
      <c r="H156" s="2"/>
      <c r="I156" s="2"/>
    </row>
    <row r="157" spans="2:9" s="3" customFormat="1">
      <c r="B157" s="36"/>
      <c r="C157" s="2"/>
      <c r="D157" s="2"/>
      <c r="E157" s="2"/>
      <c r="F157" s="2"/>
      <c r="G157" s="5"/>
      <c r="H157" s="2"/>
      <c r="I157" s="2"/>
    </row>
    <row r="158" spans="2:9" s="3" customFormat="1">
      <c r="B158" s="36"/>
      <c r="C158" s="2"/>
      <c r="D158" s="2"/>
      <c r="E158" s="2"/>
      <c r="F158" s="2"/>
      <c r="G158" s="5"/>
      <c r="H158" s="2"/>
      <c r="I158" s="2"/>
    </row>
    <row r="159" spans="2:9" s="3" customFormat="1">
      <c r="B159" s="36"/>
      <c r="C159" s="2"/>
      <c r="D159" s="2"/>
      <c r="E159" s="2"/>
      <c r="F159" s="2"/>
      <c r="G159" s="5"/>
      <c r="H159" s="2"/>
      <c r="I159" s="2"/>
    </row>
    <row r="160" spans="2:9" s="3" customFormat="1">
      <c r="B160" s="36"/>
      <c r="C160" s="2"/>
      <c r="D160" s="2"/>
      <c r="E160" s="2"/>
      <c r="F160" s="2"/>
      <c r="G160" s="5"/>
      <c r="H160" s="2"/>
      <c r="I160" s="2"/>
    </row>
    <row r="161" spans="2:9" s="3" customFormat="1">
      <c r="B161" s="36"/>
      <c r="C161" s="2"/>
      <c r="D161" s="2"/>
      <c r="E161" s="2"/>
      <c r="F161" s="2"/>
      <c r="G161" s="5"/>
      <c r="H161" s="2"/>
      <c r="I161" s="2"/>
    </row>
    <row r="162" spans="2:9" s="3" customFormat="1">
      <c r="B162" s="36"/>
      <c r="C162" s="2"/>
      <c r="D162" s="2"/>
      <c r="E162" s="2"/>
      <c r="F162" s="2"/>
      <c r="G162" s="5"/>
      <c r="H162" s="2"/>
      <c r="I162" s="2"/>
    </row>
    <row r="163" spans="2:9" s="3" customFormat="1">
      <c r="B163" s="36"/>
      <c r="C163" s="2"/>
      <c r="D163" s="2"/>
      <c r="E163" s="2"/>
      <c r="F163" s="2"/>
      <c r="G163" s="5"/>
      <c r="H163" s="2"/>
      <c r="I163" s="2"/>
    </row>
    <row r="164" spans="2:9" s="3" customFormat="1">
      <c r="B164" s="36"/>
      <c r="C164" s="2"/>
      <c r="D164" s="2"/>
      <c r="E164" s="2"/>
      <c r="F164" s="2"/>
      <c r="G164" s="5"/>
      <c r="H164" s="2"/>
      <c r="I164" s="2"/>
    </row>
    <row r="165" spans="2:9" s="3" customFormat="1">
      <c r="B165" s="36"/>
      <c r="C165" s="2"/>
      <c r="D165" s="2"/>
      <c r="E165" s="2"/>
      <c r="F165" s="2"/>
      <c r="G165" s="5"/>
      <c r="H165" s="2"/>
      <c r="I165" s="2"/>
    </row>
    <row r="166" spans="2:9" s="3" customFormat="1">
      <c r="B166" s="36"/>
      <c r="C166" s="2"/>
      <c r="D166" s="2"/>
      <c r="E166" s="2"/>
      <c r="F166" s="2"/>
      <c r="G166" s="5"/>
      <c r="H166" s="2"/>
      <c r="I166" s="2"/>
    </row>
    <row r="167" spans="2:9" s="3" customFormat="1">
      <c r="B167" s="36"/>
      <c r="C167" s="2"/>
      <c r="D167" s="2"/>
      <c r="E167" s="2"/>
      <c r="F167" s="2"/>
      <c r="G167" s="5"/>
      <c r="H167" s="2"/>
      <c r="I167" s="2"/>
    </row>
    <row r="168" spans="2:9" s="3" customFormat="1">
      <c r="B168" s="36"/>
      <c r="C168" s="2"/>
      <c r="D168" s="2"/>
      <c r="E168" s="2"/>
      <c r="F168" s="2"/>
      <c r="G168" s="5"/>
      <c r="H168" s="2"/>
      <c r="I168" s="2"/>
    </row>
    <row r="169" spans="2:9" s="3" customFormat="1">
      <c r="B169" s="36"/>
      <c r="C169" s="2"/>
      <c r="D169" s="2"/>
      <c r="E169" s="2"/>
      <c r="F169" s="2"/>
      <c r="G169" s="5"/>
      <c r="H169" s="2"/>
      <c r="I169" s="2"/>
    </row>
    <row r="170" spans="2:9" s="3" customFormat="1">
      <c r="B170" s="36"/>
      <c r="C170" s="2"/>
      <c r="D170" s="2"/>
      <c r="E170" s="2"/>
      <c r="F170" s="2"/>
      <c r="G170" s="5"/>
      <c r="H170" s="2"/>
      <c r="I170" s="2"/>
    </row>
    <row r="171" spans="2:9" s="3" customFormat="1">
      <c r="B171" s="36"/>
      <c r="C171" s="2"/>
      <c r="D171" s="2"/>
      <c r="E171" s="2"/>
      <c r="F171" s="2"/>
      <c r="G171" s="5"/>
      <c r="H171" s="2"/>
      <c r="I171" s="2"/>
    </row>
    <row r="172" spans="2:9" s="3" customFormat="1">
      <c r="B172" s="36"/>
      <c r="C172" s="2"/>
      <c r="D172" s="2"/>
      <c r="E172" s="2"/>
      <c r="F172" s="2"/>
      <c r="G172" s="5"/>
      <c r="H172" s="2"/>
      <c r="I172" s="2"/>
    </row>
    <row r="173" spans="2:9" s="3" customFormat="1">
      <c r="B173" s="36"/>
      <c r="C173" s="2"/>
      <c r="D173" s="2"/>
      <c r="E173" s="2"/>
      <c r="F173" s="2"/>
      <c r="G173" s="5"/>
      <c r="H173" s="2"/>
      <c r="I173" s="2"/>
    </row>
    <row r="174" spans="2:9" s="3" customFormat="1">
      <c r="B174" s="36"/>
      <c r="C174" s="2"/>
      <c r="D174" s="2"/>
      <c r="E174" s="2"/>
      <c r="F174" s="2"/>
      <c r="G174" s="5"/>
      <c r="H174" s="2"/>
      <c r="I174" s="2"/>
    </row>
    <row r="175" spans="2:9" s="3" customFormat="1">
      <c r="B175" s="36"/>
      <c r="C175" s="2"/>
      <c r="D175" s="2"/>
      <c r="E175" s="2"/>
      <c r="F175" s="2"/>
      <c r="G175" s="5"/>
      <c r="H175" s="2"/>
      <c r="I175" s="2"/>
    </row>
    <row r="176" spans="2:9" s="3" customFormat="1">
      <c r="B176" s="36"/>
      <c r="C176" s="2"/>
      <c r="D176" s="2"/>
      <c r="E176" s="2"/>
      <c r="F176" s="2"/>
      <c r="G176" s="5"/>
      <c r="H176" s="2"/>
      <c r="I176" s="2"/>
    </row>
    <row r="177" spans="2:9" s="3" customFormat="1">
      <c r="B177" s="36"/>
      <c r="C177" s="2"/>
      <c r="D177" s="2"/>
      <c r="E177" s="2"/>
      <c r="F177" s="2"/>
      <c r="G177" s="5"/>
      <c r="H177" s="2"/>
      <c r="I177" s="2"/>
    </row>
    <row r="178" spans="2:9" s="3" customFormat="1">
      <c r="B178" s="36"/>
      <c r="C178" s="2"/>
      <c r="D178" s="2"/>
      <c r="E178" s="2"/>
      <c r="F178" s="2"/>
      <c r="G178" s="5"/>
      <c r="H178" s="2"/>
      <c r="I178" s="2"/>
    </row>
    <row r="179" spans="2:9" s="3" customFormat="1">
      <c r="B179" s="36"/>
      <c r="C179" s="2"/>
      <c r="D179" s="2"/>
      <c r="E179" s="2"/>
      <c r="F179" s="2"/>
      <c r="G179" s="5"/>
      <c r="H179" s="2"/>
      <c r="I179" s="2"/>
    </row>
    <row r="180" spans="2:9" s="3" customFormat="1">
      <c r="B180" s="36"/>
      <c r="C180" s="2"/>
      <c r="D180" s="2"/>
      <c r="E180" s="2"/>
      <c r="F180" s="2"/>
      <c r="G180" s="5"/>
      <c r="H180" s="2"/>
      <c r="I180" s="2"/>
    </row>
    <row r="181" spans="2:9" s="3" customFormat="1">
      <c r="B181" s="36"/>
      <c r="C181" s="2"/>
      <c r="D181" s="2"/>
      <c r="E181" s="2"/>
      <c r="F181" s="2"/>
      <c r="G181" s="5"/>
      <c r="H181" s="2"/>
      <c r="I181" s="2"/>
    </row>
    <row r="182" spans="2:9" s="3" customFormat="1">
      <c r="B182" s="36"/>
      <c r="C182" s="2"/>
      <c r="D182" s="2"/>
      <c r="E182" s="2"/>
      <c r="F182" s="2"/>
      <c r="G182" s="5"/>
      <c r="H182" s="2"/>
      <c r="I182" s="2"/>
    </row>
    <row r="183" spans="2:9" s="3" customFormat="1">
      <c r="B183" s="36"/>
      <c r="C183" s="2"/>
      <c r="D183" s="2"/>
      <c r="E183" s="2"/>
      <c r="F183" s="2"/>
      <c r="G183" s="5"/>
      <c r="H183" s="2"/>
      <c r="I183" s="2"/>
    </row>
    <row r="184" spans="2:9" s="3" customFormat="1">
      <c r="B184" s="36"/>
      <c r="C184" s="2"/>
      <c r="D184" s="2"/>
      <c r="E184" s="2"/>
      <c r="F184" s="2"/>
      <c r="G184" s="5"/>
      <c r="H184" s="2"/>
      <c r="I184" s="2"/>
    </row>
    <row r="185" spans="2:9" s="3" customFormat="1">
      <c r="B185" s="36"/>
      <c r="C185" s="2"/>
      <c r="D185" s="2"/>
      <c r="E185" s="2"/>
      <c r="F185" s="2"/>
      <c r="G185" s="5"/>
      <c r="H185" s="2"/>
      <c r="I185" s="2"/>
    </row>
    <row r="186" spans="2:9" s="3" customFormat="1">
      <c r="B186" s="36"/>
      <c r="C186" s="2"/>
      <c r="D186" s="2"/>
      <c r="E186" s="2"/>
      <c r="F186" s="2"/>
      <c r="G186" s="5"/>
      <c r="H186" s="2"/>
      <c r="I186" s="2"/>
    </row>
    <row r="187" spans="2:9" s="3" customFormat="1">
      <c r="B187" s="36"/>
      <c r="C187" s="2"/>
      <c r="D187" s="2"/>
      <c r="E187" s="2"/>
      <c r="F187" s="2"/>
      <c r="G187" s="5"/>
      <c r="H187" s="2"/>
      <c r="I187" s="2"/>
    </row>
    <row r="188" spans="2:9" s="3" customFormat="1">
      <c r="B188" s="36"/>
      <c r="C188" s="2"/>
      <c r="D188" s="2"/>
      <c r="E188" s="2"/>
      <c r="F188" s="2"/>
      <c r="G188" s="5"/>
      <c r="H188" s="2"/>
      <c r="I188" s="2"/>
    </row>
    <row r="189" spans="2:9" s="3" customFormat="1">
      <c r="B189" s="36"/>
      <c r="C189" s="2"/>
      <c r="D189" s="2"/>
      <c r="E189" s="2"/>
      <c r="F189" s="2"/>
      <c r="G189" s="5"/>
      <c r="H189" s="2"/>
      <c r="I189" s="2"/>
    </row>
    <row r="190" spans="2:9" s="3" customFormat="1">
      <c r="B190" s="36"/>
      <c r="C190" s="2"/>
      <c r="D190" s="2"/>
      <c r="E190" s="2"/>
      <c r="F190" s="2"/>
      <c r="G190" s="5"/>
      <c r="H190" s="2"/>
      <c r="I190" s="2"/>
    </row>
    <row r="191" spans="2:9" s="3" customFormat="1">
      <c r="B191" s="36"/>
      <c r="C191" s="2"/>
      <c r="D191" s="2"/>
      <c r="E191" s="2"/>
      <c r="F191" s="2"/>
      <c r="G191" s="5"/>
      <c r="H191" s="2"/>
      <c r="I191" s="2"/>
    </row>
    <row r="192" spans="2:9" s="3" customFormat="1">
      <c r="B192" s="36"/>
      <c r="C192" s="2"/>
      <c r="D192" s="2"/>
      <c r="E192" s="2"/>
      <c r="F192" s="2"/>
      <c r="G192" s="5"/>
      <c r="H192" s="2"/>
      <c r="I192" s="2"/>
    </row>
    <row r="193" spans="2:9" s="3" customFormat="1">
      <c r="B193" s="36"/>
      <c r="C193" s="2"/>
      <c r="D193" s="2"/>
      <c r="E193" s="2"/>
      <c r="F193" s="2"/>
      <c r="G193" s="5"/>
      <c r="H193" s="2"/>
      <c r="I193" s="2"/>
    </row>
    <row r="194" spans="2:9" s="3" customFormat="1">
      <c r="B194" s="36"/>
      <c r="C194" s="2"/>
      <c r="D194" s="2"/>
      <c r="E194" s="2"/>
      <c r="F194" s="2"/>
      <c r="G194" s="5"/>
      <c r="H194" s="2"/>
      <c r="I194" s="2"/>
    </row>
    <row r="195" spans="2:9" s="3" customFormat="1">
      <c r="B195" s="36"/>
      <c r="C195" s="2"/>
      <c r="D195" s="2"/>
      <c r="E195" s="2"/>
      <c r="F195" s="2"/>
      <c r="G195" s="5"/>
      <c r="H195" s="2"/>
      <c r="I195" s="2"/>
    </row>
    <row r="196" spans="2:9" s="3" customFormat="1">
      <c r="B196" s="36"/>
      <c r="C196" s="2"/>
      <c r="D196" s="2"/>
      <c r="E196" s="2"/>
      <c r="F196" s="2"/>
      <c r="G196" s="5"/>
      <c r="H196" s="2"/>
      <c r="I196" s="2"/>
    </row>
    <row r="197" spans="2:9" s="3" customFormat="1">
      <c r="B197" s="2"/>
      <c r="C197" s="2"/>
      <c r="D197" s="2"/>
      <c r="E197" s="2"/>
      <c r="F197" s="2"/>
      <c r="G197" s="5"/>
      <c r="H197" s="2"/>
      <c r="I197" s="2"/>
    </row>
    <row r="198" spans="2:9" s="3" customFormat="1">
      <c r="B198" s="2"/>
      <c r="C198" s="2"/>
      <c r="D198" s="2"/>
      <c r="E198" s="2"/>
      <c r="F198" s="2"/>
      <c r="G198" s="5"/>
      <c r="H198" s="2"/>
      <c r="I198" s="2"/>
    </row>
    <row r="199" spans="2:9" s="3" customFormat="1">
      <c r="B199" s="2"/>
      <c r="C199" s="2"/>
      <c r="D199" s="2"/>
      <c r="E199" s="2"/>
      <c r="F199" s="2"/>
      <c r="G199" s="5"/>
      <c r="H199" s="2"/>
      <c r="I199" s="2"/>
    </row>
    <row r="200" spans="2:9" s="3" customFormat="1">
      <c r="B200" s="2"/>
      <c r="C200" s="2"/>
      <c r="D200" s="2"/>
      <c r="E200" s="2"/>
      <c r="F200" s="2"/>
      <c r="G200" s="5"/>
      <c r="H200" s="2"/>
      <c r="I200" s="2"/>
    </row>
    <row r="201" spans="2:9" s="3" customFormat="1">
      <c r="B201" s="2"/>
      <c r="C201" s="2"/>
      <c r="D201" s="2"/>
      <c r="E201" s="2"/>
      <c r="F201" s="2"/>
      <c r="G201" s="5"/>
      <c r="H201" s="2"/>
      <c r="I201" s="2"/>
    </row>
    <row r="202" spans="2:9" s="3" customFormat="1">
      <c r="B202" s="2"/>
      <c r="C202" s="2"/>
      <c r="D202" s="2"/>
      <c r="E202" s="2"/>
      <c r="F202" s="2"/>
      <c r="G202" s="5"/>
      <c r="H202" s="2"/>
      <c r="I202" s="2"/>
    </row>
    <row r="203" spans="2:9" s="3" customFormat="1">
      <c r="B203" s="2"/>
      <c r="C203" s="2"/>
      <c r="D203" s="2"/>
      <c r="E203" s="2"/>
      <c r="F203" s="2"/>
      <c r="G203" s="5"/>
      <c r="H203" s="2"/>
      <c r="I203" s="2"/>
    </row>
    <row r="204" spans="2:9" s="3" customFormat="1">
      <c r="B204" s="2"/>
      <c r="C204" s="2"/>
      <c r="D204" s="2"/>
      <c r="E204" s="2"/>
      <c r="F204" s="2"/>
      <c r="G204" s="5"/>
      <c r="H204" s="2"/>
      <c r="I204" s="2"/>
    </row>
    <row r="205" spans="2:9" s="3" customFormat="1">
      <c r="B205" s="2"/>
      <c r="C205" s="2"/>
      <c r="D205" s="2"/>
      <c r="E205" s="2"/>
      <c r="F205" s="2"/>
      <c r="G205" s="5"/>
      <c r="H205" s="2"/>
      <c r="I205" s="2"/>
    </row>
    <row r="206" spans="2:9" s="3" customFormat="1">
      <c r="B206" s="2"/>
      <c r="C206" s="2"/>
      <c r="D206" s="2"/>
      <c r="E206" s="2"/>
      <c r="F206" s="2"/>
      <c r="G206" s="5"/>
      <c r="H206" s="2"/>
      <c r="I206" s="2"/>
    </row>
    <row r="207" spans="2:9" s="3" customFormat="1">
      <c r="B207" s="2"/>
      <c r="C207" s="2"/>
      <c r="D207" s="2"/>
      <c r="E207" s="2"/>
      <c r="F207" s="2"/>
      <c r="G207" s="5"/>
      <c r="H207" s="2"/>
      <c r="I207" s="2"/>
    </row>
    <row r="208" spans="2:9" s="3" customFormat="1">
      <c r="B208" s="2"/>
      <c r="C208" s="2"/>
      <c r="D208" s="2"/>
      <c r="E208" s="2"/>
      <c r="F208" s="2"/>
      <c r="G208" s="5"/>
      <c r="H208" s="2"/>
      <c r="I208" s="2"/>
    </row>
    <row r="209" spans="2:9" s="3" customFormat="1">
      <c r="B209" s="2"/>
      <c r="C209" s="2"/>
      <c r="D209" s="2"/>
      <c r="E209" s="2"/>
      <c r="F209" s="2"/>
      <c r="G209" s="5"/>
      <c r="H209" s="2"/>
      <c r="I209" s="2"/>
    </row>
    <row r="210" spans="2:9" s="3" customFormat="1">
      <c r="B210" s="2"/>
      <c r="C210" s="2"/>
      <c r="D210" s="2"/>
      <c r="E210" s="2"/>
      <c r="F210" s="2"/>
      <c r="G210" s="5"/>
      <c r="H210" s="2"/>
      <c r="I210" s="2"/>
    </row>
    <row r="211" spans="2:9" s="3" customFormat="1">
      <c r="B211" s="2"/>
      <c r="C211" s="2"/>
      <c r="D211" s="2"/>
      <c r="E211" s="2"/>
      <c r="F211" s="2"/>
      <c r="G211" s="5"/>
      <c r="H211" s="2"/>
      <c r="I211" s="2"/>
    </row>
    <row r="212" spans="2:9" s="3" customFormat="1">
      <c r="B212" s="2"/>
      <c r="C212" s="2"/>
      <c r="D212" s="2"/>
      <c r="E212" s="2"/>
      <c r="F212" s="2"/>
      <c r="G212" s="5"/>
      <c r="H212" s="2"/>
      <c r="I212" s="2"/>
    </row>
    <row r="213" spans="2:9" s="3" customFormat="1">
      <c r="B213" s="2"/>
      <c r="C213" s="2"/>
      <c r="D213" s="2"/>
      <c r="E213" s="2"/>
      <c r="F213" s="2"/>
      <c r="G213" s="5"/>
      <c r="H213" s="2"/>
      <c r="I213" s="2"/>
    </row>
    <row r="214" spans="2:9" s="3" customFormat="1">
      <c r="B214" s="2"/>
      <c r="C214" s="2"/>
      <c r="D214" s="2"/>
      <c r="E214" s="2"/>
      <c r="F214" s="2"/>
      <c r="G214" s="5"/>
      <c r="H214" s="2"/>
      <c r="I214" s="2"/>
    </row>
    <row r="215" spans="2:9" s="3" customFormat="1">
      <c r="B215" s="2"/>
      <c r="C215" s="2"/>
      <c r="D215" s="2"/>
      <c r="E215" s="2"/>
      <c r="F215" s="2"/>
      <c r="G215" s="5"/>
      <c r="H215" s="2"/>
      <c r="I215" s="2"/>
    </row>
    <row r="216" spans="2:9" s="3" customFormat="1">
      <c r="B216" s="2"/>
      <c r="C216" s="2"/>
      <c r="D216" s="2"/>
      <c r="E216" s="2"/>
      <c r="F216" s="2"/>
      <c r="G216" s="5"/>
      <c r="H216" s="2"/>
      <c r="I216" s="2"/>
    </row>
    <row r="217" spans="2:9" s="3" customFormat="1">
      <c r="B217" s="2"/>
      <c r="C217" s="2"/>
      <c r="D217" s="2"/>
      <c r="E217" s="2"/>
      <c r="F217" s="2"/>
      <c r="G217" s="5"/>
      <c r="H217" s="2"/>
      <c r="I217" s="2"/>
    </row>
    <row r="218" spans="2:9" s="3" customFormat="1">
      <c r="B218" s="2"/>
      <c r="C218" s="2"/>
      <c r="D218" s="2"/>
      <c r="E218" s="2"/>
      <c r="F218" s="2"/>
      <c r="G218" s="5"/>
      <c r="H218" s="2"/>
      <c r="I218" s="2"/>
    </row>
    <row r="219" spans="2:9" s="3" customFormat="1">
      <c r="B219" s="2"/>
      <c r="C219" s="2"/>
      <c r="D219" s="2"/>
      <c r="E219" s="2"/>
      <c r="F219" s="2"/>
      <c r="G219" s="5"/>
      <c r="H219" s="2"/>
      <c r="I219" s="2"/>
    </row>
    <row r="220" spans="2:9" s="3" customFormat="1">
      <c r="B220" s="2"/>
      <c r="C220" s="2"/>
      <c r="D220" s="2"/>
      <c r="E220" s="2"/>
      <c r="F220" s="2"/>
      <c r="G220" s="5"/>
      <c r="H220" s="2"/>
      <c r="I220" s="2"/>
    </row>
    <row r="221" spans="2:9" s="3" customFormat="1">
      <c r="B221" s="2"/>
      <c r="C221" s="2"/>
      <c r="D221" s="2"/>
      <c r="E221" s="2"/>
      <c r="F221" s="2"/>
      <c r="G221" s="5"/>
      <c r="H221" s="2"/>
      <c r="I221" s="2"/>
    </row>
    <row r="222" spans="2:9" s="3" customFormat="1">
      <c r="B222" s="2"/>
      <c r="C222" s="2"/>
      <c r="D222" s="2"/>
      <c r="E222" s="2"/>
      <c r="F222" s="2"/>
      <c r="G222" s="5"/>
      <c r="H222" s="2"/>
      <c r="I222" s="2"/>
    </row>
    <row r="223" spans="2:9" s="3" customFormat="1">
      <c r="B223" s="2"/>
      <c r="C223" s="2"/>
      <c r="D223" s="2"/>
      <c r="E223" s="2"/>
      <c r="F223" s="2"/>
      <c r="G223" s="5"/>
      <c r="H223" s="2"/>
      <c r="I223" s="2"/>
    </row>
    <row r="224" spans="2:9" s="3" customFormat="1">
      <c r="B224" s="2"/>
      <c r="C224" s="2"/>
      <c r="D224" s="2"/>
      <c r="E224" s="2"/>
      <c r="F224" s="2"/>
      <c r="G224" s="5"/>
      <c r="H224" s="2"/>
      <c r="I224" s="2"/>
    </row>
    <row r="225" spans="2:9" s="3" customFormat="1">
      <c r="B225" s="2"/>
      <c r="C225" s="2"/>
      <c r="D225" s="2"/>
      <c r="E225" s="2"/>
      <c r="F225" s="2"/>
      <c r="G225" s="5"/>
      <c r="H225" s="2"/>
      <c r="I225" s="2"/>
    </row>
    <row r="226" spans="2:9" s="3" customFormat="1">
      <c r="B226" s="2"/>
      <c r="C226" s="2"/>
      <c r="D226" s="2"/>
      <c r="E226" s="2"/>
      <c r="F226" s="2"/>
      <c r="G226" s="5"/>
      <c r="H226" s="2"/>
      <c r="I226" s="2"/>
    </row>
    <row r="227" spans="2:9" s="3" customFormat="1">
      <c r="B227" s="2"/>
      <c r="C227" s="2"/>
      <c r="D227" s="2"/>
      <c r="E227" s="2"/>
      <c r="F227" s="2"/>
      <c r="G227" s="5"/>
      <c r="H227" s="2"/>
      <c r="I227" s="2"/>
    </row>
    <row r="228" spans="2:9" s="3" customFormat="1">
      <c r="B228" s="2"/>
      <c r="C228" s="2"/>
      <c r="D228" s="2"/>
      <c r="E228" s="2"/>
      <c r="F228" s="2"/>
      <c r="G228" s="5"/>
      <c r="H228" s="2"/>
      <c r="I228" s="2"/>
    </row>
    <row r="229" spans="2:9" s="3" customFormat="1">
      <c r="B229" s="2"/>
      <c r="C229" s="2"/>
      <c r="D229" s="2"/>
      <c r="E229" s="2"/>
      <c r="F229" s="2"/>
      <c r="G229" s="5"/>
      <c r="H229" s="2"/>
      <c r="I229" s="2"/>
    </row>
    <row r="230" spans="2:9" s="3" customFormat="1">
      <c r="B230" s="2"/>
      <c r="C230" s="2"/>
      <c r="D230" s="2"/>
      <c r="E230" s="2"/>
      <c r="F230" s="2"/>
      <c r="G230" s="5"/>
      <c r="H230" s="2"/>
      <c r="I230" s="2"/>
    </row>
    <row r="231" spans="2:9" s="3" customFormat="1">
      <c r="B231" s="2"/>
      <c r="C231" s="2"/>
      <c r="D231" s="2"/>
      <c r="E231" s="2"/>
      <c r="F231" s="2"/>
      <c r="G231" s="5"/>
      <c r="H231" s="2"/>
      <c r="I231" s="2"/>
    </row>
    <row r="232" spans="2:9" s="3" customFormat="1">
      <c r="B232" s="2"/>
      <c r="C232" s="2"/>
      <c r="D232" s="2"/>
      <c r="E232" s="2"/>
      <c r="F232" s="2"/>
      <c r="G232" s="5"/>
      <c r="H232" s="2"/>
      <c r="I232" s="2"/>
    </row>
    <row r="233" spans="2:9" s="3" customFormat="1">
      <c r="B233" s="2"/>
      <c r="C233" s="2"/>
      <c r="D233" s="2"/>
      <c r="E233" s="2"/>
      <c r="F233" s="2"/>
      <c r="G233" s="5"/>
      <c r="H233" s="2"/>
      <c r="I233" s="2"/>
    </row>
    <row r="234" spans="2:9" s="3" customFormat="1">
      <c r="B234" s="2"/>
      <c r="C234" s="2"/>
      <c r="D234" s="2"/>
      <c r="E234" s="2"/>
      <c r="F234" s="2"/>
      <c r="G234" s="5"/>
      <c r="H234" s="2"/>
      <c r="I234" s="2"/>
    </row>
    <row r="235" spans="2:9" s="3" customFormat="1">
      <c r="B235" s="2"/>
      <c r="C235" s="2"/>
      <c r="D235" s="2"/>
      <c r="E235" s="2"/>
      <c r="F235" s="2"/>
      <c r="G235" s="5"/>
      <c r="H235" s="2"/>
      <c r="I235" s="2"/>
    </row>
    <row r="236" spans="2:9" s="3" customFormat="1">
      <c r="B236" s="2"/>
      <c r="C236" s="2"/>
      <c r="D236" s="2"/>
      <c r="E236" s="2"/>
      <c r="F236" s="2"/>
      <c r="G236" s="5"/>
      <c r="H236" s="2"/>
      <c r="I236" s="2"/>
    </row>
    <row r="237" spans="2:9" s="3" customFormat="1">
      <c r="B237" s="2"/>
      <c r="C237" s="2"/>
      <c r="D237" s="2"/>
      <c r="E237" s="2"/>
      <c r="F237" s="2"/>
      <c r="G237" s="5"/>
      <c r="H237" s="2"/>
      <c r="I237" s="2"/>
    </row>
    <row r="238" spans="2:9" s="3" customFormat="1">
      <c r="B238" s="2"/>
      <c r="C238" s="2"/>
      <c r="D238" s="2"/>
      <c r="E238" s="2"/>
      <c r="F238" s="2"/>
      <c r="G238" s="5"/>
      <c r="H238" s="2"/>
      <c r="I238" s="2"/>
    </row>
    <row r="239" spans="2:9" s="3" customFormat="1">
      <c r="B239" s="2"/>
      <c r="C239" s="2"/>
      <c r="D239" s="2"/>
      <c r="E239" s="2"/>
      <c r="F239" s="2"/>
      <c r="G239" s="5"/>
      <c r="H239" s="2"/>
      <c r="I239" s="2"/>
    </row>
    <row r="240" spans="2:9" s="3" customFormat="1">
      <c r="B240" s="2"/>
      <c r="C240" s="2"/>
      <c r="D240" s="2"/>
      <c r="E240" s="2"/>
      <c r="F240" s="2"/>
      <c r="G240" s="5"/>
      <c r="H240" s="2"/>
      <c r="I240" s="2"/>
    </row>
    <row r="241" spans="2:9" s="3" customFormat="1">
      <c r="B241" s="2"/>
      <c r="C241" s="2"/>
      <c r="D241" s="2"/>
      <c r="E241" s="2"/>
      <c r="F241" s="2"/>
      <c r="G241" s="5"/>
      <c r="H241" s="2"/>
      <c r="I241" s="2"/>
    </row>
    <row r="242" spans="2:9" s="3" customFormat="1">
      <c r="B242" s="2"/>
      <c r="C242" s="2"/>
      <c r="D242" s="2"/>
      <c r="E242" s="2"/>
      <c r="F242" s="2"/>
      <c r="G242" s="5"/>
      <c r="H242" s="2"/>
      <c r="I242" s="2"/>
    </row>
    <row r="243" spans="2:9" s="3" customFormat="1">
      <c r="B243" s="2"/>
      <c r="C243" s="2"/>
      <c r="D243" s="2"/>
      <c r="E243" s="2"/>
      <c r="F243" s="2"/>
      <c r="G243" s="5"/>
      <c r="H243" s="2"/>
      <c r="I243" s="2"/>
    </row>
    <row r="244" spans="2:9" s="3" customFormat="1">
      <c r="B244" s="2"/>
      <c r="C244" s="2"/>
      <c r="D244" s="2"/>
      <c r="E244" s="2"/>
      <c r="F244" s="2"/>
      <c r="G244" s="5"/>
      <c r="H244" s="2"/>
      <c r="I244" s="2"/>
    </row>
    <row r="245" spans="2:9" s="3" customFormat="1">
      <c r="B245" s="2"/>
      <c r="C245" s="2"/>
      <c r="D245" s="2"/>
      <c r="E245" s="2"/>
      <c r="F245" s="2"/>
      <c r="G245" s="5"/>
      <c r="H245" s="2"/>
      <c r="I245" s="2"/>
    </row>
    <row r="246" spans="2:9" s="3" customFormat="1">
      <c r="B246" s="2"/>
      <c r="C246" s="2"/>
      <c r="D246" s="2"/>
      <c r="E246" s="2"/>
      <c r="F246" s="2"/>
      <c r="G246" s="5"/>
      <c r="H246" s="2"/>
      <c r="I246" s="2"/>
    </row>
    <row r="247" spans="2:9" s="3" customFormat="1">
      <c r="B247" s="2"/>
      <c r="C247" s="2"/>
      <c r="D247" s="2"/>
      <c r="E247" s="2"/>
      <c r="F247" s="2"/>
      <c r="G247" s="5"/>
      <c r="H247" s="2"/>
      <c r="I247" s="2"/>
    </row>
    <row r="248" spans="2:9" s="3" customFormat="1">
      <c r="B248" s="2"/>
      <c r="C248" s="2"/>
      <c r="D248" s="2"/>
      <c r="E248" s="2"/>
      <c r="F248" s="2"/>
      <c r="G248" s="5"/>
      <c r="H248" s="2"/>
      <c r="I248" s="2"/>
    </row>
    <row r="249" spans="2:9" s="3" customFormat="1">
      <c r="B249" s="2"/>
      <c r="C249" s="2"/>
      <c r="D249" s="2"/>
      <c r="E249" s="2"/>
      <c r="F249" s="2"/>
      <c r="G249" s="5"/>
      <c r="H249" s="2"/>
      <c r="I249" s="2"/>
    </row>
    <row r="250" spans="2:9" s="3" customFormat="1">
      <c r="B250" s="2"/>
      <c r="C250" s="2"/>
      <c r="D250" s="2"/>
      <c r="E250" s="2"/>
      <c r="F250" s="2"/>
      <c r="G250" s="5"/>
      <c r="H250" s="2"/>
      <c r="I250" s="2"/>
    </row>
    <row r="251" spans="2:9" s="3" customFormat="1">
      <c r="B251" s="2"/>
      <c r="C251" s="2"/>
      <c r="D251" s="2"/>
      <c r="E251" s="2"/>
      <c r="F251" s="2"/>
      <c r="G251" s="5"/>
      <c r="H251" s="2"/>
      <c r="I251" s="2"/>
    </row>
    <row r="252" spans="2:9" s="3" customFormat="1">
      <c r="B252" s="2"/>
      <c r="C252" s="2"/>
      <c r="D252" s="2"/>
      <c r="E252" s="2"/>
      <c r="F252" s="2"/>
      <c r="G252" s="5"/>
      <c r="H252" s="2"/>
      <c r="I252" s="2"/>
    </row>
    <row r="253" spans="2:9" s="3" customFormat="1">
      <c r="B253" s="2"/>
      <c r="C253" s="2"/>
      <c r="D253" s="2"/>
      <c r="E253" s="2"/>
      <c r="F253" s="2"/>
      <c r="G253" s="5"/>
      <c r="H253" s="2"/>
      <c r="I253" s="2"/>
    </row>
    <row r="254" spans="2:9" s="3" customFormat="1">
      <c r="B254" s="2"/>
      <c r="C254" s="2"/>
      <c r="D254" s="2"/>
      <c r="E254" s="2"/>
      <c r="F254" s="2"/>
      <c r="G254" s="5"/>
      <c r="H254" s="2"/>
      <c r="I254" s="2"/>
    </row>
    <row r="255" spans="2:9" s="3" customFormat="1">
      <c r="B255" s="2"/>
      <c r="C255" s="2"/>
      <c r="D255" s="2"/>
      <c r="E255" s="2"/>
      <c r="F255" s="2"/>
      <c r="G255" s="5"/>
      <c r="H255" s="2"/>
      <c r="I255" s="2"/>
    </row>
    <row r="256" spans="2:9" s="3" customFormat="1">
      <c r="B256" s="2"/>
      <c r="C256" s="2"/>
      <c r="D256" s="2"/>
      <c r="E256" s="2"/>
      <c r="F256" s="2"/>
      <c r="G256" s="5"/>
      <c r="H256" s="2"/>
      <c r="I256" s="2"/>
    </row>
    <row r="257" spans="2:9" s="3" customFormat="1">
      <c r="B257" s="2"/>
      <c r="C257" s="2"/>
      <c r="D257" s="2"/>
      <c r="E257" s="2"/>
      <c r="F257" s="2"/>
      <c r="G257" s="5"/>
      <c r="H257" s="2"/>
      <c r="I257" s="2"/>
    </row>
    <row r="258" spans="2:9" s="3" customFormat="1">
      <c r="B258" s="2"/>
      <c r="C258" s="2"/>
      <c r="D258" s="2"/>
      <c r="E258" s="2"/>
      <c r="F258" s="2"/>
      <c r="G258" s="5"/>
      <c r="H258" s="2"/>
      <c r="I258" s="2"/>
    </row>
    <row r="259" spans="2:9" s="3" customFormat="1">
      <c r="B259" s="2"/>
      <c r="C259" s="2"/>
      <c r="D259" s="2"/>
      <c r="E259" s="2"/>
      <c r="F259" s="2"/>
      <c r="G259" s="5"/>
      <c r="H259" s="2"/>
      <c r="I259" s="2"/>
    </row>
    <row r="260" spans="2:9" s="3" customFormat="1">
      <c r="B260" s="2"/>
      <c r="C260" s="2"/>
      <c r="D260" s="2"/>
      <c r="E260" s="2"/>
      <c r="F260" s="2"/>
      <c r="G260" s="5"/>
      <c r="H260" s="2"/>
      <c r="I260" s="2"/>
    </row>
    <row r="261" spans="2:9" s="3" customFormat="1">
      <c r="B261" s="2"/>
      <c r="C261" s="2"/>
      <c r="D261" s="2"/>
      <c r="E261" s="2"/>
      <c r="F261" s="2"/>
      <c r="G261" s="5"/>
      <c r="H261" s="2"/>
      <c r="I261" s="2"/>
    </row>
    <row r="262" spans="2:9" s="3" customFormat="1">
      <c r="B262" s="2"/>
      <c r="C262" s="2"/>
      <c r="D262" s="2"/>
      <c r="E262" s="2"/>
      <c r="F262" s="2"/>
      <c r="G262" s="5"/>
      <c r="H262" s="2"/>
      <c r="I262" s="2"/>
    </row>
    <row r="263" spans="2:9" s="3" customFormat="1">
      <c r="B263" s="2"/>
      <c r="C263" s="2"/>
      <c r="D263" s="2"/>
      <c r="E263" s="2"/>
      <c r="F263" s="2"/>
      <c r="G263" s="5"/>
      <c r="H263" s="2"/>
      <c r="I263" s="2"/>
    </row>
    <row r="264" spans="2:9" s="3" customFormat="1">
      <c r="B264" s="2"/>
      <c r="C264" s="2"/>
      <c r="D264" s="2"/>
      <c r="E264" s="2"/>
      <c r="F264" s="2"/>
      <c r="G264" s="5"/>
      <c r="H264" s="2"/>
      <c r="I264" s="2"/>
    </row>
    <row r="265" spans="2:9" s="3" customFormat="1">
      <c r="B265" s="2"/>
      <c r="C265" s="2"/>
      <c r="D265" s="2"/>
      <c r="E265" s="2"/>
      <c r="F265" s="2"/>
      <c r="G265" s="5"/>
      <c r="H265" s="2"/>
      <c r="I265" s="2"/>
    </row>
    <row r="266" spans="2:9" s="3" customFormat="1">
      <c r="B266" s="2"/>
      <c r="C266" s="2"/>
      <c r="D266" s="2"/>
      <c r="E266" s="2"/>
      <c r="F266" s="2"/>
      <c r="G266" s="5"/>
      <c r="H266" s="2"/>
      <c r="I266" s="2"/>
    </row>
    <row r="267" spans="2:9" s="3" customFormat="1">
      <c r="B267" s="2"/>
      <c r="C267" s="2"/>
      <c r="D267" s="2"/>
      <c r="E267" s="2"/>
      <c r="F267" s="2"/>
      <c r="G267" s="5"/>
      <c r="H267" s="2"/>
      <c r="I267" s="2"/>
    </row>
    <row r="268" spans="2:9" s="3" customFormat="1">
      <c r="B268" s="2"/>
      <c r="C268" s="2"/>
      <c r="D268" s="2"/>
      <c r="E268" s="2"/>
      <c r="F268" s="2"/>
      <c r="G268" s="5"/>
      <c r="H268" s="2"/>
      <c r="I268" s="2"/>
    </row>
    <row r="269" spans="2:9" s="3" customFormat="1">
      <c r="B269" s="2"/>
      <c r="C269" s="2"/>
      <c r="D269" s="2"/>
      <c r="E269" s="2"/>
      <c r="F269" s="2"/>
      <c r="G269" s="5"/>
      <c r="H269" s="2"/>
      <c r="I269" s="2"/>
    </row>
    <row r="270" spans="2:9" s="3" customFormat="1">
      <c r="B270" s="2"/>
      <c r="C270" s="2"/>
      <c r="D270" s="2"/>
      <c r="E270" s="2"/>
      <c r="F270" s="2"/>
      <c r="G270" s="5"/>
      <c r="H270" s="2"/>
      <c r="I270" s="2"/>
    </row>
    <row r="271" spans="2:9" s="3" customFormat="1">
      <c r="B271" s="2"/>
      <c r="C271" s="2"/>
      <c r="D271" s="2"/>
      <c r="E271" s="2"/>
      <c r="F271" s="2"/>
      <c r="G271" s="5"/>
      <c r="H271" s="2"/>
      <c r="I271" s="2"/>
    </row>
    <row r="272" spans="2:9" s="3" customFormat="1">
      <c r="B272" s="2"/>
      <c r="C272" s="2"/>
      <c r="D272" s="2"/>
      <c r="E272" s="2"/>
      <c r="F272" s="2"/>
      <c r="G272" s="5"/>
      <c r="H272" s="2"/>
      <c r="I272" s="2"/>
    </row>
    <row r="273" spans="2:9" s="3" customFormat="1">
      <c r="B273" s="2"/>
      <c r="C273" s="2"/>
      <c r="D273" s="2"/>
      <c r="E273" s="2"/>
      <c r="F273" s="2"/>
      <c r="G273" s="5"/>
      <c r="H273" s="2"/>
      <c r="I273" s="2"/>
    </row>
    <row r="274" spans="2:9" s="3" customFormat="1">
      <c r="B274" s="2"/>
      <c r="C274" s="2"/>
      <c r="D274" s="2"/>
      <c r="E274" s="2"/>
      <c r="F274" s="2"/>
      <c r="G274" s="5"/>
      <c r="H274" s="2"/>
      <c r="I274" s="2"/>
    </row>
    <row r="275" spans="2:9" s="3" customFormat="1">
      <c r="B275" s="2"/>
      <c r="C275" s="2"/>
      <c r="D275" s="2"/>
      <c r="E275" s="2"/>
      <c r="F275" s="2"/>
      <c r="G275" s="5"/>
      <c r="H275" s="2"/>
      <c r="I275" s="2"/>
    </row>
    <row r="276" spans="2:9" s="3" customFormat="1">
      <c r="B276" s="2"/>
      <c r="C276" s="2"/>
      <c r="D276" s="2"/>
      <c r="E276" s="2"/>
      <c r="F276" s="2"/>
      <c r="G276" s="5"/>
      <c r="H276" s="2"/>
      <c r="I276" s="2"/>
    </row>
    <row r="277" spans="2:9" s="3" customFormat="1">
      <c r="B277" s="2"/>
      <c r="C277" s="2"/>
      <c r="D277" s="2"/>
      <c r="E277" s="2"/>
      <c r="F277" s="2"/>
      <c r="G277" s="5"/>
      <c r="H277" s="2"/>
      <c r="I277" s="2"/>
    </row>
    <row r="278" spans="2:9" s="3" customFormat="1">
      <c r="B278" s="2"/>
      <c r="C278" s="2"/>
      <c r="D278" s="2"/>
      <c r="E278" s="2"/>
      <c r="F278" s="2"/>
      <c r="G278" s="5"/>
      <c r="H278" s="2"/>
      <c r="I278" s="2"/>
    </row>
    <row r="279" spans="2:9" s="3" customFormat="1">
      <c r="B279" s="2"/>
      <c r="C279" s="2"/>
      <c r="D279" s="2"/>
      <c r="E279" s="2"/>
      <c r="F279" s="2"/>
      <c r="G279" s="5"/>
      <c r="H279" s="2"/>
      <c r="I279" s="2"/>
    </row>
    <row r="280" spans="2:9" s="3" customFormat="1">
      <c r="B280" s="2"/>
      <c r="C280" s="2"/>
      <c r="D280" s="2"/>
      <c r="E280" s="2"/>
      <c r="F280" s="2"/>
      <c r="G280" s="5"/>
      <c r="H280" s="2"/>
      <c r="I280" s="2"/>
    </row>
    <row r="281" spans="2:9" s="3" customFormat="1">
      <c r="B281" s="2"/>
      <c r="C281" s="2"/>
      <c r="D281" s="2"/>
      <c r="E281" s="2"/>
      <c r="F281" s="2"/>
      <c r="G281" s="5"/>
      <c r="H281" s="2"/>
      <c r="I281" s="2"/>
    </row>
    <row r="282" spans="2:9" s="3" customFormat="1">
      <c r="B282" s="2"/>
      <c r="C282" s="2"/>
      <c r="D282" s="2"/>
      <c r="E282" s="2"/>
      <c r="F282" s="2"/>
      <c r="G282" s="5"/>
      <c r="H282" s="2"/>
      <c r="I282" s="2"/>
    </row>
    <row r="283" spans="2:9" s="3" customFormat="1">
      <c r="B283" s="2"/>
      <c r="C283" s="2"/>
      <c r="D283" s="2"/>
      <c r="E283" s="2"/>
      <c r="F283" s="2"/>
      <c r="G283" s="5"/>
      <c r="H283" s="2"/>
      <c r="I283" s="2"/>
    </row>
    <row r="284" spans="2:9" s="3" customFormat="1">
      <c r="B284" s="2"/>
      <c r="C284" s="2"/>
      <c r="D284" s="2"/>
      <c r="E284" s="2"/>
      <c r="F284" s="2"/>
      <c r="G284" s="5"/>
      <c r="H284" s="2"/>
      <c r="I284" s="2"/>
    </row>
    <row r="285" spans="2:9" s="3" customFormat="1">
      <c r="B285" s="2"/>
      <c r="C285" s="2"/>
      <c r="D285" s="2"/>
      <c r="E285" s="2"/>
      <c r="F285" s="2"/>
      <c r="G285" s="5"/>
      <c r="H285" s="2"/>
      <c r="I285" s="2"/>
    </row>
    <row r="286" spans="2:9" s="3" customFormat="1">
      <c r="B286" s="2"/>
      <c r="C286" s="2"/>
      <c r="D286" s="2"/>
      <c r="E286" s="2"/>
      <c r="F286" s="2"/>
      <c r="G286" s="5"/>
      <c r="H286" s="2"/>
      <c r="I286" s="2"/>
    </row>
    <row r="287" spans="2:9" s="3" customFormat="1">
      <c r="B287" s="2"/>
      <c r="C287" s="2"/>
      <c r="D287" s="2"/>
      <c r="E287" s="2"/>
      <c r="F287" s="2"/>
      <c r="G287" s="5"/>
      <c r="H287" s="2"/>
      <c r="I287" s="2"/>
    </row>
    <row r="288" spans="2:9" s="3" customFormat="1">
      <c r="B288" s="2"/>
      <c r="C288" s="2"/>
      <c r="D288" s="2"/>
      <c r="E288" s="2"/>
      <c r="F288" s="2"/>
      <c r="G288" s="5"/>
      <c r="H288" s="2"/>
      <c r="I288" s="2"/>
    </row>
    <row r="289" spans="2:9" s="3" customFormat="1">
      <c r="B289" s="2"/>
      <c r="C289" s="2"/>
      <c r="D289" s="2"/>
      <c r="E289" s="2"/>
      <c r="F289" s="2"/>
      <c r="G289" s="5"/>
      <c r="H289" s="2"/>
      <c r="I289" s="2"/>
    </row>
    <row r="290" spans="2:9" s="3" customFormat="1">
      <c r="B290" s="2"/>
      <c r="C290" s="2"/>
      <c r="D290" s="2"/>
      <c r="E290" s="2"/>
      <c r="F290" s="2"/>
      <c r="G290" s="5"/>
      <c r="H290" s="2"/>
      <c r="I290" s="2"/>
    </row>
    <row r="291" spans="2:9" s="3" customFormat="1">
      <c r="B291" s="2"/>
      <c r="C291" s="2"/>
      <c r="D291" s="2"/>
      <c r="E291" s="2"/>
      <c r="F291" s="2"/>
      <c r="G291" s="5"/>
      <c r="H291" s="2"/>
      <c r="I291" s="2"/>
    </row>
    <row r="292" spans="2:9" s="3" customFormat="1">
      <c r="B292" s="2"/>
      <c r="C292" s="2"/>
      <c r="D292" s="2"/>
      <c r="E292" s="2"/>
      <c r="F292" s="2"/>
      <c r="G292" s="5"/>
      <c r="H292" s="2"/>
      <c r="I292" s="2"/>
    </row>
    <row r="293" spans="2:9" s="3" customFormat="1">
      <c r="B293" s="2"/>
      <c r="C293" s="2"/>
      <c r="D293" s="2"/>
      <c r="E293" s="2"/>
      <c r="F293" s="2"/>
      <c r="G293" s="5"/>
      <c r="H293" s="2"/>
      <c r="I293" s="2"/>
    </row>
    <row r="294" spans="2:9" s="3" customFormat="1">
      <c r="B294" s="2"/>
      <c r="C294" s="2"/>
      <c r="D294" s="2"/>
      <c r="E294" s="2"/>
      <c r="F294" s="2"/>
      <c r="G294" s="5"/>
      <c r="H294" s="2"/>
      <c r="I294" s="2"/>
    </row>
    <row r="295" spans="2:9" s="3" customFormat="1">
      <c r="B295" s="2"/>
      <c r="C295" s="2"/>
      <c r="D295" s="2"/>
      <c r="E295" s="2"/>
      <c r="F295" s="2"/>
      <c r="G295" s="5"/>
      <c r="H295" s="2"/>
      <c r="I295" s="2"/>
    </row>
    <row r="296" spans="2:9" s="3" customFormat="1">
      <c r="B296" s="2"/>
      <c r="C296" s="2"/>
      <c r="D296" s="2"/>
      <c r="E296" s="2"/>
      <c r="F296" s="2"/>
      <c r="G296" s="5"/>
      <c r="H296" s="2"/>
      <c r="I296" s="2"/>
    </row>
    <row r="297" spans="2:9" s="3" customFormat="1">
      <c r="B297" s="2"/>
      <c r="C297" s="2"/>
      <c r="D297" s="2"/>
      <c r="E297" s="2"/>
      <c r="F297" s="2"/>
      <c r="G297" s="5"/>
      <c r="H297" s="2"/>
      <c r="I297" s="2"/>
    </row>
    <row r="298" spans="2:9" s="3" customFormat="1">
      <c r="B298" s="2"/>
      <c r="C298" s="2"/>
      <c r="D298" s="2"/>
      <c r="E298" s="2"/>
      <c r="F298" s="2"/>
      <c r="G298" s="5"/>
      <c r="H298" s="2"/>
      <c r="I298" s="2"/>
    </row>
    <row r="299" spans="2:9" s="3" customFormat="1">
      <c r="B299" s="2"/>
      <c r="C299" s="2"/>
      <c r="D299" s="2"/>
      <c r="E299" s="2"/>
      <c r="F299" s="2"/>
      <c r="G299" s="5"/>
      <c r="H299" s="2"/>
      <c r="I299" s="2"/>
    </row>
    <row r="300" spans="2:9" s="3" customFormat="1">
      <c r="B300" s="2"/>
      <c r="C300" s="2"/>
      <c r="D300" s="2"/>
      <c r="E300" s="2"/>
      <c r="F300" s="2"/>
      <c r="G300" s="5"/>
      <c r="H300" s="2"/>
      <c r="I300" s="2"/>
    </row>
    <row r="301" spans="2:9" s="3" customFormat="1">
      <c r="B301" s="2"/>
      <c r="C301" s="2"/>
      <c r="D301" s="2"/>
      <c r="E301" s="2"/>
      <c r="F301" s="2"/>
      <c r="G301" s="5"/>
      <c r="H301" s="2"/>
      <c r="I301" s="2"/>
    </row>
    <row r="302" spans="2:9" s="3" customFormat="1">
      <c r="B302" s="2"/>
      <c r="C302" s="2"/>
      <c r="D302" s="2"/>
      <c r="E302" s="2"/>
      <c r="F302" s="2"/>
      <c r="G302" s="5"/>
      <c r="H302" s="2"/>
      <c r="I302" s="2"/>
    </row>
    <row r="303" spans="2:9" s="3" customFormat="1">
      <c r="B303" s="2"/>
      <c r="C303" s="2"/>
      <c r="D303" s="2"/>
      <c r="E303" s="2"/>
      <c r="F303" s="2"/>
      <c r="G303" s="5"/>
      <c r="H303" s="2"/>
      <c r="I303" s="2"/>
    </row>
    <row r="304" spans="2:9" s="3" customFormat="1">
      <c r="B304" s="2"/>
      <c r="C304" s="2"/>
      <c r="D304" s="2"/>
      <c r="E304" s="2"/>
      <c r="F304" s="2"/>
      <c r="G304" s="5"/>
      <c r="H304" s="2"/>
      <c r="I304" s="2"/>
    </row>
    <row r="305" spans="2:9" s="3" customFormat="1">
      <c r="B305" s="2"/>
      <c r="C305" s="2"/>
      <c r="D305" s="2"/>
      <c r="E305" s="2"/>
      <c r="F305" s="2"/>
      <c r="G305" s="5"/>
      <c r="H305" s="2"/>
      <c r="I305" s="2"/>
    </row>
    <row r="306" spans="2:9" s="3" customFormat="1">
      <c r="B306" s="2"/>
      <c r="C306" s="2"/>
      <c r="D306" s="2"/>
      <c r="E306" s="2"/>
      <c r="F306" s="2"/>
      <c r="G306" s="5"/>
      <c r="H306" s="2"/>
      <c r="I306" s="2"/>
    </row>
    <row r="307" spans="2:9" s="3" customFormat="1">
      <c r="B307" s="2"/>
      <c r="C307" s="2"/>
      <c r="D307" s="2"/>
      <c r="E307" s="2"/>
      <c r="F307" s="2"/>
      <c r="G307" s="5"/>
      <c r="H307" s="2"/>
      <c r="I307" s="2"/>
    </row>
    <row r="308" spans="2:9" s="3" customFormat="1">
      <c r="B308" s="2"/>
      <c r="C308" s="2"/>
      <c r="D308" s="2"/>
      <c r="E308" s="2"/>
      <c r="F308" s="2"/>
      <c r="G308" s="5"/>
      <c r="H308" s="2"/>
      <c r="I308" s="2"/>
    </row>
    <row r="309" spans="2:9" s="3" customFormat="1">
      <c r="B309" s="2"/>
      <c r="C309" s="2"/>
      <c r="D309" s="2"/>
      <c r="E309" s="2"/>
      <c r="F309" s="2"/>
      <c r="G309" s="5"/>
      <c r="H309" s="2"/>
      <c r="I309" s="2"/>
    </row>
    <row r="310" spans="2:9" s="3" customFormat="1">
      <c r="B310" s="2"/>
      <c r="C310" s="2"/>
      <c r="D310" s="2"/>
      <c r="E310" s="2"/>
      <c r="F310" s="2"/>
      <c r="G310" s="5"/>
      <c r="H310" s="2"/>
      <c r="I310" s="2"/>
    </row>
    <row r="311" spans="2:9" s="3" customFormat="1">
      <c r="B311" s="2"/>
      <c r="C311" s="2"/>
      <c r="D311" s="2"/>
      <c r="E311" s="2"/>
      <c r="F311" s="2"/>
      <c r="G311" s="5"/>
      <c r="H311" s="2"/>
      <c r="I311" s="2"/>
    </row>
    <row r="312" spans="2:9" s="3" customFormat="1">
      <c r="B312" s="2"/>
      <c r="C312" s="2"/>
      <c r="D312" s="2"/>
      <c r="E312" s="2"/>
      <c r="F312" s="2"/>
      <c r="G312" s="5"/>
      <c r="H312" s="2"/>
      <c r="I312" s="2"/>
    </row>
    <row r="313" spans="2:9" s="3" customFormat="1">
      <c r="B313" s="2"/>
      <c r="C313" s="2"/>
      <c r="D313" s="2"/>
      <c r="E313" s="2"/>
      <c r="F313" s="2"/>
      <c r="G313" s="5"/>
      <c r="H313" s="2"/>
      <c r="I313" s="2"/>
    </row>
    <row r="314" spans="2:9" s="3" customFormat="1">
      <c r="B314" s="2"/>
      <c r="C314" s="2"/>
      <c r="D314" s="2"/>
      <c r="E314" s="2"/>
      <c r="F314" s="2"/>
      <c r="G314" s="5"/>
      <c r="H314" s="2"/>
      <c r="I314" s="2"/>
    </row>
    <row r="315" spans="2:9" s="3" customFormat="1">
      <c r="B315" s="2"/>
      <c r="C315" s="2"/>
      <c r="D315" s="2"/>
      <c r="E315" s="2"/>
      <c r="F315" s="2"/>
      <c r="G315" s="5"/>
      <c r="H315" s="2"/>
      <c r="I315" s="2"/>
    </row>
    <row r="316" spans="2:9" s="3" customFormat="1">
      <c r="B316" s="2"/>
      <c r="C316" s="2"/>
      <c r="D316" s="2"/>
      <c r="E316" s="2"/>
      <c r="F316" s="2"/>
      <c r="G316" s="5"/>
      <c r="H316" s="2"/>
      <c r="I316" s="2"/>
    </row>
    <row r="317" spans="2:9" s="3" customFormat="1">
      <c r="B317" s="2"/>
      <c r="C317" s="2"/>
      <c r="D317" s="2"/>
      <c r="E317" s="2"/>
      <c r="F317" s="2"/>
      <c r="G317" s="5"/>
      <c r="H317" s="2"/>
      <c r="I317" s="2"/>
    </row>
    <row r="318" spans="2:9" s="3" customFormat="1">
      <c r="B318" s="2"/>
      <c r="C318" s="2"/>
      <c r="D318" s="2"/>
      <c r="E318" s="2"/>
      <c r="F318" s="2"/>
      <c r="G318" s="5"/>
      <c r="H318" s="2"/>
      <c r="I318" s="2"/>
    </row>
    <row r="319" spans="2:9" s="3" customFormat="1">
      <c r="B319" s="2"/>
      <c r="C319" s="2"/>
      <c r="D319" s="2"/>
      <c r="E319" s="2"/>
      <c r="F319" s="2"/>
      <c r="G319" s="5"/>
      <c r="H319" s="2"/>
      <c r="I319" s="2"/>
    </row>
    <row r="320" spans="2:9" s="3" customFormat="1">
      <c r="B320" s="2"/>
      <c r="C320" s="2"/>
      <c r="D320" s="2"/>
      <c r="E320" s="2"/>
      <c r="F320" s="2"/>
      <c r="G320" s="5"/>
      <c r="H320" s="2"/>
      <c r="I320" s="2"/>
    </row>
    <row r="321" spans="2:9" s="3" customFormat="1">
      <c r="B321" s="2"/>
      <c r="C321" s="2"/>
      <c r="D321" s="2"/>
      <c r="E321" s="2"/>
      <c r="F321" s="2"/>
      <c r="G321" s="5"/>
      <c r="H321" s="2"/>
      <c r="I321" s="2"/>
    </row>
    <row r="322" spans="2:9" s="3" customFormat="1">
      <c r="B322" s="2"/>
      <c r="C322" s="2"/>
      <c r="D322" s="2"/>
      <c r="E322" s="2"/>
      <c r="F322" s="2"/>
      <c r="G322" s="5"/>
      <c r="H322" s="2"/>
      <c r="I322" s="2"/>
    </row>
    <row r="323" spans="2:9" s="3" customFormat="1">
      <c r="B323" s="2"/>
      <c r="C323" s="2"/>
      <c r="D323" s="2"/>
      <c r="E323" s="2"/>
      <c r="F323" s="2"/>
      <c r="G323" s="5"/>
      <c r="H323" s="2"/>
      <c r="I323" s="2"/>
    </row>
    <row r="324" spans="2:9" s="3" customFormat="1">
      <c r="B324" s="2"/>
      <c r="C324" s="2"/>
      <c r="D324" s="2"/>
      <c r="E324" s="2"/>
      <c r="F324" s="2"/>
      <c r="G324" s="5"/>
      <c r="H324" s="2"/>
      <c r="I324" s="2"/>
    </row>
    <row r="325" spans="2:9" s="3" customFormat="1">
      <c r="B325" s="2"/>
      <c r="C325" s="2"/>
      <c r="D325" s="2"/>
      <c r="E325" s="2"/>
      <c r="F325" s="2"/>
      <c r="G325" s="5"/>
      <c r="H325" s="2"/>
      <c r="I325" s="2"/>
    </row>
    <row r="326" spans="2:9" s="3" customFormat="1">
      <c r="B326" s="2"/>
      <c r="C326" s="2"/>
      <c r="D326" s="2"/>
      <c r="E326" s="2"/>
      <c r="F326" s="2"/>
      <c r="G326" s="5"/>
      <c r="H326" s="2"/>
      <c r="I326" s="2"/>
    </row>
    <row r="327" spans="2:9" s="3" customFormat="1">
      <c r="B327" s="2"/>
      <c r="C327" s="2"/>
      <c r="D327" s="2"/>
      <c r="E327" s="2"/>
      <c r="F327" s="2"/>
      <c r="G327" s="5"/>
      <c r="H327" s="2"/>
      <c r="I327" s="2"/>
    </row>
    <row r="328" spans="2:9" s="3" customFormat="1">
      <c r="B328" s="2"/>
      <c r="C328" s="2"/>
      <c r="D328" s="2"/>
      <c r="E328" s="2"/>
      <c r="F328" s="2"/>
      <c r="G328" s="5"/>
      <c r="H328" s="2"/>
      <c r="I328" s="2"/>
    </row>
    <row r="329" spans="2:9" s="3" customFormat="1">
      <c r="B329" s="2"/>
      <c r="C329" s="2"/>
      <c r="D329" s="2"/>
      <c r="E329" s="2"/>
      <c r="F329" s="2"/>
      <c r="G329" s="5"/>
      <c r="H329" s="2"/>
      <c r="I329" s="2"/>
    </row>
    <row r="330" spans="2:9" s="3" customFormat="1">
      <c r="B330" s="2"/>
      <c r="C330" s="2"/>
      <c r="D330" s="2"/>
      <c r="E330" s="2"/>
      <c r="F330" s="2"/>
      <c r="G330" s="5"/>
      <c r="H330" s="2"/>
      <c r="I330" s="2"/>
    </row>
    <row r="331" spans="2:9" s="3" customFormat="1">
      <c r="B331" s="2"/>
      <c r="C331" s="2"/>
      <c r="D331" s="2"/>
      <c r="E331" s="2"/>
      <c r="F331" s="2"/>
      <c r="G331" s="5"/>
      <c r="H331" s="2"/>
      <c r="I331" s="2"/>
    </row>
    <row r="332" spans="2:9" s="3" customFormat="1">
      <c r="B332" s="2"/>
      <c r="C332" s="2"/>
      <c r="D332" s="2"/>
      <c r="E332" s="2"/>
      <c r="F332" s="2"/>
      <c r="G332" s="5"/>
      <c r="H332" s="2"/>
      <c r="I332" s="2"/>
    </row>
    <row r="333" spans="2:9" s="3" customFormat="1">
      <c r="B333" s="2"/>
      <c r="C333" s="2"/>
      <c r="D333" s="2"/>
      <c r="E333" s="2"/>
      <c r="F333" s="2"/>
      <c r="G333" s="5"/>
      <c r="H333" s="2"/>
      <c r="I333" s="2"/>
    </row>
    <row r="334" spans="2:9" s="3" customFormat="1">
      <c r="B334" s="2"/>
      <c r="C334" s="2"/>
      <c r="D334" s="2"/>
      <c r="E334" s="2"/>
      <c r="F334" s="2"/>
      <c r="G334" s="5"/>
      <c r="H334" s="2"/>
      <c r="I334" s="2"/>
    </row>
    <row r="335" spans="2:9" s="3" customFormat="1">
      <c r="B335" s="2"/>
      <c r="C335" s="2"/>
      <c r="D335" s="2"/>
      <c r="E335" s="2"/>
      <c r="F335" s="2"/>
      <c r="G335" s="5"/>
      <c r="H335" s="2"/>
      <c r="I335" s="2"/>
    </row>
    <row r="336" spans="2:9" s="3" customFormat="1">
      <c r="B336" s="2"/>
      <c r="C336" s="2"/>
      <c r="D336" s="2"/>
      <c r="E336" s="2"/>
      <c r="F336" s="2"/>
      <c r="G336" s="5"/>
      <c r="H336" s="2"/>
      <c r="I336" s="2"/>
    </row>
    <row r="337" spans="2:9" s="3" customFormat="1">
      <c r="B337" s="2"/>
      <c r="C337" s="2"/>
      <c r="D337" s="2"/>
      <c r="E337" s="2"/>
      <c r="F337" s="2"/>
      <c r="G337" s="5"/>
      <c r="H337" s="2"/>
      <c r="I337" s="2"/>
    </row>
    <row r="338" spans="2:9" s="3" customFormat="1">
      <c r="B338" s="2"/>
      <c r="C338" s="2"/>
      <c r="D338" s="2"/>
      <c r="E338" s="2"/>
      <c r="F338" s="2"/>
      <c r="G338" s="5"/>
      <c r="H338" s="2"/>
      <c r="I338" s="2"/>
    </row>
    <row r="339" spans="2:9" s="3" customFormat="1">
      <c r="B339" s="2"/>
      <c r="C339" s="2"/>
      <c r="D339" s="2"/>
      <c r="E339" s="2"/>
      <c r="F339" s="2"/>
      <c r="G339" s="5"/>
      <c r="H339" s="2"/>
      <c r="I339" s="2"/>
    </row>
    <row r="340" spans="2:9" s="3" customFormat="1">
      <c r="B340" s="2"/>
      <c r="C340" s="2"/>
      <c r="D340" s="2"/>
      <c r="E340" s="2"/>
      <c r="F340" s="2"/>
      <c r="G340" s="5"/>
      <c r="H340" s="2"/>
      <c r="I340" s="2"/>
    </row>
    <row r="341" spans="2:9" s="3" customFormat="1">
      <c r="B341" s="2"/>
      <c r="C341" s="2"/>
      <c r="D341" s="2"/>
      <c r="E341" s="2"/>
      <c r="F341" s="2"/>
      <c r="G341" s="5"/>
      <c r="H341" s="2"/>
      <c r="I341" s="2"/>
    </row>
    <row r="342" spans="2:9" s="3" customFormat="1">
      <c r="B342" s="2"/>
      <c r="C342" s="2"/>
      <c r="D342" s="2"/>
      <c r="E342" s="2"/>
      <c r="F342" s="2"/>
      <c r="G342" s="5"/>
      <c r="H342" s="2"/>
      <c r="I342" s="2"/>
    </row>
    <row r="343" spans="2:9" s="3" customFormat="1">
      <c r="B343" s="2"/>
      <c r="C343" s="2"/>
      <c r="D343" s="2"/>
      <c r="E343" s="2"/>
      <c r="F343" s="2"/>
      <c r="G343" s="5"/>
      <c r="H343" s="2"/>
      <c r="I343" s="2"/>
    </row>
    <row r="344" spans="2:9" s="3" customFormat="1">
      <c r="B344" s="2"/>
      <c r="C344" s="2"/>
      <c r="D344" s="2"/>
      <c r="E344" s="2"/>
      <c r="F344" s="2"/>
      <c r="G344" s="5"/>
      <c r="H344" s="2"/>
      <c r="I344" s="2"/>
    </row>
    <row r="345" spans="2:9" s="3" customFormat="1">
      <c r="B345" s="2"/>
      <c r="C345" s="2"/>
      <c r="D345" s="2"/>
      <c r="E345" s="2"/>
      <c r="F345" s="2"/>
      <c r="G345" s="5"/>
      <c r="H345" s="2"/>
      <c r="I345" s="2"/>
    </row>
    <row r="346" spans="2:9" s="3" customFormat="1">
      <c r="B346" s="2"/>
      <c r="C346" s="2"/>
      <c r="D346" s="2"/>
      <c r="E346" s="2"/>
      <c r="F346" s="2"/>
      <c r="G346" s="5"/>
      <c r="H346" s="2"/>
      <c r="I346" s="2"/>
    </row>
    <row r="347" spans="2:9" s="3" customFormat="1">
      <c r="B347" s="2"/>
      <c r="C347" s="2"/>
      <c r="D347" s="2"/>
      <c r="E347" s="2"/>
      <c r="F347" s="2"/>
      <c r="G347" s="5"/>
      <c r="H347" s="2"/>
      <c r="I347" s="2"/>
    </row>
    <row r="348" spans="2:9" s="3" customFormat="1">
      <c r="B348" s="2"/>
      <c r="C348" s="2"/>
      <c r="D348" s="2"/>
      <c r="E348" s="2"/>
      <c r="F348" s="2"/>
      <c r="G348" s="5"/>
      <c r="H348" s="2"/>
      <c r="I348" s="2"/>
    </row>
    <row r="349" spans="2:9" s="3" customFormat="1">
      <c r="B349" s="2"/>
      <c r="C349" s="2"/>
      <c r="D349" s="2"/>
      <c r="E349" s="2"/>
      <c r="F349" s="2"/>
      <c r="G349" s="5"/>
      <c r="H349" s="2"/>
      <c r="I349" s="2"/>
    </row>
    <row r="350" spans="2:9" s="3" customFormat="1">
      <c r="B350" s="2"/>
      <c r="C350" s="2"/>
      <c r="D350" s="2"/>
      <c r="E350" s="2"/>
      <c r="F350" s="2"/>
      <c r="G350" s="5"/>
      <c r="H350" s="2"/>
      <c r="I350" s="2"/>
    </row>
    <row r="351" spans="2:9" s="3" customFormat="1">
      <c r="B351" s="2"/>
      <c r="C351" s="2"/>
      <c r="D351" s="2"/>
      <c r="E351" s="2"/>
      <c r="F351" s="2"/>
      <c r="G351" s="5"/>
      <c r="H351" s="2"/>
      <c r="I351" s="2"/>
    </row>
    <row r="352" spans="2:9" s="3" customFormat="1">
      <c r="B352" s="2"/>
      <c r="C352" s="2"/>
      <c r="D352" s="2"/>
      <c r="E352" s="2"/>
      <c r="F352" s="2"/>
      <c r="G352" s="5"/>
      <c r="H352" s="2"/>
      <c r="I352" s="2"/>
    </row>
    <row r="353" spans="2:9" s="3" customFormat="1">
      <c r="B353" s="2"/>
      <c r="C353" s="2"/>
      <c r="D353" s="2"/>
      <c r="E353" s="2"/>
      <c r="F353" s="2"/>
      <c r="G353" s="5"/>
      <c r="H353" s="2"/>
      <c r="I353" s="2"/>
    </row>
    <row r="354" spans="2:9" s="3" customFormat="1">
      <c r="B354" s="2"/>
      <c r="C354" s="2"/>
      <c r="D354" s="2"/>
      <c r="E354" s="2"/>
      <c r="F354" s="2"/>
      <c r="G354" s="5"/>
      <c r="H354" s="2"/>
      <c r="I354" s="2"/>
    </row>
    <row r="355" spans="2:9" s="3" customFormat="1">
      <c r="B355" s="2"/>
      <c r="C355" s="2"/>
      <c r="D355" s="2"/>
      <c r="E355" s="2"/>
      <c r="F355" s="2"/>
      <c r="G355" s="5"/>
      <c r="H355" s="2"/>
      <c r="I355" s="2"/>
    </row>
    <row r="356" spans="2:9" s="3" customFormat="1">
      <c r="B356" s="2"/>
      <c r="C356" s="2"/>
      <c r="D356" s="2"/>
      <c r="E356" s="2"/>
      <c r="F356" s="2"/>
      <c r="G356" s="5"/>
      <c r="H356" s="2"/>
      <c r="I356" s="2"/>
    </row>
    <row r="357" spans="2:9" s="3" customFormat="1">
      <c r="B357" s="2"/>
      <c r="C357" s="2"/>
      <c r="D357" s="2"/>
      <c r="E357" s="2"/>
      <c r="F357" s="2"/>
      <c r="G357" s="5"/>
      <c r="H357" s="2"/>
      <c r="I357" s="2"/>
    </row>
    <row r="358" spans="2:9" s="3" customFormat="1">
      <c r="B358" s="2"/>
      <c r="C358" s="2"/>
      <c r="D358" s="2"/>
      <c r="E358" s="2"/>
      <c r="F358" s="2"/>
      <c r="G358" s="5"/>
      <c r="H358" s="2"/>
      <c r="I358" s="2"/>
    </row>
    <row r="359" spans="2:9" s="3" customFormat="1">
      <c r="B359" s="2"/>
      <c r="C359" s="2"/>
      <c r="D359" s="2"/>
      <c r="E359" s="2"/>
      <c r="F359" s="2"/>
      <c r="G359" s="5"/>
      <c r="H359" s="2"/>
      <c r="I359" s="2"/>
    </row>
    <row r="360" spans="2:9" s="3" customFormat="1">
      <c r="B360" s="2"/>
      <c r="C360" s="2"/>
      <c r="D360" s="2"/>
      <c r="E360" s="2"/>
      <c r="F360" s="2"/>
      <c r="G360" s="5"/>
      <c r="H360" s="2"/>
      <c r="I360" s="2"/>
    </row>
    <row r="361" spans="2:9" s="3" customFormat="1">
      <c r="B361" s="2"/>
      <c r="C361" s="2"/>
      <c r="D361" s="2"/>
      <c r="E361" s="2"/>
      <c r="F361" s="2"/>
      <c r="G361" s="5"/>
      <c r="H361" s="2"/>
      <c r="I361" s="2"/>
    </row>
    <row r="362" spans="2:9" s="3" customFormat="1">
      <c r="B362" s="2"/>
      <c r="C362" s="2"/>
      <c r="D362" s="2"/>
      <c r="E362" s="2"/>
      <c r="F362" s="2"/>
      <c r="G362" s="5"/>
      <c r="H362" s="2"/>
      <c r="I362" s="2"/>
    </row>
    <row r="363" spans="2:9" s="3" customFormat="1">
      <c r="B363" s="2"/>
      <c r="C363" s="2"/>
      <c r="D363" s="2"/>
      <c r="E363" s="2"/>
      <c r="F363" s="2"/>
      <c r="G363" s="5"/>
      <c r="H363" s="2"/>
      <c r="I363" s="2"/>
    </row>
    <row r="364" spans="2:9" s="3" customFormat="1">
      <c r="B364" s="2"/>
      <c r="C364" s="2"/>
      <c r="D364" s="2"/>
      <c r="E364" s="2"/>
      <c r="F364" s="2"/>
      <c r="G364" s="5"/>
      <c r="H364" s="2"/>
      <c r="I364" s="2"/>
    </row>
    <row r="365" spans="2:9" s="3" customFormat="1">
      <c r="B365" s="2"/>
      <c r="C365" s="2"/>
      <c r="D365" s="2"/>
      <c r="E365" s="2"/>
      <c r="F365" s="2"/>
      <c r="G365" s="5"/>
      <c r="H365" s="2"/>
      <c r="I365" s="2"/>
    </row>
    <row r="366" spans="2:9" s="3" customFormat="1">
      <c r="B366" s="2"/>
      <c r="C366" s="2"/>
      <c r="D366" s="2"/>
      <c r="E366" s="2"/>
      <c r="F366" s="2"/>
      <c r="G366" s="5"/>
      <c r="H366" s="2"/>
      <c r="I366" s="2"/>
    </row>
    <row r="367" spans="2:9" s="3" customFormat="1">
      <c r="B367" s="2"/>
      <c r="C367" s="2"/>
      <c r="D367" s="2"/>
      <c r="E367" s="2"/>
      <c r="F367" s="2"/>
      <c r="G367" s="5"/>
      <c r="H367" s="2"/>
      <c r="I367" s="2"/>
    </row>
    <row r="368" spans="2:9" s="3" customFormat="1">
      <c r="B368" s="2"/>
      <c r="C368" s="2"/>
      <c r="D368" s="2"/>
      <c r="E368" s="2"/>
      <c r="F368" s="2"/>
      <c r="G368" s="5"/>
      <c r="H368" s="2"/>
      <c r="I368" s="2"/>
    </row>
    <row r="369" spans="2:9" s="3" customFormat="1">
      <c r="B369" s="2"/>
      <c r="C369" s="2"/>
      <c r="D369" s="2"/>
      <c r="E369" s="2"/>
      <c r="F369" s="2"/>
      <c r="G369" s="5"/>
      <c r="H369" s="2"/>
      <c r="I369" s="2"/>
    </row>
    <row r="370" spans="2:9" s="3" customFormat="1">
      <c r="B370" s="2"/>
      <c r="C370" s="2"/>
      <c r="D370" s="2"/>
      <c r="E370" s="2"/>
      <c r="F370" s="2"/>
      <c r="G370" s="5"/>
      <c r="H370" s="2"/>
      <c r="I370" s="2"/>
    </row>
    <row r="371" spans="2:9" s="3" customFormat="1">
      <c r="B371" s="2"/>
      <c r="C371" s="2"/>
      <c r="D371" s="2"/>
      <c r="E371" s="2"/>
      <c r="F371" s="2"/>
      <c r="G371" s="5"/>
      <c r="H371" s="2"/>
      <c r="I371" s="2"/>
    </row>
    <row r="372" spans="2:9" s="3" customFormat="1">
      <c r="B372" s="2"/>
      <c r="C372" s="2"/>
      <c r="D372" s="2"/>
      <c r="E372" s="2"/>
      <c r="F372" s="2"/>
      <c r="G372" s="5"/>
      <c r="H372" s="2"/>
      <c r="I372" s="2"/>
    </row>
    <row r="373" spans="2:9" s="3" customFormat="1">
      <c r="B373" s="2"/>
      <c r="C373" s="2"/>
      <c r="D373" s="2"/>
      <c r="E373" s="2"/>
      <c r="F373" s="2"/>
      <c r="G373" s="5"/>
      <c r="H373" s="2"/>
      <c r="I373" s="2"/>
    </row>
    <row r="374" spans="2:9" s="3" customFormat="1">
      <c r="B374" s="2"/>
      <c r="C374" s="2"/>
      <c r="D374" s="2"/>
      <c r="E374" s="2"/>
      <c r="F374" s="2"/>
      <c r="G374" s="5"/>
      <c r="H374" s="2"/>
      <c r="I374" s="2"/>
    </row>
    <row r="375" spans="2:9" s="3" customFormat="1">
      <c r="B375" s="2"/>
      <c r="C375" s="2"/>
      <c r="D375" s="2"/>
      <c r="E375" s="2"/>
      <c r="F375" s="2"/>
      <c r="G375" s="5"/>
      <c r="H375" s="2"/>
      <c r="I375" s="2"/>
    </row>
    <row r="376" spans="2:9" s="3" customFormat="1">
      <c r="B376" s="2"/>
      <c r="C376" s="2"/>
      <c r="D376" s="2"/>
      <c r="E376" s="2"/>
      <c r="F376" s="2"/>
      <c r="G376" s="5"/>
      <c r="H376" s="2"/>
      <c r="I376" s="2"/>
    </row>
    <row r="377" spans="2:9" s="3" customFormat="1">
      <c r="B377" s="2"/>
      <c r="C377" s="2"/>
      <c r="D377" s="2"/>
      <c r="E377" s="2"/>
      <c r="F377" s="2"/>
      <c r="G377" s="5"/>
      <c r="H377" s="2"/>
      <c r="I377" s="2"/>
    </row>
    <row r="378" spans="2:9" s="3" customFormat="1">
      <c r="B378" s="2"/>
      <c r="C378" s="2"/>
      <c r="D378" s="2"/>
      <c r="E378" s="2"/>
      <c r="F378" s="2"/>
      <c r="G378" s="5"/>
      <c r="H378" s="2"/>
      <c r="I378" s="2"/>
    </row>
    <row r="379" spans="2:9" s="3" customFormat="1">
      <c r="B379" s="2"/>
      <c r="C379" s="2"/>
      <c r="D379" s="2"/>
      <c r="E379" s="2"/>
      <c r="F379" s="2"/>
      <c r="G379" s="5"/>
      <c r="H379" s="2"/>
      <c r="I379" s="2"/>
    </row>
    <row r="380" spans="2:9" s="3" customFormat="1">
      <c r="B380" s="2"/>
      <c r="C380" s="2"/>
      <c r="D380" s="2"/>
      <c r="E380" s="2"/>
      <c r="F380" s="2"/>
      <c r="G380" s="5"/>
      <c r="H380" s="2"/>
      <c r="I380" s="2"/>
    </row>
    <row r="381" spans="2:9" s="3" customFormat="1">
      <c r="B381" s="2"/>
      <c r="C381" s="2"/>
      <c r="D381" s="2"/>
      <c r="E381" s="2"/>
      <c r="F381" s="2"/>
      <c r="G381" s="5"/>
      <c r="H381" s="2"/>
      <c r="I381" s="2"/>
    </row>
    <row r="382" spans="2:9" s="3" customFormat="1">
      <c r="B382" s="2"/>
      <c r="C382" s="2"/>
      <c r="D382" s="2"/>
      <c r="E382" s="2"/>
      <c r="F382" s="2"/>
      <c r="G382" s="5"/>
      <c r="H382" s="2"/>
      <c r="I382" s="2"/>
    </row>
    <row r="383" spans="2:9" s="3" customFormat="1">
      <c r="B383" s="2"/>
      <c r="C383" s="2"/>
      <c r="D383" s="2"/>
      <c r="E383" s="2"/>
      <c r="F383" s="2"/>
      <c r="G383" s="5"/>
      <c r="H383" s="2"/>
      <c r="I383" s="2"/>
    </row>
    <row r="384" spans="2:9" s="3" customFormat="1">
      <c r="B384" s="2"/>
      <c r="C384" s="2"/>
      <c r="D384" s="2"/>
      <c r="E384" s="2"/>
      <c r="F384" s="2"/>
      <c r="G384" s="5"/>
      <c r="H384" s="2"/>
      <c r="I384" s="2"/>
    </row>
    <row r="385" spans="2:9" s="3" customFormat="1">
      <c r="B385" s="2"/>
      <c r="C385" s="2"/>
      <c r="D385" s="2"/>
      <c r="E385" s="2"/>
      <c r="F385" s="2"/>
      <c r="G385" s="5"/>
      <c r="H385" s="2"/>
      <c r="I385" s="2"/>
    </row>
    <row r="386" spans="2:9" s="3" customFormat="1">
      <c r="B386" s="2"/>
      <c r="C386" s="2"/>
      <c r="D386" s="2"/>
      <c r="E386" s="2"/>
      <c r="F386" s="2"/>
      <c r="G386" s="5"/>
      <c r="H386" s="2"/>
      <c r="I386" s="2"/>
    </row>
    <row r="387" spans="2:9" s="3" customFormat="1">
      <c r="B387" s="2"/>
      <c r="C387" s="2"/>
      <c r="D387" s="2"/>
      <c r="E387" s="2"/>
      <c r="F387" s="2"/>
      <c r="G387" s="5"/>
      <c r="H387" s="2"/>
      <c r="I387" s="2"/>
    </row>
    <row r="388" spans="2:9" s="3" customFormat="1">
      <c r="B388" s="2"/>
      <c r="C388" s="2"/>
      <c r="D388" s="2"/>
      <c r="E388" s="2"/>
      <c r="F388" s="2"/>
      <c r="G388" s="5"/>
      <c r="H388" s="2"/>
      <c r="I388" s="2"/>
    </row>
    <row r="389" spans="2:9" s="3" customFormat="1">
      <c r="B389" s="2"/>
      <c r="C389" s="2"/>
      <c r="D389" s="2"/>
      <c r="E389" s="2"/>
      <c r="F389" s="2"/>
      <c r="G389" s="5"/>
      <c r="H389" s="2"/>
      <c r="I389" s="2"/>
    </row>
    <row r="390" spans="2:9" s="3" customFormat="1">
      <c r="B390" s="2"/>
      <c r="C390" s="2"/>
      <c r="D390" s="2"/>
      <c r="E390" s="2"/>
      <c r="F390" s="2"/>
      <c r="G390" s="5"/>
      <c r="H390" s="2"/>
      <c r="I390" s="2"/>
    </row>
    <row r="391" spans="2:9" s="3" customFormat="1">
      <c r="B391" s="2"/>
      <c r="C391" s="2"/>
      <c r="D391" s="2"/>
      <c r="E391" s="2"/>
      <c r="F391" s="2"/>
      <c r="G391" s="5"/>
      <c r="H391" s="2"/>
      <c r="I391" s="2"/>
    </row>
    <row r="392" spans="2:9" s="3" customFormat="1">
      <c r="B392" s="2"/>
      <c r="C392" s="2"/>
      <c r="D392" s="2"/>
      <c r="E392" s="2"/>
      <c r="F392" s="2"/>
      <c r="G392" s="5"/>
      <c r="H392" s="2"/>
      <c r="I392" s="2"/>
    </row>
    <row r="393" spans="2:9" s="3" customFormat="1">
      <c r="B393" s="2"/>
      <c r="C393" s="2"/>
      <c r="D393" s="2"/>
      <c r="E393" s="2"/>
      <c r="F393" s="2"/>
      <c r="G393" s="5"/>
      <c r="H393" s="2"/>
      <c r="I393" s="2"/>
    </row>
    <row r="394" spans="2:9" s="3" customFormat="1">
      <c r="B394" s="2"/>
      <c r="C394" s="2"/>
      <c r="D394" s="2"/>
      <c r="E394" s="2"/>
      <c r="F394" s="2"/>
      <c r="G394" s="5"/>
      <c r="H394" s="2"/>
      <c r="I394" s="2"/>
    </row>
    <row r="395" spans="2:9" s="3" customFormat="1">
      <c r="B395" s="2"/>
      <c r="C395" s="2"/>
      <c r="D395" s="2"/>
      <c r="E395" s="2"/>
      <c r="F395" s="2"/>
      <c r="G395" s="5"/>
      <c r="H395" s="2"/>
      <c r="I395" s="2"/>
    </row>
    <row r="396" spans="2:9" s="3" customFormat="1">
      <c r="B396" s="2"/>
      <c r="C396" s="2"/>
      <c r="D396" s="2"/>
      <c r="E396" s="2"/>
      <c r="F396" s="2"/>
      <c r="G396" s="5"/>
      <c r="H396" s="2"/>
      <c r="I396" s="2"/>
    </row>
    <row r="397" spans="2:9" s="3" customFormat="1">
      <c r="B397" s="2"/>
      <c r="C397" s="2"/>
      <c r="D397" s="2"/>
      <c r="E397" s="2"/>
      <c r="F397" s="2"/>
      <c r="G397" s="5"/>
      <c r="H397" s="2"/>
      <c r="I397" s="2"/>
    </row>
    <row r="398" spans="2:9" s="3" customFormat="1">
      <c r="B398" s="2"/>
      <c r="C398" s="2"/>
      <c r="D398" s="2"/>
      <c r="E398" s="2"/>
      <c r="F398" s="2"/>
      <c r="G398" s="5"/>
      <c r="H398" s="2"/>
      <c r="I398" s="2"/>
    </row>
    <row r="399" spans="2:9" s="3" customFormat="1">
      <c r="B399" s="2"/>
      <c r="C399" s="2"/>
      <c r="D399" s="2"/>
      <c r="E399" s="2"/>
      <c r="F399" s="2"/>
      <c r="G399" s="5"/>
      <c r="H399" s="2"/>
      <c r="I399" s="2"/>
    </row>
    <row r="400" spans="2:9" s="3" customFormat="1">
      <c r="B400" s="2"/>
      <c r="C400" s="2"/>
      <c r="D400" s="2"/>
      <c r="E400" s="2"/>
      <c r="F400" s="2"/>
      <c r="G400" s="5"/>
      <c r="H400" s="2"/>
      <c r="I400" s="2"/>
    </row>
    <row r="401" spans="2:9" s="3" customFormat="1">
      <c r="B401" s="2"/>
      <c r="C401" s="2"/>
      <c r="D401" s="2"/>
      <c r="E401" s="2"/>
      <c r="F401" s="2"/>
      <c r="G401" s="5"/>
      <c r="H401" s="2"/>
      <c r="I401" s="2"/>
    </row>
    <row r="402" spans="2:9" s="3" customFormat="1">
      <c r="B402" s="2"/>
      <c r="C402" s="2"/>
      <c r="D402" s="2"/>
      <c r="E402" s="2"/>
      <c r="F402" s="2"/>
      <c r="G402" s="5"/>
      <c r="H402" s="2"/>
      <c r="I402" s="2"/>
    </row>
    <row r="403" spans="2:9" s="3" customFormat="1">
      <c r="B403" s="2"/>
      <c r="C403" s="2"/>
      <c r="D403" s="2"/>
      <c r="E403" s="2"/>
      <c r="F403" s="2"/>
      <c r="G403" s="5"/>
      <c r="H403" s="2"/>
      <c r="I403" s="2"/>
    </row>
    <row r="404" spans="2:9" s="3" customFormat="1">
      <c r="B404" s="2"/>
      <c r="C404" s="2"/>
      <c r="D404" s="2"/>
      <c r="E404" s="2"/>
      <c r="F404" s="2"/>
      <c r="G404" s="5"/>
      <c r="H404" s="2"/>
      <c r="I404" s="2"/>
    </row>
    <row r="405" spans="2:9" s="3" customFormat="1">
      <c r="B405" s="2"/>
      <c r="C405" s="2"/>
      <c r="D405" s="2"/>
      <c r="E405" s="2"/>
      <c r="F405" s="2"/>
      <c r="G405" s="5"/>
      <c r="H405" s="2"/>
      <c r="I405" s="2"/>
    </row>
    <row r="406" spans="2:9" s="3" customFormat="1">
      <c r="B406" s="2"/>
      <c r="C406" s="2"/>
      <c r="D406" s="2"/>
      <c r="E406" s="2"/>
      <c r="F406" s="2"/>
      <c r="G406" s="5"/>
      <c r="H406" s="2"/>
      <c r="I406" s="2"/>
    </row>
    <row r="407" spans="2:9" s="3" customFormat="1">
      <c r="B407" s="2"/>
      <c r="C407" s="2"/>
      <c r="D407" s="2"/>
      <c r="E407" s="2"/>
      <c r="F407" s="2"/>
      <c r="G407" s="5"/>
      <c r="H407" s="2"/>
      <c r="I407" s="2"/>
    </row>
    <row r="408" spans="2:9" s="3" customFormat="1">
      <c r="B408" s="2"/>
      <c r="C408" s="2"/>
      <c r="D408" s="2"/>
      <c r="E408" s="2"/>
      <c r="F408" s="2"/>
      <c r="G408" s="5"/>
      <c r="H408" s="2"/>
      <c r="I408" s="2"/>
    </row>
    <row r="409" spans="2:9" s="3" customFormat="1">
      <c r="B409" s="2"/>
      <c r="C409" s="2"/>
      <c r="D409" s="2"/>
      <c r="E409" s="2"/>
      <c r="F409" s="2"/>
      <c r="G409" s="5"/>
      <c r="H409" s="2"/>
      <c r="I409" s="2"/>
    </row>
    <row r="410" spans="2:9" s="3" customFormat="1">
      <c r="B410" s="2"/>
      <c r="C410" s="2"/>
      <c r="D410" s="2"/>
      <c r="E410" s="2"/>
      <c r="F410" s="2"/>
      <c r="G410" s="5"/>
      <c r="H410" s="2"/>
      <c r="I410" s="2"/>
    </row>
    <row r="411" spans="2:9" s="3" customFormat="1">
      <c r="B411" s="2"/>
      <c r="C411" s="2"/>
      <c r="D411" s="2"/>
      <c r="E411" s="2"/>
      <c r="F411" s="2"/>
      <c r="G411" s="5"/>
      <c r="H411" s="2"/>
      <c r="I411" s="2"/>
    </row>
    <row r="412" spans="2:9" s="3" customFormat="1">
      <c r="B412" s="2"/>
      <c r="C412" s="2"/>
      <c r="D412" s="2"/>
      <c r="E412" s="2"/>
      <c r="F412" s="2"/>
      <c r="G412" s="5"/>
      <c r="H412" s="2"/>
      <c r="I412" s="2"/>
    </row>
    <row r="413" spans="2:9" s="3" customFormat="1">
      <c r="B413" s="2"/>
      <c r="C413" s="2"/>
      <c r="D413" s="2"/>
      <c r="E413" s="2"/>
      <c r="F413" s="2"/>
      <c r="G413" s="5"/>
      <c r="H413" s="2"/>
      <c r="I413" s="2"/>
    </row>
    <row r="414" spans="2:9" s="3" customFormat="1">
      <c r="B414" s="2"/>
      <c r="C414" s="2"/>
      <c r="D414" s="2"/>
      <c r="E414" s="2"/>
      <c r="F414" s="2"/>
      <c r="G414" s="5"/>
      <c r="H414" s="2"/>
      <c r="I414" s="2"/>
    </row>
    <row r="415" spans="2:9" s="3" customFormat="1">
      <c r="B415" s="2"/>
      <c r="C415" s="2"/>
      <c r="D415" s="2"/>
      <c r="E415" s="2"/>
      <c r="F415" s="2"/>
      <c r="G415" s="5"/>
      <c r="H415" s="2"/>
      <c r="I415" s="2"/>
    </row>
    <row r="416" spans="2:9" s="3" customFormat="1">
      <c r="B416" s="2"/>
      <c r="C416" s="2"/>
      <c r="D416" s="2"/>
      <c r="E416" s="2"/>
      <c r="F416" s="2"/>
      <c r="G416" s="5"/>
      <c r="H416" s="2"/>
      <c r="I416" s="2"/>
    </row>
    <row r="417" spans="2:9" s="3" customFormat="1">
      <c r="B417" s="2"/>
      <c r="C417" s="2"/>
      <c r="D417" s="2"/>
      <c r="E417" s="2"/>
      <c r="F417" s="2"/>
      <c r="G417" s="5"/>
      <c r="H417" s="2"/>
      <c r="I417" s="2"/>
    </row>
    <row r="418" spans="2:9" s="3" customFormat="1">
      <c r="B418" s="2"/>
      <c r="C418" s="2"/>
      <c r="D418" s="2"/>
      <c r="E418" s="2"/>
      <c r="F418" s="2"/>
      <c r="G418" s="5"/>
      <c r="H418" s="2"/>
      <c r="I418" s="2"/>
    </row>
    <row r="419" spans="2:9" s="3" customFormat="1">
      <c r="B419" s="2"/>
      <c r="C419" s="2"/>
      <c r="D419" s="2"/>
      <c r="E419" s="2"/>
      <c r="F419" s="2"/>
      <c r="G419" s="5"/>
      <c r="H419" s="2"/>
      <c r="I419" s="2"/>
    </row>
    <row r="420" spans="2:9" s="3" customFormat="1">
      <c r="B420" s="2"/>
      <c r="C420" s="2"/>
      <c r="D420" s="2"/>
      <c r="E420" s="2"/>
      <c r="F420" s="2"/>
      <c r="G420" s="5"/>
      <c r="H420" s="2"/>
      <c r="I420" s="2"/>
    </row>
    <row r="421" spans="2:9" s="3" customFormat="1">
      <c r="B421" s="2"/>
      <c r="C421" s="2"/>
      <c r="D421" s="2"/>
      <c r="E421" s="2"/>
      <c r="F421" s="2"/>
      <c r="G421" s="5"/>
      <c r="H421" s="2"/>
      <c r="I421" s="2"/>
    </row>
    <row r="422" spans="2:9" s="3" customFormat="1">
      <c r="B422" s="2"/>
      <c r="C422" s="2"/>
      <c r="D422" s="2"/>
      <c r="E422" s="2"/>
      <c r="F422" s="2"/>
      <c r="G422" s="5"/>
      <c r="H422" s="2"/>
      <c r="I422" s="2"/>
    </row>
    <row r="423" spans="2:9" s="3" customFormat="1">
      <c r="B423" s="2"/>
      <c r="C423" s="2"/>
      <c r="D423" s="2"/>
      <c r="E423" s="2"/>
      <c r="F423" s="2"/>
      <c r="G423" s="5"/>
      <c r="H423" s="2"/>
      <c r="I423" s="2"/>
    </row>
    <row r="424" spans="2:9" s="3" customFormat="1">
      <c r="B424" s="2"/>
      <c r="C424" s="2"/>
      <c r="D424" s="2"/>
      <c r="E424" s="2"/>
      <c r="F424" s="2"/>
      <c r="G424" s="5"/>
      <c r="H424" s="2"/>
      <c r="I424" s="2"/>
    </row>
    <row r="425" spans="2:9" s="3" customFormat="1">
      <c r="B425" s="2"/>
      <c r="C425" s="2"/>
      <c r="D425" s="2"/>
      <c r="E425" s="2"/>
      <c r="F425" s="2"/>
      <c r="G425" s="5"/>
      <c r="H425" s="2"/>
      <c r="I425" s="2"/>
    </row>
    <row r="426" spans="2:9" s="3" customFormat="1">
      <c r="B426" s="2"/>
      <c r="C426" s="2"/>
      <c r="D426" s="2"/>
      <c r="E426" s="2"/>
      <c r="F426" s="2"/>
      <c r="G426" s="5"/>
      <c r="H426" s="2"/>
      <c r="I426" s="2"/>
    </row>
    <row r="427" spans="2:9" s="3" customFormat="1">
      <c r="B427" s="2"/>
      <c r="C427" s="2"/>
      <c r="D427" s="2"/>
      <c r="E427" s="2"/>
      <c r="F427" s="2"/>
      <c r="G427" s="5"/>
      <c r="H427" s="2"/>
      <c r="I427" s="2"/>
    </row>
    <row r="428" spans="2:9" s="3" customFormat="1">
      <c r="B428" s="2"/>
      <c r="C428" s="2"/>
      <c r="D428" s="2"/>
      <c r="E428" s="2"/>
      <c r="F428" s="2"/>
      <c r="G428" s="5"/>
      <c r="H428" s="2"/>
      <c r="I428" s="2"/>
    </row>
    <row r="429" spans="2:9" s="3" customFormat="1">
      <c r="B429" s="2"/>
      <c r="C429" s="2"/>
      <c r="D429" s="2"/>
      <c r="E429" s="2"/>
      <c r="F429" s="2"/>
      <c r="G429" s="5"/>
      <c r="H429" s="2"/>
      <c r="I429" s="2"/>
    </row>
    <row r="430" spans="2:9" s="3" customFormat="1">
      <c r="B430" s="2"/>
      <c r="C430" s="2"/>
      <c r="D430" s="2"/>
      <c r="E430" s="2"/>
      <c r="F430" s="2"/>
      <c r="G430" s="5"/>
      <c r="H430" s="2"/>
      <c r="I430" s="2"/>
    </row>
    <row r="431" spans="2:9" s="3" customFormat="1">
      <c r="B431" s="2"/>
      <c r="C431" s="2"/>
      <c r="D431" s="2"/>
      <c r="E431" s="2"/>
      <c r="F431" s="2"/>
      <c r="G431" s="5"/>
      <c r="H431" s="2"/>
      <c r="I431" s="2"/>
    </row>
    <row r="432" spans="2:9" s="3" customFormat="1">
      <c r="B432" s="2"/>
      <c r="C432" s="2"/>
      <c r="D432" s="2"/>
      <c r="E432" s="2"/>
      <c r="F432" s="2"/>
      <c r="G432" s="5"/>
      <c r="H432" s="2"/>
      <c r="I432" s="2"/>
    </row>
    <row r="433" spans="2:9" s="3" customFormat="1">
      <c r="B433" s="2"/>
      <c r="C433" s="2"/>
      <c r="D433" s="2"/>
      <c r="E433" s="2"/>
      <c r="F433" s="2"/>
      <c r="G433" s="5"/>
      <c r="H433" s="2"/>
      <c r="I433" s="2"/>
    </row>
    <row r="434" spans="2:9" s="3" customFormat="1">
      <c r="B434" s="2"/>
      <c r="C434" s="2"/>
      <c r="D434" s="2"/>
      <c r="E434" s="2"/>
      <c r="F434" s="2"/>
      <c r="G434" s="5"/>
      <c r="H434" s="2"/>
      <c r="I434" s="2"/>
    </row>
    <row r="435" spans="2:9" s="3" customFormat="1">
      <c r="B435" s="2"/>
      <c r="C435" s="2"/>
      <c r="D435" s="2"/>
      <c r="E435" s="2"/>
      <c r="F435" s="2"/>
      <c r="G435" s="2"/>
      <c r="H435" s="2"/>
      <c r="I435" s="2"/>
    </row>
    <row r="436" spans="2:9" s="3" customFormat="1">
      <c r="B436" s="2"/>
      <c r="C436" s="2"/>
      <c r="D436" s="2"/>
      <c r="E436" s="2"/>
      <c r="F436" s="2"/>
      <c r="G436" s="2"/>
      <c r="H436" s="2"/>
      <c r="I436" s="2"/>
    </row>
    <row r="437" spans="2:9" s="3" customFormat="1">
      <c r="B437" s="2"/>
      <c r="C437" s="2"/>
      <c r="D437" s="2"/>
      <c r="E437" s="2"/>
      <c r="F437" s="2"/>
      <c r="G437" s="2"/>
      <c r="H437" s="2"/>
      <c r="I437" s="2"/>
    </row>
    <row r="438" spans="2:9" s="3" customFormat="1">
      <c r="B438" s="2"/>
      <c r="C438" s="2"/>
      <c r="D438" s="2"/>
      <c r="E438" s="2"/>
      <c r="F438" s="2"/>
      <c r="G438" s="2"/>
      <c r="H438" s="2"/>
      <c r="I438" s="2"/>
    </row>
    <row r="439" spans="2:9" s="3" customFormat="1">
      <c r="B439" s="2"/>
      <c r="C439" s="2"/>
      <c r="D439" s="2"/>
      <c r="E439" s="2"/>
      <c r="F439" s="2"/>
      <c r="G439" s="2"/>
      <c r="H439" s="2"/>
      <c r="I439" s="2"/>
    </row>
    <row r="440" spans="2:9" s="3" customFormat="1">
      <c r="B440" s="2"/>
      <c r="C440" s="2"/>
      <c r="D440" s="2"/>
      <c r="E440" s="2"/>
      <c r="F440" s="2"/>
      <c r="G440" s="2"/>
      <c r="H440" s="2"/>
      <c r="I440" s="2"/>
    </row>
    <row r="441" spans="2:9" s="3" customFormat="1">
      <c r="B441" s="2"/>
      <c r="C441" s="2"/>
      <c r="D441" s="2"/>
      <c r="E441" s="2"/>
      <c r="F441" s="2"/>
      <c r="G441" s="2"/>
      <c r="H441" s="2"/>
      <c r="I441" s="2"/>
    </row>
    <row r="442" spans="2:9" s="3" customFormat="1">
      <c r="B442" s="2"/>
      <c r="C442" s="2"/>
      <c r="D442" s="2"/>
      <c r="E442" s="2"/>
      <c r="F442" s="2"/>
      <c r="G442" s="2"/>
      <c r="H442" s="2"/>
      <c r="I442" s="2"/>
    </row>
    <row r="443" spans="2:9" s="3" customFormat="1">
      <c r="B443" s="2"/>
      <c r="C443" s="2"/>
      <c r="D443" s="2"/>
      <c r="E443" s="2"/>
      <c r="F443" s="2"/>
      <c r="G443" s="2"/>
      <c r="H443" s="2"/>
      <c r="I443" s="2"/>
    </row>
    <row r="444" spans="2:9" s="3" customFormat="1">
      <c r="B444" s="2"/>
      <c r="C444" s="2"/>
      <c r="D444" s="2"/>
      <c r="E444" s="2"/>
      <c r="F444" s="2"/>
      <c r="G444" s="2"/>
      <c r="H444" s="2"/>
      <c r="I444" s="2"/>
    </row>
    <row r="445" spans="2:9" s="3" customFormat="1">
      <c r="B445" s="2"/>
      <c r="C445" s="2"/>
      <c r="D445" s="2"/>
      <c r="E445" s="2"/>
      <c r="F445" s="2"/>
      <c r="G445" s="2"/>
      <c r="H445" s="2"/>
      <c r="I445" s="2"/>
    </row>
    <row r="446" spans="2:9" s="3" customFormat="1">
      <c r="B446" s="2"/>
      <c r="C446" s="2"/>
      <c r="D446" s="2"/>
      <c r="E446" s="2"/>
      <c r="F446" s="2"/>
      <c r="G446" s="2"/>
      <c r="H446" s="2"/>
      <c r="I446" s="2"/>
    </row>
    <row r="447" spans="2:9" s="3" customFormat="1">
      <c r="B447" s="2"/>
      <c r="C447" s="2"/>
      <c r="D447" s="2"/>
      <c r="E447" s="2"/>
      <c r="F447" s="2"/>
      <c r="G447" s="2"/>
      <c r="H447" s="2"/>
      <c r="I447" s="2"/>
    </row>
    <row r="448" spans="2:9" s="3" customFormat="1">
      <c r="B448" s="2"/>
      <c r="C448" s="2"/>
      <c r="D448" s="2"/>
      <c r="E448" s="2"/>
      <c r="F448" s="2"/>
      <c r="G448" s="2"/>
      <c r="H448" s="2"/>
      <c r="I448" s="2"/>
    </row>
    <row r="449" spans="2:9" s="3" customFormat="1">
      <c r="B449" s="2"/>
      <c r="C449" s="2"/>
      <c r="D449" s="2"/>
      <c r="E449" s="2"/>
      <c r="F449" s="2"/>
      <c r="G449" s="2"/>
      <c r="H449" s="2"/>
      <c r="I449" s="2"/>
    </row>
    <row r="450" spans="2:9" s="3" customFormat="1">
      <c r="B450" s="2"/>
      <c r="C450" s="2"/>
      <c r="D450" s="2"/>
      <c r="E450" s="2"/>
      <c r="F450" s="2"/>
      <c r="G450" s="2"/>
      <c r="H450" s="2"/>
      <c r="I450" s="2"/>
    </row>
    <row r="451" spans="2:9" s="3" customFormat="1">
      <c r="B451" s="2"/>
      <c r="C451" s="2"/>
      <c r="D451" s="2"/>
      <c r="E451" s="2"/>
      <c r="F451" s="2"/>
      <c r="G451" s="2"/>
      <c r="H451" s="2"/>
      <c r="I451" s="2"/>
    </row>
    <row r="452" spans="2:9" s="3" customFormat="1">
      <c r="B452" s="2"/>
      <c r="C452" s="2"/>
      <c r="D452" s="2"/>
      <c r="E452" s="2"/>
      <c r="F452" s="2"/>
      <c r="G452" s="2"/>
      <c r="H452" s="2"/>
      <c r="I452" s="2"/>
    </row>
    <row r="453" spans="2:9" s="3" customFormat="1">
      <c r="B453" s="2"/>
      <c r="C453" s="2"/>
      <c r="D453" s="2"/>
      <c r="E453" s="2"/>
      <c r="F453" s="2"/>
      <c r="G453" s="2"/>
      <c r="H453" s="2"/>
      <c r="I453" s="2"/>
    </row>
    <row r="454" spans="2:9" s="3" customFormat="1">
      <c r="B454" s="2"/>
      <c r="C454" s="2"/>
      <c r="D454" s="2"/>
      <c r="E454" s="2"/>
      <c r="F454" s="2"/>
      <c r="G454" s="2"/>
      <c r="H454" s="2"/>
      <c r="I454" s="2"/>
    </row>
    <row r="455" spans="2:9" s="3" customFormat="1">
      <c r="B455" s="2"/>
      <c r="C455" s="2"/>
      <c r="D455" s="2"/>
      <c r="E455" s="2"/>
      <c r="F455" s="2"/>
      <c r="G455" s="2"/>
      <c r="H455" s="2"/>
      <c r="I455" s="2"/>
    </row>
    <row r="456" spans="2:9" s="3" customFormat="1">
      <c r="B456" s="2"/>
      <c r="C456" s="2"/>
      <c r="D456" s="2"/>
      <c r="E456" s="2"/>
      <c r="F456" s="2"/>
      <c r="G456" s="2"/>
      <c r="H456" s="2"/>
      <c r="I456" s="2"/>
    </row>
    <row r="457" spans="2:9" s="3" customFormat="1">
      <c r="B457" s="2"/>
      <c r="C457" s="2"/>
      <c r="D457" s="2"/>
      <c r="E457" s="2"/>
      <c r="F457" s="2"/>
      <c r="G457" s="2"/>
      <c r="H457" s="2"/>
      <c r="I457" s="2"/>
    </row>
    <row r="458" spans="2:9" s="3" customFormat="1">
      <c r="B458" s="2"/>
      <c r="C458" s="2"/>
      <c r="D458" s="2"/>
      <c r="E458" s="2"/>
      <c r="F458" s="2"/>
      <c r="G458" s="2"/>
      <c r="H458" s="2"/>
      <c r="I458" s="2"/>
    </row>
    <row r="459" spans="2:9" s="3" customFormat="1">
      <c r="B459" s="2"/>
      <c r="C459" s="2"/>
      <c r="D459" s="2"/>
      <c r="E459" s="2"/>
      <c r="F459" s="2"/>
      <c r="G459" s="2"/>
      <c r="H459" s="2"/>
      <c r="I459" s="2"/>
    </row>
    <row r="460" spans="2:9" s="3" customFormat="1">
      <c r="B460" s="2"/>
      <c r="C460" s="2"/>
      <c r="D460" s="2"/>
      <c r="E460" s="2"/>
      <c r="F460" s="2"/>
      <c r="G460" s="2"/>
      <c r="H460" s="2"/>
      <c r="I460" s="2"/>
    </row>
    <row r="461" spans="2:9" s="3" customFormat="1">
      <c r="B461" s="2"/>
      <c r="C461" s="2"/>
      <c r="D461" s="2"/>
      <c r="E461" s="2"/>
      <c r="F461" s="2"/>
      <c r="G461" s="2"/>
      <c r="H461" s="2"/>
      <c r="I461" s="2"/>
    </row>
    <row r="462" spans="2:9" s="3" customFormat="1">
      <c r="B462" s="2"/>
      <c r="C462" s="2"/>
      <c r="D462" s="2"/>
      <c r="E462" s="2"/>
      <c r="F462" s="2"/>
      <c r="G462" s="2"/>
      <c r="H462" s="2"/>
      <c r="I462" s="2"/>
    </row>
    <row r="463" spans="2:9" s="3" customFormat="1">
      <c r="B463" s="2"/>
      <c r="C463" s="2"/>
      <c r="D463" s="2"/>
      <c r="E463" s="2"/>
      <c r="F463" s="2"/>
      <c r="G463" s="2"/>
      <c r="H463" s="2"/>
      <c r="I463" s="2"/>
    </row>
    <row r="464" spans="2:9" s="3" customFormat="1">
      <c r="B464" s="2"/>
      <c r="C464" s="2"/>
      <c r="D464" s="2"/>
      <c r="E464" s="2"/>
      <c r="F464" s="2"/>
      <c r="G464" s="2"/>
      <c r="H464" s="2"/>
      <c r="I464" s="2"/>
    </row>
    <row r="465" spans="2:9" s="3" customFormat="1">
      <c r="B465" s="2"/>
      <c r="C465" s="2"/>
      <c r="D465" s="2"/>
      <c r="E465" s="2"/>
      <c r="F465" s="2"/>
      <c r="G465" s="2"/>
      <c r="H465" s="2"/>
      <c r="I465" s="2"/>
    </row>
    <row r="466" spans="2:9" s="3" customFormat="1">
      <c r="B466" s="2"/>
      <c r="C466" s="2"/>
      <c r="D466" s="2"/>
      <c r="E466" s="2"/>
      <c r="F466" s="2"/>
      <c r="G466" s="2"/>
      <c r="H466" s="2"/>
      <c r="I466" s="2"/>
    </row>
    <row r="467" spans="2:9" s="3" customFormat="1">
      <c r="B467" s="2"/>
      <c r="C467" s="2"/>
      <c r="D467" s="2"/>
      <c r="E467" s="2"/>
      <c r="F467" s="2"/>
      <c r="G467" s="2"/>
      <c r="H467" s="2"/>
      <c r="I467" s="2"/>
    </row>
    <row r="468" spans="2:9" s="3" customFormat="1">
      <c r="B468" s="2"/>
      <c r="C468" s="2"/>
      <c r="D468" s="2"/>
      <c r="E468" s="2"/>
      <c r="F468" s="2"/>
      <c r="G468" s="2"/>
      <c r="H468" s="2"/>
      <c r="I468" s="2"/>
    </row>
    <row r="469" spans="2:9" s="3" customFormat="1">
      <c r="B469" s="2"/>
      <c r="C469" s="2"/>
      <c r="D469" s="2"/>
      <c r="E469" s="2"/>
      <c r="F469" s="2"/>
      <c r="G469" s="2"/>
      <c r="H469" s="2"/>
      <c r="I469" s="2"/>
    </row>
    <row r="470" spans="2:9" s="3" customFormat="1">
      <c r="B470" s="2"/>
      <c r="C470" s="2"/>
      <c r="D470" s="2"/>
      <c r="E470" s="2"/>
      <c r="F470" s="2"/>
      <c r="G470" s="2"/>
      <c r="H470" s="2"/>
      <c r="I470" s="2"/>
    </row>
    <row r="471" spans="2:9" s="3" customFormat="1">
      <c r="B471" s="2"/>
      <c r="C471" s="2"/>
      <c r="D471" s="2"/>
      <c r="E471" s="2"/>
      <c r="F471" s="2"/>
      <c r="G471" s="2"/>
      <c r="H471" s="2"/>
      <c r="I471" s="2"/>
    </row>
    <row r="472" spans="2:9" s="3" customFormat="1">
      <c r="B472" s="2"/>
      <c r="C472" s="2"/>
      <c r="D472" s="2"/>
      <c r="E472" s="2"/>
      <c r="F472" s="2"/>
      <c r="G472" s="2"/>
      <c r="H472" s="2"/>
      <c r="I472" s="2"/>
    </row>
    <row r="473" spans="2:9" s="3" customFormat="1">
      <c r="B473" s="2"/>
      <c r="C473" s="2"/>
      <c r="D473" s="2"/>
      <c r="E473" s="2"/>
      <c r="F473" s="2"/>
      <c r="G473" s="2"/>
      <c r="H473" s="2"/>
      <c r="I473" s="2"/>
    </row>
    <row r="474" spans="2:9" s="3" customFormat="1">
      <c r="B474" s="2"/>
      <c r="C474" s="2"/>
      <c r="D474" s="2"/>
      <c r="E474" s="2"/>
      <c r="F474" s="2"/>
      <c r="G474" s="2"/>
      <c r="H474" s="2"/>
      <c r="I474" s="2"/>
    </row>
    <row r="475" spans="2:9" s="3" customFormat="1">
      <c r="B475" s="2"/>
      <c r="C475" s="2"/>
      <c r="D475" s="2"/>
      <c r="E475" s="2"/>
      <c r="F475" s="2"/>
      <c r="G475" s="2"/>
      <c r="H475" s="2"/>
      <c r="I475" s="2"/>
    </row>
    <row r="476" spans="2:9" s="3" customFormat="1">
      <c r="B476" s="2"/>
      <c r="C476" s="2"/>
      <c r="D476" s="2"/>
      <c r="E476" s="2"/>
      <c r="F476" s="2"/>
      <c r="G476" s="2"/>
      <c r="H476" s="2"/>
      <c r="I476" s="2"/>
    </row>
    <row r="477" spans="2:9" s="3" customFormat="1">
      <c r="B477" s="2"/>
      <c r="C477" s="2"/>
      <c r="D477" s="2"/>
      <c r="E477" s="2"/>
      <c r="F477" s="2"/>
      <c r="G477" s="2"/>
      <c r="H477" s="2"/>
      <c r="I477" s="2"/>
    </row>
    <row r="478" spans="2:9" s="3" customFormat="1">
      <c r="B478" s="2"/>
      <c r="C478" s="2"/>
      <c r="D478" s="2"/>
      <c r="E478" s="2"/>
      <c r="F478" s="2"/>
      <c r="G478" s="2"/>
      <c r="H478" s="2"/>
      <c r="I478" s="2"/>
    </row>
    <row r="479" spans="2:9" s="3" customFormat="1">
      <c r="B479" s="2"/>
      <c r="C479" s="2"/>
      <c r="D479" s="2"/>
      <c r="E479" s="2"/>
      <c r="F479" s="2"/>
      <c r="G479" s="2"/>
      <c r="H479" s="2"/>
      <c r="I479" s="2"/>
    </row>
    <row r="480" spans="2:9" s="3" customFormat="1">
      <c r="B480" s="2"/>
      <c r="C480" s="2"/>
      <c r="D480" s="2"/>
      <c r="E480" s="2"/>
      <c r="F480" s="2"/>
      <c r="G480" s="2"/>
      <c r="H480" s="2"/>
      <c r="I480" s="2"/>
    </row>
    <row r="481" spans="2:9" s="3" customFormat="1">
      <c r="B481" s="2"/>
      <c r="C481" s="2"/>
      <c r="D481" s="2"/>
      <c r="E481" s="2"/>
      <c r="F481" s="2"/>
      <c r="G481" s="2"/>
      <c r="H481" s="2"/>
      <c r="I481" s="2"/>
    </row>
    <row r="482" spans="2:9" s="3" customFormat="1">
      <c r="B482" s="2"/>
      <c r="C482" s="2"/>
      <c r="D482" s="2"/>
      <c r="E482" s="2"/>
      <c r="F482" s="2"/>
      <c r="G482" s="2"/>
      <c r="H482" s="2"/>
      <c r="I482" s="2"/>
    </row>
    <row r="483" spans="2:9" s="3" customFormat="1">
      <c r="B483" s="2"/>
      <c r="C483" s="2"/>
      <c r="D483" s="2"/>
      <c r="E483" s="2"/>
      <c r="F483" s="2"/>
      <c r="G483" s="2"/>
      <c r="H483" s="2"/>
      <c r="I483" s="2"/>
    </row>
    <row r="484" spans="2:9" s="3" customFormat="1">
      <c r="B484" s="2"/>
      <c r="C484" s="2"/>
      <c r="D484" s="2"/>
      <c r="E484" s="2"/>
      <c r="F484" s="2"/>
      <c r="G484" s="2"/>
      <c r="H484" s="2"/>
      <c r="I484" s="2"/>
    </row>
    <row r="485" spans="2:9" s="3" customFormat="1">
      <c r="B485" s="2"/>
      <c r="C485" s="2"/>
      <c r="D485" s="2"/>
      <c r="E485" s="2"/>
      <c r="F485" s="2"/>
      <c r="G485" s="2"/>
      <c r="H485" s="2"/>
      <c r="I485" s="2"/>
    </row>
    <row r="486" spans="2:9" s="3" customFormat="1">
      <c r="B486" s="2"/>
      <c r="C486" s="2"/>
      <c r="D486" s="2"/>
      <c r="E486" s="2"/>
      <c r="F486" s="2"/>
      <c r="G486" s="2"/>
      <c r="H486" s="2"/>
      <c r="I486" s="2"/>
    </row>
    <row r="487" spans="2:9" s="3" customFormat="1">
      <c r="B487" s="2"/>
      <c r="C487" s="2"/>
      <c r="D487" s="2"/>
      <c r="E487" s="2"/>
      <c r="F487" s="2"/>
      <c r="G487" s="2"/>
      <c r="H487" s="2"/>
      <c r="I487" s="2"/>
    </row>
    <row r="488" spans="2:9" s="3" customFormat="1">
      <c r="B488" s="2"/>
      <c r="C488" s="2"/>
      <c r="D488" s="2"/>
      <c r="E488" s="2"/>
      <c r="F488" s="2"/>
      <c r="G488" s="2"/>
      <c r="H488" s="2"/>
      <c r="I488" s="2"/>
    </row>
    <row r="489" spans="2:9" s="3" customFormat="1">
      <c r="B489" s="2"/>
      <c r="C489" s="2"/>
      <c r="D489" s="2"/>
      <c r="E489" s="2"/>
      <c r="F489" s="2"/>
      <c r="G489" s="2"/>
      <c r="H489" s="2"/>
      <c r="I489" s="2"/>
    </row>
    <row r="490" spans="2:9" s="3" customFormat="1">
      <c r="B490" s="2"/>
      <c r="C490" s="2"/>
      <c r="D490" s="2"/>
      <c r="E490" s="2"/>
      <c r="F490" s="2"/>
      <c r="G490" s="2"/>
      <c r="H490" s="2"/>
      <c r="I490" s="2"/>
    </row>
    <row r="491" spans="2:9" s="3" customFormat="1">
      <c r="B491" s="2"/>
      <c r="C491" s="2"/>
      <c r="D491" s="2"/>
      <c r="E491" s="2"/>
      <c r="F491" s="2"/>
      <c r="G491" s="2"/>
      <c r="H491" s="2"/>
      <c r="I491" s="2"/>
    </row>
    <row r="492" spans="2:9" s="3" customFormat="1">
      <c r="B492" s="2"/>
      <c r="C492" s="2"/>
      <c r="D492" s="2"/>
      <c r="E492" s="2"/>
      <c r="F492" s="2"/>
      <c r="G492" s="2"/>
      <c r="H492" s="2"/>
      <c r="I492" s="2"/>
    </row>
    <row r="493" spans="2:9" s="3" customFormat="1">
      <c r="B493" s="2"/>
      <c r="C493" s="2"/>
      <c r="D493" s="2"/>
      <c r="E493" s="2"/>
      <c r="F493" s="2"/>
      <c r="G493" s="2"/>
      <c r="H493" s="2"/>
      <c r="I493" s="2"/>
    </row>
    <row r="494" spans="2:9" s="3" customFormat="1">
      <c r="B494" s="2"/>
      <c r="C494" s="2"/>
      <c r="D494" s="2"/>
      <c r="E494" s="2"/>
      <c r="F494" s="2"/>
      <c r="G494" s="2"/>
      <c r="H494" s="2"/>
      <c r="I494" s="2"/>
    </row>
    <row r="495" spans="2:9" s="3" customFormat="1">
      <c r="B495" s="2"/>
      <c r="C495" s="2"/>
      <c r="D495" s="2"/>
      <c r="E495" s="2"/>
      <c r="F495" s="2"/>
      <c r="G495" s="2"/>
      <c r="H495" s="2"/>
      <c r="I495" s="2"/>
    </row>
    <row r="496" spans="2:9" s="3" customFormat="1">
      <c r="B496" s="2"/>
      <c r="C496" s="2"/>
      <c r="D496" s="2"/>
      <c r="E496" s="2"/>
      <c r="F496" s="2"/>
      <c r="G496" s="2"/>
      <c r="H496" s="2"/>
      <c r="I496" s="2"/>
    </row>
    <row r="497" spans="2:9" s="3" customFormat="1">
      <c r="B497" s="2"/>
      <c r="C497" s="2"/>
      <c r="D497" s="2"/>
      <c r="E497" s="2"/>
      <c r="F497" s="2"/>
      <c r="G497" s="2"/>
      <c r="H497" s="2"/>
      <c r="I497" s="2"/>
    </row>
    <row r="498" spans="2:9" s="3" customFormat="1">
      <c r="B498" s="2"/>
      <c r="C498" s="2"/>
      <c r="D498" s="2"/>
      <c r="E498" s="2"/>
      <c r="F498" s="2"/>
      <c r="G498" s="2"/>
      <c r="H498" s="2"/>
      <c r="I498" s="2"/>
    </row>
    <row r="499" spans="2:9" s="3" customFormat="1">
      <c r="B499" s="2"/>
      <c r="C499" s="2"/>
      <c r="D499" s="2"/>
      <c r="E499" s="2"/>
      <c r="F499" s="2"/>
      <c r="G499" s="2"/>
      <c r="H499" s="2"/>
      <c r="I499" s="2"/>
    </row>
    <row r="500" spans="2:9" s="3" customFormat="1">
      <c r="B500" s="2"/>
      <c r="C500" s="2"/>
      <c r="D500" s="2"/>
      <c r="E500" s="2"/>
      <c r="F500" s="2"/>
      <c r="G500" s="2"/>
      <c r="H500" s="2"/>
      <c r="I500" s="2"/>
    </row>
    <row r="501" spans="2:9" s="3" customFormat="1">
      <c r="B501" s="2"/>
      <c r="C501" s="2"/>
      <c r="D501" s="2"/>
      <c r="E501" s="2"/>
      <c r="F501" s="2"/>
      <c r="G501" s="2"/>
      <c r="H501" s="2"/>
      <c r="I501" s="2"/>
    </row>
    <row r="502" spans="2:9" s="3" customFormat="1">
      <c r="B502" s="2"/>
      <c r="C502" s="2"/>
      <c r="D502" s="2"/>
      <c r="E502" s="2"/>
      <c r="F502" s="2"/>
      <c r="G502" s="2"/>
      <c r="H502" s="2"/>
      <c r="I502" s="2"/>
    </row>
    <row r="503" spans="2:9" s="3" customFormat="1">
      <c r="B503" s="2"/>
      <c r="C503" s="2"/>
      <c r="D503" s="2"/>
      <c r="E503" s="2"/>
      <c r="F503" s="2"/>
      <c r="G503" s="2"/>
      <c r="H503" s="2"/>
      <c r="I503" s="2"/>
    </row>
    <row r="504" spans="2:9" s="3" customFormat="1">
      <c r="B504" s="2"/>
      <c r="C504" s="2"/>
      <c r="D504" s="2"/>
      <c r="E504" s="2"/>
      <c r="F504" s="2"/>
      <c r="G504" s="2"/>
      <c r="H504" s="2"/>
      <c r="I504" s="2"/>
    </row>
    <row r="505" spans="2:9" s="3" customFormat="1">
      <c r="B505" s="2"/>
      <c r="C505" s="2"/>
      <c r="D505" s="2"/>
      <c r="E505" s="2"/>
      <c r="F505" s="2"/>
      <c r="G505" s="2"/>
      <c r="H505" s="2"/>
      <c r="I505" s="2"/>
    </row>
    <row r="506" spans="2:9" s="3" customFormat="1">
      <c r="B506" s="2"/>
      <c r="C506" s="2"/>
      <c r="D506" s="2"/>
      <c r="E506" s="2"/>
      <c r="F506" s="2"/>
      <c r="G506" s="2"/>
      <c r="H506" s="2"/>
      <c r="I506" s="2"/>
    </row>
    <row r="507" spans="2:9" s="3" customFormat="1">
      <c r="B507" s="2"/>
      <c r="C507" s="2"/>
      <c r="D507" s="2"/>
      <c r="E507" s="2"/>
      <c r="F507" s="2"/>
      <c r="G507" s="2"/>
      <c r="H507" s="2"/>
      <c r="I507" s="2"/>
    </row>
    <row r="508" spans="2:9" s="3" customFormat="1">
      <c r="B508" s="2"/>
      <c r="C508" s="2"/>
      <c r="D508" s="2"/>
      <c r="E508" s="2"/>
      <c r="F508" s="2"/>
      <c r="G508" s="2"/>
      <c r="H508" s="2"/>
      <c r="I508" s="2"/>
    </row>
    <row r="509" spans="2:9" s="3" customFormat="1">
      <c r="B509" s="2"/>
      <c r="C509" s="2"/>
      <c r="D509" s="2"/>
      <c r="E509" s="2"/>
      <c r="F509" s="2"/>
      <c r="G509" s="2"/>
      <c r="H509" s="2"/>
      <c r="I509" s="2"/>
    </row>
    <row r="510" spans="2:9" s="3" customFormat="1">
      <c r="B510" s="2"/>
      <c r="C510" s="2"/>
      <c r="D510" s="2"/>
      <c r="E510" s="2"/>
      <c r="F510" s="2"/>
      <c r="G510" s="2"/>
      <c r="H510" s="2"/>
      <c r="I510" s="2"/>
    </row>
    <row r="511" spans="2:9" s="3" customFormat="1">
      <c r="B511" s="2"/>
      <c r="C511" s="2"/>
      <c r="D511" s="2"/>
      <c r="E511" s="2"/>
      <c r="F511" s="2"/>
      <c r="G511" s="2"/>
      <c r="H511" s="2"/>
      <c r="I511" s="2"/>
    </row>
    <row r="512" spans="2:9" s="3" customFormat="1">
      <c r="B512" s="2"/>
      <c r="C512" s="2"/>
      <c r="D512" s="2"/>
      <c r="E512" s="2"/>
      <c r="F512" s="2"/>
      <c r="G512" s="2"/>
      <c r="H512" s="2"/>
      <c r="I512" s="2"/>
    </row>
    <row r="513" spans="2:9" s="3" customFormat="1">
      <c r="B513" s="2"/>
      <c r="C513" s="2"/>
      <c r="D513" s="2"/>
      <c r="E513" s="2"/>
      <c r="F513" s="2"/>
      <c r="G513" s="2"/>
      <c r="H513" s="2"/>
      <c r="I513" s="2"/>
    </row>
    <row r="514" spans="2:9" s="3" customFormat="1">
      <c r="B514" s="2"/>
      <c r="C514" s="2"/>
      <c r="D514" s="2"/>
      <c r="E514" s="2"/>
      <c r="F514" s="2"/>
      <c r="G514" s="2"/>
      <c r="H514" s="2"/>
      <c r="I514" s="2"/>
    </row>
    <row r="515" spans="2:9" s="3" customFormat="1">
      <c r="B515" s="2"/>
      <c r="C515" s="2"/>
      <c r="D515" s="2"/>
      <c r="E515" s="2"/>
      <c r="F515" s="2"/>
      <c r="G515" s="2"/>
      <c r="H515" s="2"/>
      <c r="I515" s="2"/>
    </row>
    <row r="516" spans="2:9" s="3" customFormat="1">
      <c r="B516" s="2"/>
      <c r="C516" s="2"/>
      <c r="D516" s="2"/>
      <c r="E516" s="2"/>
      <c r="F516" s="2"/>
      <c r="G516" s="2"/>
      <c r="H516" s="2"/>
      <c r="I516" s="2"/>
    </row>
    <row r="517" spans="2:9" s="3" customFormat="1">
      <c r="B517" s="2"/>
      <c r="C517" s="2"/>
      <c r="D517" s="2"/>
      <c r="E517" s="2"/>
      <c r="F517" s="2"/>
      <c r="G517" s="2"/>
      <c r="H517" s="2"/>
      <c r="I517" s="2"/>
    </row>
    <row r="518" spans="2:9" s="3" customFormat="1">
      <c r="B518" s="2"/>
      <c r="C518" s="2"/>
      <c r="D518" s="2"/>
      <c r="E518" s="2"/>
      <c r="F518" s="2"/>
      <c r="G518" s="2"/>
      <c r="H518" s="2"/>
      <c r="I518" s="2"/>
    </row>
    <row r="519" spans="2:9" s="3" customFormat="1">
      <c r="B519" s="2"/>
      <c r="C519" s="2"/>
      <c r="D519" s="2"/>
      <c r="E519" s="2"/>
      <c r="F519" s="2"/>
      <c r="G519" s="2"/>
      <c r="H519" s="2"/>
      <c r="I519" s="2"/>
    </row>
    <row r="520" spans="2:9" s="3" customFormat="1">
      <c r="B520" s="2"/>
      <c r="C520" s="2"/>
      <c r="D520" s="2"/>
      <c r="E520" s="2"/>
      <c r="F520" s="2"/>
      <c r="G520" s="2"/>
      <c r="H520" s="2"/>
      <c r="I520" s="2"/>
    </row>
    <row r="521" spans="2:9" s="3" customFormat="1">
      <c r="B521" s="2"/>
      <c r="C521" s="2"/>
      <c r="D521" s="2"/>
      <c r="E521" s="2"/>
      <c r="F521" s="2"/>
      <c r="G521" s="2"/>
      <c r="H521" s="2"/>
      <c r="I521" s="2"/>
    </row>
    <row r="522" spans="2:9" s="3" customFormat="1">
      <c r="B522" s="2"/>
      <c r="C522" s="2"/>
      <c r="D522" s="2"/>
      <c r="E522" s="2"/>
      <c r="F522" s="2"/>
      <c r="G522" s="2"/>
      <c r="H522" s="2"/>
      <c r="I522" s="2"/>
    </row>
    <row r="523" spans="2:9" s="3" customFormat="1">
      <c r="B523" s="2"/>
      <c r="C523" s="2"/>
      <c r="D523" s="2"/>
      <c r="E523" s="2"/>
      <c r="F523" s="2"/>
      <c r="G523" s="2"/>
      <c r="H523" s="2"/>
      <c r="I523" s="2"/>
    </row>
    <row r="524" spans="2:9" s="3" customFormat="1">
      <c r="B524" s="2"/>
      <c r="C524" s="2"/>
      <c r="D524" s="2"/>
      <c r="E524" s="2"/>
      <c r="F524" s="2"/>
      <c r="G524" s="2"/>
      <c r="H524" s="2"/>
      <c r="I524" s="2"/>
    </row>
    <row r="525" spans="2:9" s="3" customFormat="1">
      <c r="B525" s="2"/>
      <c r="C525" s="2"/>
      <c r="D525" s="2"/>
      <c r="E525" s="2"/>
      <c r="F525" s="2"/>
      <c r="G525" s="2"/>
      <c r="H525" s="2"/>
      <c r="I525" s="2"/>
    </row>
    <row r="526" spans="2:9" s="3" customFormat="1">
      <c r="B526" s="2"/>
      <c r="C526" s="2"/>
      <c r="D526" s="2"/>
      <c r="E526" s="2"/>
      <c r="F526" s="2"/>
      <c r="G526" s="2"/>
      <c r="H526" s="2"/>
      <c r="I526" s="2"/>
    </row>
    <row r="527" spans="2:9" s="3" customFormat="1">
      <c r="B527" s="2"/>
      <c r="C527" s="2"/>
      <c r="D527" s="2"/>
      <c r="E527" s="2"/>
      <c r="F527" s="2"/>
      <c r="G527" s="2"/>
      <c r="H527" s="2"/>
      <c r="I527" s="2"/>
    </row>
    <row r="528" spans="2:9" s="3" customFormat="1">
      <c r="B528" s="2"/>
      <c r="C528" s="2"/>
      <c r="D528" s="2"/>
      <c r="E528" s="2"/>
      <c r="F528" s="2"/>
      <c r="G528" s="2"/>
      <c r="H528" s="2"/>
      <c r="I528" s="2"/>
    </row>
    <row r="529" spans="2:9" s="3" customFormat="1">
      <c r="B529" s="2"/>
      <c r="C529" s="2"/>
      <c r="D529" s="2"/>
      <c r="E529" s="2"/>
      <c r="F529" s="2"/>
      <c r="G529" s="2"/>
      <c r="H529" s="2"/>
      <c r="I529" s="2"/>
    </row>
    <row r="530" spans="2:9" s="3" customFormat="1">
      <c r="B530" s="2"/>
      <c r="C530" s="2"/>
      <c r="D530" s="2"/>
      <c r="E530" s="2"/>
      <c r="F530" s="2"/>
      <c r="G530" s="2"/>
      <c r="H530" s="2"/>
      <c r="I530" s="2"/>
    </row>
    <row r="531" spans="2:9" s="3" customFormat="1">
      <c r="B531" s="2"/>
      <c r="C531" s="2"/>
      <c r="D531" s="2"/>
      <c r="E531" s="2"/>
      <c r="F531" s="2"/>
      <c r="G531" s="2"/>
      <c r="H531" s="2"/>
      <c r="I531" s="2"/>
    </row>
    <row r="532" spans="2:9" s="3" customFormat="1">
      <c r="B532" s="2"/>
      <c r="C532" s="2"/>
      <c r="D532" s="2"/>
      <c r="E532" s="2"/>
      <c r="F532" s="2"/>
      <c r="G532" s="2"/>
      <c r="H532" s="2"/>
      <c r="I532" s="2"/>
    </row>
    <row r="533" spans="2:9" s="3" customFormat="1">
      <c r="B533" s="2"/>
      <c r="C533" s="2"/>
      <c r="D533" s="2"/>
      <c r="E533" s="2"/>
      <c r="F533" s="2"/>
      <c r="G533" s="2"/>
      <c r="H533" s="2"/>
      <c r="I533" s="2"/>
    </row>
    <row r="534" spans="2:9" s="3" customFormat="1">
      <c r="B534" s="2"/>
      <c r="C534" s="2"/>
      <c r="D534" s="2"/>
      <c r="E534" s="2"/>
      <c r="F534" s="2"/>
      <c r="G534" s="2"/>
      <c r="H534" s="2"/>
      <c r="I534" s="2"/>
    </row>
    <row r="535" spans="2:9" s="3" customFormat="1">
      <c r="B535" s="2"/>
      <c r="C535" s="2"/>
      <c r="D535" s="2"/>
      <c r="E535" s="2"/>
      <c r="F535" s="2"/>
      <c r="G535" s="2"/>
      <c r="H535" s="2"/>
      <c r="I535" s="2"/>
    </row>
    <row r="536" spans="2:9" s="3" customFormat="1">
      <c r="B536" s="2"/>
      <c r="C536" s="2"/>
      <c r="D536" s="2"/>
      <c r="E536" s="2"/>
      <c r="F536" s="2"/>
      <c r="G536" s="2"/>
      <c r="H536" s="2"/>
      <c r="I536" s="2"/>
    </row>
    <row r="537" spans="2:9" s="3" customFormat="1">
      <c r="B537" s="2"/>
      <c r="C537" s="2"/>
      <c r="D537" s="2"/>
      <c r="E537" s="2"/>
      <c r="F537" s="2"/>
      <c r="G537" s="2"/>
      <c r="H537" s="2"/>
      <c r="I537" s="2"/>
    </row>
    <row r="538" spans="2:9" s="3" customFormat="1">
      <c r="B538" s="2"/>
      <c r="C538" s="2"/>
      <c r="D538" s="2"/>
      <c r="E538" s="2"/>
      <c r="F538" s="2"/>
      <c r="G538" s="2"/>
      <c r="H538" s="2"/>
      <c r="I538" s="2"/>
    </row>
    <row r="539" spans="2:9" s="3" customFormat="1">
      <c r="B539" s="2"/>
      <c r="C539" s="2"/>
      <c r="D539" s="2"/>
      <c r="E539" s="2"/>
      <c r="F539" s="2"/>
      <c r="G539" s="2"/>
      <c r="H539" s="2"/>
      <c r="I539" s="2"/>
    </row>
    <row r="540" spans="2:9" s="3" customFormat="1">
      <c r="B540" s="2"/>
      <c r="C540" s="2"/>
      <c r="D540" s="2"/>
      <c r="E540" s="2"/>
      <c r="F540" s="2"/>
      <c r="G540" s="2"/>
      <c r="H540" s="2"/>
      <c r="I540" s="2"/>
    </row>
    <row r="541" spans="2:9" s="3" customFormat="1">
      <c r="B541" s="2"/>
      <c r="C541" s="2"/>
      <c r="D541" s="2"/>
      <c r="E541" s="2"/>
      <c r="F541" s="2"/>
      <c r="G541" s="2"/>
      <c r="H541" s="2"/>
      <c r="I541" s="2"/>
    </row>
    <row r="542" spans="2:9" s="3" customFormat="1">
      <c r="B542" s="2"/>
      <c r="C542" s="2"/>
      <c r="D542" s="2"/>
      <c r="E542" s="2"/>
      <c r="F542" s="2"/>
      <c r="G542" s="2"/>
      <c r="H542" s="2"/>
      <c r="I542" s="2"/>
    </row>
    <row r="543" spans="2:9" s="3" customFormat="1">
      <c r="B543" s="2"/>
      <c r="C543" s="2"/>
      <c r="D543" s="2"/>
      <c r="E543" s="2"/>
      <c r="F543" s="2"/>
      <c r="G543" s="2"/>
      <c r="H543" s="2"/>
      <c r="I543" s="2"/>
    </row>
    <row r="544" spans="2:9" s="3" customFormat="1">
      <c r="B544" s="2"/>
      <c r="C544" s="2"/>
      <c r="D544" s="2"/>
      <c r="E544" s="2"/>
      <c r="F544" s="2"/>
      <c r="G544" s="2"/>
      <c r="H544" s="2"/>
      <c r="I544" s="2"/>
    </row>
    <row r="545" spans="2:9" s="3" customFormat="1">
      <c r="B545" s="2"/>
      <c r="C545" s="2"/>
      <c r="D545" s="2"/>
      <c r="E545" s="2"/>
      <c r="F545" s="2"/>
      <c r="G545" s="2"/>
      <c r="H545" s="2"/>
      <c r="I545" s="2"/>
    </row>
    <row r="546" spans="2:9" s="3" customFormat="1">
      <c r="B546" s="2"/>
      <c r="C546" s="2"/>
      <c r="D546" s="2"/>
      <c r="E546" s="2"/>
      <c r="F546" s="2"/>
      <c r="G546" s="2"/>
      <c r="H546" s="2"/>
      <c r="I546" s="2"/>
    </row>
    <row r="547" spans="2:9" s="3" customFormat="1">
      <c r="B547" s="2"/>
      <c r="C547" s="2"/>
      <c r="D547" s="2"/>
      <c r="E547" s="2"/>
      <c r="F547" s="2"/>
      <c r="G547" s="2"/>
      <c r="H547" s="2"/>
      <c r="I547" s="2"/>
    </row>
    <row r="548" spans="2:9" s="3" customFormat="1">
      <c r="B548" s="2"/>
      <c r="C548" s="2"/>
      <c r="D548" s="2"/>
      <c r="E548" s="2"/>
      <c r="F548" s="2"/>
      <c r="G548" s="2"/>
      <c r="H548" s="2"/>
      <c r="I548" s="2"/>
    </row>
    <row r="549" spans="2:9" s="3" customFormat="1">
      <c r="B549" s="2"/>
      <c r="C549" s="2"/>
      <c r="D549" s="2"/>
      <c r="E549" s="2"/>
      <c r="F549" s="2"/>
      <c r="G549" s="2"/>
      <c r="H549" s="2"/>
      <c r="I549" s="2"/>
    </row>
    <row r="550" spans="2:9" s="3" customFormat="1">
      <c r="B550" s="2"/>
      <c r="C550" s="2"/>
      <c r="D550" s="2"/>
      <c r="E550" s="2"/>
      <c r="F550" s="2"/>
      <c r="G550" s="2"/>
      <c r="H550" s="2"/>
      <c r="I550" s="2"/>
    </row>
    <row r="551" spans="2:9" s="3" customFormat="1">
      <c r="B551" s="2"/>
      <c r="C551" s="2"/>
      <c r="D551" s="2"/>
      <c r="E551" s="2"/>
      <c r="F551" s="2"/>
      <c r="G551" s="2"/>
      <c r="H551" s="2"/>
      <c r="I551" s="2"/>
    </row>
    <row r="552" spans="2:9" s="3" customFormat="1">
      <c r="B552" s="2"/>
      <c r="C552" s="2"/>
      <c r="D552" s="2"/>
      <c r="E552" s="2"/>
      <c r="F552" s="2"/>
      <c r="G552" s="2"/>
      <c r="H552" s="2"/>
      <c r="I552" s="2"/>
    </row>
    <row r="553" spans="2:9" s="3" customFormat="1">
      <c r="B553" s="2"/>
      <c r="C553" s="2"/>
      <c r="D553" s="2"/>
      <c r="E553" s="2"/>
      <c r="F553" s="2"/>
      <c r="G553" s="2"/>
      <c r="H553" s="2"/>
      <c r="I553" s="2"/>
    </row>
    <row r="554" spans="2:9" s="3" customFormat="1">
      <c r="B554" s="2"/>
      <c r="C554" s="2"/>
      <c r="D554" s="2"/>
      <c r="E554" s="2"/>
      <c r="F554" s="2"/>
      <c r="G554" s="2"/>
      <c r="H554" s="2"/>
      <c r="I554" s="2"/>
    </row>
    <row r="555" spans="2:9" s="3" customFormat="1">
      <c r="B555" s="2"/>
      <c r="C555" s="2"/>
      <c r="D555" s="2"/>
      <c r="E555" s="2"/>
      <c r="F555" s="2"/>
      <c r="G555" s="2"/>
      <c r="H555" s="2"/>
      <c r="I555" s="2"/>
    </row>
    <row r="556" spans="2:9" s="3" customFormat="1">
      <c r="B556" s="2"/>
      <c r="C556" s="2"/>
      <c r="D556" s="2"/>
      <c r="E556" s="2"/>
      <c r="F556" s="2"/>
      <c r="G556" s="2"/>
      <c r="H556" s="2"/>
      <c r="I556" s="2"/>
    </row>
    <row r="557" spans="2:9" s="3" customFormat="1">
      <c r="B557" s="2"/>
      <c r="C557" s="2"/>
      <c r="D557" s="2"/>
      <c r="E557" s="2"/>
      <c r="F557" s="2"/>
      <c r="G557" s="2"/>
      <c r="H557" s="2"/>
      <c r="I557" s="2"/>
    </row>
    <row r="558" spans="2:9" s="3" customFormat="1">
      <c r="B558" s="2"/>
      <c r="C558" s="2"/>
      <c r="D558" s="2"/>
      <c r="E558" s="2"/>
      <c r="F558" s="2"/>
      <c r="G558" s="2"/>
      <c r="H558" s="2"/>
      <c r="I558" s="2"/>
    </row>
    <row r="559" spans="2:9" s="3" customFormat="1">
      <c r="B559" s="2"/>
      <c r="C559" s="2"/>
      <c r="D559" s="2"/>
      <c r="E559" s="2"/>
      <c r="F559" s="2"/>
      <c r="G559" s="2"/>
      <c r="H559" s="2"/>
      <c r="I559" s="2"/>
    </row>
    <row r="560" spans="2:9" s="3" customFormat="1">
      <c r="B560" s="2"/>
      <c r="C560" s="2"/>
      <c r="D560" s="2"/>
      <c r="E560" s="2"/>
      <c r="F560" s="2"/>
      <c r="G560" s="2"/>
      <c r="H560" s="2"/>
      <c r="I560" s="2"/>
    </row>
    <row r="561" spans="2:9" s="3" customFormat="1">
      <c r="B561" s="2"/>
      <c r="C561" s="2"/>
      <c r="D561" s="2"/>
      <c r="E561" s="2"/>
      <c r="F561" s="2"/>
      <c r="G561" s="2"/>
      <c r="H561" s="2"/>
      <c r="I561" s="2"/>
    </row>
    <row r="562" spans="2:9" s="3" customFormat="1">
      <c r="B562" s="2"/>
      <c r="C562" s="2"/>
      <c r="D562" s="2"/>
      <c r="E562" s="2"/>
      <c r="F562" s="2"/>
      <c r="G562" s="2"/>
      <c r="H562" s="2"/>
      <c r="I562" s="2"/>
    </row>
    <row r="563" spans="2:9" s="3" customFormat="1">
      <c r="B563" s="2"/>
      <c r="C563" s="2"/>
      <c r="D563" s="2"/>
      <c r="E563" s="2"/>
      <c r="F563" s="2"/>
      <c r="G563" s="2"/>
      <c r="H563" s="2"/>
      <c r="I563" s="2"/>
    </row>
    <row r="564" spans="2:9" s="3" customFormat="1">
      <c r="B564" s="2"/>
      <c r="C564" s="2"/>
      <c r="D564" s="2"/>
      <c r="E564" s="2"/>
      <c r="F564" s="2"/>
      <c r="G564" s="2"/>
      <c r="H564" s="2"/>
      <c r="I564" s="2"/>
    </row>
    <row r="565" spans="2:9" s="3" customFormat="1">
      <c r="B565" s="2"/>
      <c r="C565" s="2"/>
      <c r="D565" s="2"/>
      <c r="E565" s="2"/>
      <c r="F565" s="2"/>
      <c r="G565" s="2"/>
      <c r="H565" s="2"/>
      <c r="I565" s="2"/>
    </row>
    <row r="566" spans="2:9" s="3" customFormat="1">
      <c r="B566" s="2"/>
      <c r="C566" s="2"/>
      <c r="D566" s="2"/>
      <c r="E566" s="2"/>
      <c r="F566" s="2"/>
      <c r="G566" s="2"/>
      <c r="H566" s="2"/>
      <c r="I566" s="2"/>
    </row>
    <row r="567" spans="2:9" s="3" customFormat="1">
      <c r="B567" s="2"/>
      <c r="C567" s="2"/>
      <c r="D567" s="2"/>
      <c r="E567" s="2"/>
      <c r="F567" s="2"/>
      <c r="G567" s="2"/>
      <c r="H567" s="2"/>
      <c r="I567" s="2"/>
    </row>
    <row r="568" spans="2:9" s="3" customFormat="1">
      <c r="B568" s="2"/>
      <c r="C568" s="2"/>
      <c r="D568" s="2"/>
      <c r="E568" s="2"/>
      <c r="F568" s="2"/>
      <c r="G568" s="2"/>
      <c r="H568" s="2"/>
      <c r="I568" s="2"/>
    </row>
    <row r="569" spans="2:9" s="3" customFormat="1">
      <c r="B569" s="2"/>
      <c r="C569" s="2"/>
      <c r="D569" s="2"/>
      <c r="E569" s="2"/>
      <c r="F569" s="2"/>
      <c r="G569" s="2"/>
      <c r="H569" s="2"/>
      <c r="I569" s="2"/>
    </row>
    <row r="570" spans="2:9" s="3" customFormat="1">
      <c r="B570" s="2"/>
      <c r="C570" s="2"/>
      <c r="D570" s="2"/>
      <c r="E570" s="2"/>
      <c r="F570" s="2"/>
      <c r="G570" s="2"/>
      <c r="H570" s="2"/>
      <c r="I570" s="2"/>
    </row>
    <row r="571" spans="2:9" s="3" customFormat="1">
      <c r="B571" s="2"/>
      <c r="C571" s="2"/>
      <c r="D571" s="2"/>
      <c r="E571" s="2"/>
      <c r="F571" s="2"/>
      <c r="G571" s="2"/>
      <c r="H571" s="2"/>
      <c r="I571" s="2"/>
    </row>
    <row r="572" spans="2:9" s="3" customFormat="1">
      <c r="B572" s="2"/>
      <c r="C572" s="2"/>
      <c r="D572" s="2"/>
      <c r="E572" s="2"/>
      <c r="F572" s="2"/>
      <c r="G572" s="2"/>
      <c r="H572" s="2"/>
      <c r="I572" s="2"/>
    </row>
    <row r="573" spans="2:9" s="3" customFormat="1">
      <c r="B573" s="2"/>
      <c r="C573" s="2"/>
      <c r="D573" s="2"/>
      <c r="E573" s="2"/>
      <c r="F573" s="2"/>
      <c r="G573" s="2"/>
      <c r="H573" s="2"/>
      <c r="I573" s="2"/>
    </row>
    <row r="574" spans="2:9" s="3" customFormat="1">
      <c r="B574" s="2"/>
      <c r="C574" s="2"/>
      <c r="D574" s="2"/>
      <c r="E574" s="2"/>
      <c r="F574" s="2"/>
      <c r="G574" s="2"/>
      <c r="H574" s="2"/>
      <c r="I574" s="2"/>
    </row>
    <row r="575" spans="2:9" s="3" customFormat="1">
      <c r="B575" s="2"/>
      <c r="C575" s="2"/>
      <c r="D575" s="2"/>
      <c r="E575" s="2"/>
      <c r="F575" s="2"/>
      <c r="G575" s="2"/>
      <c r="H575" s="2"/>
      <c r="I575" s="2"/>
    </row>
    <row r="576" spans="2:9" s="3" customFormat="1">
      <c r="B576" s="2"/>
      <c r="C576" s="2"/>
      <c r="D576" s="2"/>
      <c r="E576" s="2"/>
      <c r="F576" s="2"/>
      <c r="G576" s="2"/>
      <c r="H576" s="2"/>
      <c r="I576" s="2"/>
    </row>
    <row r="577" spans="2:9" s="3" customFormat="1">
      <c r="B577" s="2"/>
      <c r="C577" s="2"/>
      <c r="D577" s="2"/>
      <c r="E577" s="2"/>
      <c r="F577" s="2"/>
      <c r="G577" s="2"/>
      <c r="H577" s="2"/>
      <c r="I577" s="2"/>
    </row>
    <row r="578" spans="2:9" s="3" customFormat="1">
      <c r="B578" s="2"/>
      <c r="C578" s="2"/>
      <c r="D578" s="2"/>
      <c r="E578" s="2"/>
      <c r="F578" s="2"/>
      <c r="G578" s="2"/>
      <c r="H578" s="2"/>
      <c r="I578" s="2"/>
    </row>
    <row r="579" spans="2:9" s="3" customFormat="1">
      <c r="B579" s="2"/>
      <c r="C579" s="2"/>
      <c r="D579" s="2"/>
      <c r="E579" s="2"/>
      <c r="F579" s="2"/>
      <c r="G579" s="2"/>
      <c r="H579" s="2"/>
      <c r="I579" s="2"/>
    </row>
    <row r="580" spans="2:9" s="3" customFormat="1">
      <c r="B580" s="2"/>
      <c r="C580" s="2"/>
      <c r="D580" s="2"/>
      <c r="E580" s="2"/>
      <c r="F580" s="2"/>
      <c r="G580" s="2"/>
      <c r="H580" s="2"/>
      <c r="I580" s="2"/>
    </row>
    <row r="581" spans="2:9" s="3" customFormat="1">
      <c r="B581" s="2"/>
      <c r="C581" s="2"/>
      <c r="D581" s="2"/>
      <c r="E581" s="2"/>
      <c r="F581" s="2"/>
      <c r="G581" s="2"/>
      <c r="H581" s="2"/>
      <c r="I581" s="2"/>
    </row>
    <row r="582" spans="2:9" s="3" customFormat="1">
      <c r="B582" s="2"/>
      <c r="C582" s="2"/>
      <c r="D582" s="2"/>
      <c r="E582" s="2"/>
      <c r="F582" s="2"/>
      <c r="G582" s="2"/>
      <c r="H582" s="2"/>
      <c r="I582" s="2"/>
    </row>
    <row r="583" spans="2:9" s="3" customFormat="1">
      <c r="B583" s="2"/>
      <c r="C583" s="2"/>
      <c r="D583" s="2"/>
      <c r="E583" s="2"/>
      <c r="F583" s="2"/>
      <c r="G583" s="2"/>
      <c r="H583" s="2"/>
      <c r="I583" s="2"/>
    </row>
    <row r="584" spans="2:9" s="3" customFormat="1">
      <c r="B584" s="2"/>
      <c r="C584" s="2"/>
      <c r="D584" s="2"/>
      <c r="E584" s="2"/>
      <c r="F584" s="2"/>
      <c r="G584" s="2"/>
      <c r="H584" s="2"/>
      <c r="I584" s="2"/>
    </row>
    <row r="585" spans="2:9" s="3" customFormat="1">
      <c r="B585" s="2"/>
      <c r="C585" s="2"/>
      <c r="D585" s="2"/>
      <c r="E585" s="2"/>
      <c r="F585" s="2"/>
      <c r="G585" s="2"/>
      <c r="H585" s="2"/>
      <c r="I585" s="2"/>
    </row>
    <row r="586" spans="2:9" s="3" customFormat="1">
      <c r="B586" s="2"/>
      <c r="C586" s="2"/>
      <c r="D586" s="2"/>
      <c r="E586" s="2"/>
      <c r="F586" s="2"/>
      <c r="G586" s="2"/>
      <c r="H586" s="2"/>
      <c r="I586" s="2"/>
    </row>
    <row r="587" spans="2:9" s="3" customFormat="1">
      <c r="B587" s="2"/>
      <c r="C587" s="2"/>
      <c r="D587" s="2"/>
      <c r="E587" s="2"/>
      <c r="F587" s="2"/>
      <c r="G587" s="2"/>
      <c r="H587" s="2"/>
      <c r="I587" s="2"/>
    </row>
    <row r="588" spans="2:9" s="3" customFormat="1">
      <c r="B588" s="2"/>
      <c r="C588" s="2"/>
      <c r="D588" s="2"/>
      <c r="E588" s="2"/>
      <c r="F588" s="2"/>
      <c r="G588" s="2"/>
      <c r="H588" s="2"/>
      <c r="I588" s="2"/>
    </row>
    <row r="589" spans="2:9" s="3" customFormat="1">
      <c r="B589" s="2"/>
      <c r="C589" s="2"/>
      <c r="D589" s="2"/>
      <c r="E589" s="2"/>
      <c r="F589" s="2"/>
      <c r="G589" s="2"/>
      <c r="H589" s="2"/>
      <c r="I589" s="2"/>
    </row>
    <row r="590" spans="2:9" s="3" customFormat="1">
      <c r="B590" s="2"/>
      <c r="C590" s="2"/>
      <c r="D590" s="2"/>
      <c r="E590" s="2"/>
      <c r="F590" s="2"/>
      <c r="G590" s="2"/>
      <c r="H590" s="2"/>
      <c r="I590" s="2"/>
    </row>
    <row r="591" spans="2:9" s="3" customFormat="1">
      <c r="B591" s="2"/>
      <c r="C591" s="2"/>
      <c r="D591" s="2"/>
      <c r="E591" s="2"/>
      <c r="F591" s="2"/>
      <c r="G591" s="2"/>
      <c r="H591" s="2"/>
      <c r="I591" s="2"/>
    </row>
    <row r="592" spans="2:9" s="3" customFormat="1">
      <c r="B592" s="2"/>
      <c r="C592" s="2"/>
      <c r="D592" s="2"/>
      <c r="E592" s="2"/>
      <c r="F592" s="2"/>
      <c r="G592" s="2"/>
      <c r="H592" s="2"/>
      <c r="I592" s="2"/>
    </row>
    <row r="593" spans="2:9" s="3" customFormat="1">
      <c r="B593" s="2"/>
      <c r="C593" s="2"/>
      <c r="D593" s="2"/>
      <c r="E593" s="2"/>
      <c r="F593" s="2"/>
      <c r="G593" s="2"/>
      <c r="H593" s="2"/>
      <c r="I593" s="2"/>
    </row>
    <row r="594" spans="2:9" s="3" customFormat="1">
      <c r="B594" s="2"/>
      <c r="C594" s="2"/>
      <c r="D594" s="2"/>
      <c r="E594" s="2"/>
      <c r="F594" s="2"/>
      <c r="G594" s="2"/>
      <c r="H594" s="2"/>
      <c r="I594" s="2"/>
    </row>
    <row r="595" spans="2:9" s="3" customFormat="1">
      <c r="B595" s="2"/>
      <c r="C595" s="2"/>
      <c r="D595" s="2"/>
      <c r="E595" s="2"/>
      <c r="F595" s="2"/>
      <c r="G595" s="2"/>
      <c r="H595" s="2"/>
      <c r="I595" s="2"/>
    </row>
    <row r="596" spans="2:9" s="3" customFormat="1">
      <c r="B596" s="2"/>
      <c r="C596" s="2"/>
      <c r="D596" s="2"/>
      <c r="E596" s="2"/>
      <c r="F596" s="2"/>
      <c r="G596" s="2"/>
      <c r="H596" s="2"/>
      <c r="I596" s="2"/>
    </row>
    <row r="597" spans="2:9" s="3" customFormat="1">
      <c r="B597" s="2"/>
      <c r="C597" s="2"/>
      <c r="D597" s="2"/>
      <c r="E597" s="2"/>
      <c r="F597" s="2"/>
      <c r="G597" s="2"/>
      <c r="H597" s="2"/>
      <c r="I597" s="2"/>
    </row>
    <row r="598" spans="2:9" s="3" customFormat="1">
      <c r="B598" s="2"/>
      <c r="C598" s="2"/>
      <c r="D598" s="2"/>
      <c r="E598" s="2"/>
      <c r="F598" s="2"/>
      <c r="G598" s="2"/>
      <c r="H598" s="2"/>
      <c r="I598" s="2"/>
    </row>
    <row r="599" spans="2:9" s="3" customFormat="1">
      <c r="B599" s="2"/>
      <c r="C599" s="2"/>
      <c r="D599" s="2"/>
      <c r="E599" s="2"/>
      <c r="F599" s="2"/>
      <c r="G599" s="2"/>
      <c r="H599" s="2"/>
      <c r="I599" s="2"/>
    </row>
    <row r="600" spans="2:9" s="3" customFormat="1">
      <c r="B600" s="2"/>
      <c r="C600" s="2"/>
      <c r="D600" s="2"/>
      <c r="E600" s="2"/>
      <c r="F600" s="2"/>
      <c r="G600" s="2"/>
      <c r="H600" s="2"/>
      <c r="I600" s="2"/>
    </row>
    <row r="601" spans="2:9" s="3" customFormat="1">
      <c r="B601" s="2"/>
      <c r="C601" s="2"/>
      <c r="D601" s="2"/>
      <c r="E601" s="2"/>
      <c r="F601" s="2"/>
      <c r="G601" s="2"/>
      <c r="H601" s="2"/>
      <c r="I601" s="2"/>
    </row>
    <row r="602" spans="2:9" s="3" customFormat="1">
      <c r="B602" s="2"/>
      <c r="C602" s="2"/>
      <c r="D602" s="2"/>
      <c r="E602" s="2"/>
      <c r="F602" s="2"/>
      <c r="G602" s="2"/>
      <c r="H602" s="2"/>
      <c r="I602" s="2"/>
    </row>
    <row r="603" spans="2:9" s="3" customFormat="1">
      <c r="B603" s="2"/>
      <c r="C603" s="2"/>
      <c r="D603" s="2"/>
      <c r="E603" s="2"/>
      <c r="F603" s="2"/>
      <c r="G603" s="2"/>
      <c r="H603" s="2"/>
      <c r="I603" s="2"/>
    </row>
    <row r="604" spans="2:9" s="3" customFormat="1">
      <c r="B604" s="2"/>
      <c r="C604" s="2"/>
      <c r="D604" s="2"/>
      <c r="E604" s="2"/>
      <c r="F604" s="2"/>
      <c r="G604" s="2"/>
      <c r="H604" s="2"/>
      <c r="I604" s="2"/>
    </row>
    <row r="605" spans="2:9" s="3" customFormat="1">
      <c r="B605" s="2"/>
      <c r="C605" s="2"/>
      <c r="D605" s="2"/>
      <c r="E605" s="2"/>
      <c r="F605" s="2"/>
      <c r="G605" s="2"/>
      <c r="H605" s="2"/>
      <c r="I605" s="2"/>
    </row>
    <row r="606" spans="2:9" s="3" customFormat="1">
      <c r="B606" s="2"/>
      <c r="C606" s="2"/>
      <c r="D606" s="2"/>
      <c r="E606" s="2"/>
      <c r="F606" s="2"/>
      <c r="G606" s="2"/>
      <c r="H606" s="2"/>
      <c r="I606" s="2"/>
    </row>
    <row r="607" spans="2:9" s="3" customFormat="1">
      <c r="B607" s="2"/>
      <c r="C607" s="2"/>
      <c r="D607" s="2"/>
      <c r="E607" s="2"/>
      <c r="F607" s="2"/>
      <c r="G607" s="2"/>
      <c r="H607" s="2"/>
      <c r="I607" s="2"/>
    </row>
    <row r="608" spans="2:9" s="3" customFormat="1">
      <c r="B608" s="2"/>
      <c r="C608" s="2"/>
      <c r="D608" s="2"/>
      <c r="E608" s="2"/>
      <c r="F608" s="2"/>
      <c r="G608" s="2"/>
      <c r="H608" s="2"/>
      <c r="I608" s="2"/>
    </row>
    <row r="609" spans="2:9" s="3" customFormat="1">
      <c r="B609" s="2"/>
      <c r="C609" s="2"/>
      <c r="D609" s="2"/>
      <c r="E609" s="2"/>
      <c r="F609" s="2"/>
      <c r="G609" s="2"/>
      <c r="H609" s="2"/>
      <c r="I609" s="2"/>
    </row>
    <row r="610" spans="2:9" s="3" customFormat="1">
      <c r="B610" s="2"/>
      <c r="C610" s="2"/>
      <c r="D610" s="2"/>
      <c r="E610" s="2"/>
      <c r="F610" s="2"/>
      <c r="G610" s="2"/>
      <c r="H610" s="2"/>
      <c r="I610" s="2"/>
    </row>
    <row r="611" spans="2:9" s="3" customFormat="1">
      <c r="B611" s="2"/>
      <c r="C611" s="2"/>
      <c r="D611" s="2"/>
      <c r="E611" s="2"/>
      <c r="F611" s="2"/>
      <c r="G611" s="2"/>
      <c r="H611" s="2"/>
      <c r="I611" s="2"/>
    </row>
    <row r="612" spans="2:9" s="3" customFormat="1">
      <c r="B612" s="2"/>
      <c r="C612" s="2"/>
      <c r="D612" s="2"/>
      <c r="E612" s="2"/>
      <c r="F612" s="2"/>
      <c r="G612" s="2"/>
      <c r="H612" s="2"/>
      <c r="I612" s="2"/>
    </row>
    <row r="613" spans="2:9" s="3" customFormat="1">
      <c r="B613" s="2"/>
      <c r="C613" s="2"/>
      <c r="D613" s="2"/>
      <c r="E613" s="2"/>
      <c r="F613" s="2"/>
      <c r="G613" s="2"/>
      <c r="H613" s="2"/>
      <c r="I613" s="2"/>
    </row>
    <row r="614" spans="2:9" s="3" customFormat="1">
      <c r="B614" s="2"/>
      <c r="C614" s="2"/>
      <c r="D614" s="2"/>
      <c r="E614" s="2"/>
      <c r="F614" s="2"/>
      <c r="G614" s="2"/>
      <c r="H614" s="2"/>
      <c r="I614" s="2"/>
    </row>
    <row r="615" spans="2:9" s="3" customFormat="1">
      <c r="B615" s="2"/>
      <c r="C615" s="2"/>
      <c r="D615" s="2"/>
      <c r="E615" s="2"/>
      <c r="F615" s="2"/>
      <c r="G615" s="2"/>
      <c r="H615" s="2"/>
      <c r="I615" s="2"/>
    </row>
    <row r="616" spans="2:9" s="3" customFormat="1">
      <c r="B616" s="2"/>
      <c r="C616" s="2"/>
      <c r="D616" s="2"/>
      <c r="E616" s="2"/>
      <c r="F616" s="2"/>
      <c r="G616" s="2"/>
      <c r="H616" s="2"/>
      <c r="I616" s="2"/>
    </row>
    <row r="617" spans="2:9" s="3" customFormat="1">
      <c r="B617" s="2"/>
      <c r="C617" s="2"/>
      <c r="D617" s="2"/>
      <c r="E617" s="2"/>
      <c r="F617" s="2"/>
      <c r="G617" s="2"/>
      <c r="H617" s="2"/>
      <c r="I617" s="2"/>
    </row>
    <row r="618" spans="2:9" s="3" customFormat="1">
      <c r="B618" s="2"/>
      <c r="C618" s="2"/>
      <c r="D618" s="2"/>
      <c r="E618" s="2"/>
      <c r="F618" s="2"/>
      <c r="G618" s="2"/>
      <c r="H618" s="2"/>
      <c r="I618" s="2"/>
    </row>
    <row r="619" spans="2:9" s="3" customFormat="1">
      <c r="B619" s="2"/>
      <c r="C619" s="2"/>
      <c r="D619" s="2"/>
      <c r="E619" s="2"/>
      <c r="F619" s="2"/>
      <c r="G619" s="2"/>
      <c r="H619" s="2"/>
      <c r="I619" s="2"/>
    </row>
    <row r="620" spans="2:9" s="3" customFormat="1">
      <c r="B620" s="2"/>
      <c r="C620" s="2"/>
      <c r="D620" s="2"/>
      <c r="E620" s="2"/>
      <c r="F620" s="2"/>
      <c r="G620" s="2"/>
      <c r="H620" s="2"/>
      <c r="I620" s="2"/>
    </row>
    <row r="621" spans="2:9" s="3" customFormat="1">
      <c r="B621" s="2"/>
      <c r="C621" s="2"/>
      <c r="D621" s="2"/>
      <c r="E621" s="2"/>
      <c r="F621" s="2"/>
      <c r="G621" s="2"/>
      <c r="H621" s="2"/>
      <c r="I621" s="2"/>
    </row>
    <row r="622" spans="2:9" s="3" customFormat="1">
      <c r="B622" s="2"/>
      <c r="C622" s="2"/>
      <c r="D622" s="2"/>
      <c r="E622" s="2"/>
      <c r="F622" s="2"/>
      <c r="G622" s="2"/>
      <c r="H622" s="2"/>
      <c r="I622" s="2"/>
    </row>
    <row r="623" spans="2:9" s="3" customFormat="1">
      <c r="B623" s="2"/>
      <c r="C623" s="2"/>
      <c r="D623" s="2"/>
      <c r="E623" s="2"/>
      <c r="F623" s="2"/>
      <c r="G623" s="2"/>
      <c r="H623" s="2"/>
      <c r="I623" s="2"/>
    </row>
    <row r="624" spans="2:9" s="3" customFormat="1">
      <c r="B624" s="2"/>
      <c r="C624" s="2"/>
      <c r="D624" s="2"/>
      <c r="E624" s="2"/>
      <c r="F624" s="2"/>
      <c r="G624" s="2"/>
      <c r="H624" s="2"/>
      <c r="I624" s="2"/>
    </row>
    <row r="625" spans="2:9" s="3" customFormat="1">
      <c r="B625" s="2"/>
      <c r="C625" s="2"/>
      <c r="D625" s="2"/>
      <c r="E625" s="2"/>
      <c r="F625" s="2"/>
      <c r="G625" s="2"/>
      <c r="H625" s="2"/>
      <c r="I625" s="2"/>
    </row>
    <row r="626" spans="2:9" s="3" customFormat="1">
      <c r="B626" s="2"/>
      <c r="C626" s="2"/>
      <c r="D626" s="2"/>
      <c r="E626" s="2"/>
      <c r="F626" s="2"/>
      <c r="G626" s="2"/>
      <c r="H626" s="2"/>
      <c r="I626" s="2"/>
    </row>
    <row r="627" spans="2:9" s="3" customFormat="1">
      <c r="B627" s="2"/>
      <c r="C627" s="2"/>
      <c r="D627" s="2"/>
      <c r="E627" s="2"/>
      <c r="F627" s="2"/>
      <c r="G627" s="2"/>
      <c r="H627" s="2"/>
      <c r="I627" s="2"/>
    </row>
    <row r="628" spans="2:9" s="3" customFormat="1">
      <c r="B628" s="2"/>
      <c r="C628" s="2"/>
      <c r="D628" s="2"/>
      <c r="E628" s="2"/>
      <c r="F628" s="2"/>
      <c r="G628" s="2"/>
      <c r="H628" s="2"/>
      <c r="I628" s="2"/>
    </row>
    <row r="629" spans="2:9" s="3" customFormat="1">
      <c r="B629" s="2"/>
      <c r="C629" s="2"/>
      <c r="D629" s="2"/>
      <c r="E629" s="2"/>
      <c r="F629" s="2"/>
      <c r="G629" s="2"/>
      <c r="H629" s="2"/>
      <c r="I629" s="2"/>
    </row>
    <row r="630" spans="2:9" s="3" customFormat="1">
      <c r="B630" s="2"/>
      <c r="C630" s="2"/>
      <c r="D630" s="2"/>
      <c r="E630" s="2"/>
      <c r="F630" s="2"/>
      <c r="G630" s="2"/>
      <c r="H630" s="2"/>
      <c r="I630" s="2"/>
    </row>
    <row r="631" spans="2:9" s="3" customFormat="1">
      <c r="B631" s="2"/>
      <c r="C631" s="2"/>
      <c r="D631" s="2"/>
      <c r="E631" s="2"/>
      <c r="F631" s="2"/>
      <c r="G631" s="2"/>
      <c r="H631" s="2"/>
      <c r="I631" s="2"/>
    </row>
    <row r="632" spans="2:9" s="3" customFormat="1">
      <c r="B632" s="2"/>
      <c r="C632" s="2"/>
      <c r="D632" s="2"/>
      <c r="E632" s="2"/>
      <c r="F632" s="2"/>
      <c r="G632" s="2"/>
      <c r="H632" s="2"/>
      <c r="I632" s="2"/>
    </row>
    <row r="633" spans="2:9" s="3" customFormat="1">
      <c r="B633" s="2"/>
      <c r="C633" s="2"/>
      <c r="D633" s="2"/>
      <c r="E633" s="2"/>
      <c r="F633" s="2"/>
      <c r="G633" s="2"/>
      <c r="H633" s="2"/>
      <c r="I633" s="2"/>
    </row>
    <row r="634" spans="2:9" s="3" customFormat="1">
      <c r="B634" s="2"/>
      <c r="C634" s="2"/>
      <c r="D634" s="2"/>
      <c r="E634" s="2"/>
      <c r="F634" s="2"/>
      <c r="G634" s="2"/>
      <c r="H634" s="2"/>
      <c r="I634" s="2"/>
    </row>
    <row r="635" spans="2:9" s="3" customFormat="1">
      <c r="B635" s="2"/>
      <c r="C635" s="2"/>
      <c r="D635" s="2"/>
      <c r="E635" s="2"/>
      <c r="F635" s="2"/>
      <c r="G635" s="2"/>
      <c r="H635" s="2"/>
      <c r="I635" s="2"/>
    </row>
    <row r="636" spans="2:9" s="3" customFormat="1">
      <c r="B636" s="2"/>
      <c r="C636" s="2"/>
      <c r="D636" s="2"/>
      <c r="E636" s="2"/>
      <c r="F636" s="2"/>
      <c r="G636" s="2"/>
      <c r="H636" s="2"/>
      <c r="I636" s="2"/>
    </row>
    <row r="637" spans="2:9" s="3" customFormat="1">
      <c r="B637" s="2"/>
      <c r="C637" s="2"/>
      <c r="D637" s="2"/>
      <c r="E637" s="2"/>
      <c r="F637" s="2"/>
      <c r="G637" s="2"/>
      <c r="H637" s="2"/>
      <c r="I637" s="2"/>
    </row>
    <row r="638" spans="2:9" s="3" customFormat="1">
      <c r="B638" s="2"/>
      <c r="C638" s="2"/>
      <c r="D638" s="2"/>
      <c r="E638" s="2"/>
      <c r="F638" s="2"/>
      <c r="G638" s="2"/>
      <c r="H638" s="2"/>
      <c r="I638" s="2"/>
    </row>
    <row r="639" spans="2:9" s="3" customFormat="1">
      <c r="B639" s="2"/>
      <c r="C639" s="2"/>
      <c r="D639" s="2"/>
      <c r="E639" s="2"/>
      <c r="F639" s="2"/>
      <c r="G639" s="2"/>
      <c r="H639" s="2"/>
      <c r="I639" s="2"/>
    </row>
    <row r="640" spans="2:9" s="3" customFormat="1">
      <c r="B640" s="2"/>
      <c r="C640" s="2"/>
      <c r="D640" s="2"/>
      <c r="E640" s="2"/>
      <c r="F640" s="2"/>
      <c r="G640" s="2"/>
      <c r="H640" s="2"/>
      <c r="I640" s="2"/>
    </row>
    <row r="641" spans="2:9" s="3" customFormat="1">
      <c r="B641" s="2"/>
      <c r="C641" s="2"/>
      <c r="D641" s="2"/>
      <c r="E641" s="2"/>
      <c r="F641" s="2"/>
      <c r="G641" s="2"/>
      <c r="H641" s="2"/>
      <c r="I641" s="2"/>
    </row>
    <row r="642" spans="2:9" s="3" customFormat="1">
      <c r="B642" s="2"/>
      <c r="C642" s="2"/>
      <c r="D642" s="2"/>
      <c r="E642" s="2"/>
      <c r="F642" s="2"/>
      <c r="G642" s="2"/>
      <c r="H642" s="2"/>
      <c r="I642" s="2"/>
    </row>
    <row r="643" spans="2:9" s="3" customFormat="1">
      <c r="B643" s="2"/>
      <c r="C643" s="2"/>
      <c r="D643" s="2"/>
      <c r="E643" s="2"/>
      <c r="F643" s="2"/>
      <c r="G643" s="2"/>
      <c r="H643" s="2"/>
      <c r="I643" s="2"/>
    </row>
    <row r="644" spans="2:9" s="3" customFormat="1">
      <c r="B644" s="2"/>
      <c r="C644" s="2"/>
      <c r="D644" s="2"/>
      <c r="E644" s="2"/>
      <c r="F644" s="2"/>
      <c r="G644" s="2"/>
      <c r="H644" s="2"/>
      <c r="I644" s="2"/>
    </row>
    <row r="645" spans="2:9" s="3" customFormat="1">
      <c r="B645" s="2"/>
      <c r="C645" s="2"/>
      <c r="D645" s="2"/>
      <c r="E645" s="2"/>
      <c r="F645" s="2"/>
      <c r="G645" s="2"/>
      <c r="H645" s="2"/>
      <c r="I645" s="2"/>
    </row>
    <row r="646" spans="2:9" s="3" customFormat="1">
      <c r="B646" s="2"/>
      <c r="C646" s="2"/>
      <c r="D646" s="2"/>
      <c r="E646" s="2"/>
      <c r="F646" s="2"/>
      <c r="G646" s="2"/>
      <c r="H646" s="2"/>
      <c r="I646" s="2"/>
    </row>
    <row r="647" spans="2:9" s="3" customFormat="1">
      <c r="B647" s="2"/>
      <c r="C647" s="2"/>
      <c r="D647" s="2"/>
      <c r="E647" s="2"/>
      <c r="F647" s="2"/>
      <c r="G647" s="2"/>
      <c r="H647" s="2"/>
      <c r="I647" s="2"/>
    </row>
    <row r="648" spans="2:9" s="3" customFormat="1">
      <c r="B648" s="2"/>
      <c r="C648" s="2"/>
      <c r="D648" s="2"/>
      <c r="E648" s="2"/>
      <c r="F648" s="2"/>
      <c r="G648" s="2"/>
      <c r="H648" s="2"/>
      <c r="I648" s="2"/>
    </row>
    <row r="649" spans="2:9" s="3" customFormat="1">
      <c r="B649" s="2"/>
      <c r="C649" s="2"/>
      <c r="D649" s="2"/>
      <c r="E649" s="2"/>
      <c r="F649" s="2"/>
      <c r="G649" s="2"/>
      <c r="H649" s="2"/>
      <c r="I649" s="2"/>
    </row>
    <row r="650" spans="2:9" s="3" customFormat="1">
      <c r="B650" s="2"/>
      <c r="C650" s="2"/>
      <c r="D650" s="2"/>
      <c r="E650" s="2"/>
      <c r="F650" s="2"/>
      <c r="G650" s="2"/>
      <c r="H650" s="2"/>
      <c r="I650" s="2"/>
    </row>
    <row r="651" spans="2:9" s="3" customFormat="1">
      <c r="B651" s="2"/>
      <c r="C651" s="2"/>
      <c r="D651" s="2"/>
      <c r="E651" s="2"/>
      <c r="F651" s="2"/>
      <c r="G651" s="2"/>
      <c r="H651" s="2"/>
      <c r="I651" s="2"/>
    </row>
    <row r="652" spans="2:9" s="3" customFormat="1">
      <c r="B652" s="2"/>
      <c r="C652" s="2"/>
      <c r="D652" s="2"/>
      <c r="E652" s="2"/>
      <c r="F652" s="2"/>
      <c r="G652" s="2"/>
      <c r="H652" s="2"/>
      <c r="I652" s="2"/>
    </row>
    <row r="653" spans="2:9" s="3" customFormat="1">
      <c r="B653" s="2"/>
      <c r="C653" s="2"/>
      <c r="D653" s="2"/>
      <c r="E653" s="2"/>
      <c r="F653" s="2"/>
      <c r="G653" s="2"/>
      <c r="H653" s="2"/>
      <c r="I653" s="2"/>
    </row>
    <row r="654" spans="2:9" s="3" customFormat="1">
      <c r="B654" s="2"/>
      <c r="C654" s="2"/>
      <c r="D654" s="2"/>
      <c r="E654" s="2"/>
      <c r="F654" s="2"/>
      <c r="G654" s="2"/>
      <c r="H654" s="2"/>
      <c r="I654" s="2"/>
    </row>
    <row r="655" spans="2:9" s="3" customFormat="1">
      <c r="B655" s="2"/>
      <c r="C655" s="2"/>
      <c r="D655" s="2"/>
      <c r="E655" s="2"/>
      <c r="F655" s="2"/>
      <c r="G655" s="2"/>
      <c r="H655" s="2"/>
      <c r="I655" s="2"/>
    </row>
    <row r="656" spans="2:9" s="3" customFormat="1">
      <c r="B656" s="2"/>
      <c r="C656" s="2"/>
      <c r="D656" s="2"/>
      <c r="E656" s="2"/>
      <c r="F656" s="2"/>
      <c r="G656" s="2"/>
      <c r="H656" s="2"/>
      <c r="I656" s="2"/>
    </row>
    <row r="657" spans="2:9" s="3" customFormat="1">
      <c r="B657" s="2"/>
      <c r="C657" s="2"/>
      <c r="D657" s="2"/>
      <c r="E657" s="2"/>
      <c r="F657" s="2"/>
      <c r="G657" s="2"/>
      <c r="H657" s="2"/>
      <c r="I657" s="2"/>
    </row>
    <row r="658" spans="2:9" s="3" customFormat="1">
      <c r="B658" s="2"/>
      <c r="C658" s="2"/>
      <c r="D658" s="2"/>
      <c r="E658" s="2"/>
      <c r="F658" s="2"/>
      <c r="G658" s="2"/>
      <c r="H658" s="2"/>
      <c r="I658" s="2"/>
    </row>
    <row r="659" spans="2:9" s="3" customFormat="1">
      <c r="B659" s="2"/>
      <c r="C659" s="2"/>
      <c r="D659" s="2"/>
      <c r="E659" s="2"/>
      <c r="F659" s="2"/>
      <c r="G659" s="2"/>
      <c r="H659" s="2"/>
      <c r="I659" s="2"/>
    </row>
    <row r="660" spans="2:9" s="3" customFormat="1">
      <c r="B660" s="2"/>
      <c r="C660" s="2"/>
      <c r="D660" s="2"/>
      <c r="E660" s="2"/>
      <c r="F660" s="2"/>
      <c r="G660" s="2"/>
      <c r="H660" s="2"/>
      <c r="I660" s="2"/>
    </row>
    <row r="661" spans="2:9" s="3" customFormat="1">
      <c r="B661" s="2"/>
      <c r="C661" s="2"/>
      <c r="D661" s="2"/>
      <c r="E661" s="2"/>
      <c r="F661" s="2"/>
      <c r="G661" s="2"/>
      <c r="H661" s="2"/>
      <c r="I661" s="2"/>
    </row>
    <row r="662" spans="2:9" s="3" customFormat="1">
      <c r="B662" s="2"/>
      <c r="C662" s="2"/>
      <c r="D662" s="2"/>
      <c r="E662" s="2"/>
      <c r="F662" s="2"/>
      <c r="G662" s="2"/>
      <c r="H662" s="2"/>
      <c r="I662" s="2"/>
    </row>
    <row r="663" spans="2:9" s="3" customFormat="1">
      <c r="B663" s="2"/>
      <c r="C663" s="2"/>
      <c r="D663" s="2"/>
      <c r="E663" s="2"/>
      <c r="F663" s="2"/>
      <c r="G663" s="2"/>
      <c r="H663" s="2"/>
      <c r="I663" s="2"/>
    </row>
    <row r="664" spans="2:9" s="3" customFormat="1">
      <c r="B664" s="2"/>
      <c r="C664" s="2"/>
      <c r="D664" s="2"/>
      <c r="E664" s="2"/>
      <c r="F664" s="2"/>
      <c r="G664" s="2"/>
      <c r="H664" s="2"/>
      <c r="I664" s="2"/>
    </row>
    <row r="665" spans="2:9" s="3" customFormat="1">
      <c r="B665" s="2"/>
      <c r="C665" s="2"/>
      <c r="D665" s="2"/>
      <c r="E665" s="2"/>
      <c r="F665" s="2"/>
      <c r="G665" s="2"/>
      <c r="H665" s="2"/>
      <c r="I665" s="2"/>
    </row>
    <row r="666" spans="2:9" s="3" customFormat="1">
      <c r="B666" s="2"/>
      <c r="C666" s="2"/>
      <c r="D666" s="2"/>
      <c r="E666" s="2"/>
      <c r="F666" s="2"/>
      <c r="G666" s="2"/>
      <c r="H666" s="2"/>
      <c r="I666" s="2"/>
    </row>
    <row r="667" spans="2:9" s="3" customFormat="1">
      <c r="B667" s="2"/>
      <c r="C667" s="2"/>
      <c r="D667" s="2"/>
      <c r="E667" s="2"/>
      <c r="F667" s="2"/>
      <c r="G667" s="2"/>
      <c r="H667" s="2"/>
      <c r="I667" s="2"/>
    </row>
    <row r="668" spans="2:9" s="3" customFormat="1">
      <c r="B668" s="2"/>
      <c r="C668" s="2"/>
      <c r="D668" s="2"/>
      <c r="E668" s="2"/>
      <c r="F668" s="2"/>
      <c r="G668" s="2"/>
      <c r="H668" s="2"/>
      <c r="I668" s="2"/>
    </row>
    <row r="669" spans="2:9" s="3" customFormat="1">
      <c r="B669" s="2"/>
      <c r="C669" s="2"/>
      <c r="D669" s="2"/>
      <c r="E669" s="2"/>
      <c r="F669" s="2"/>
      <c r="G669" s="2"/>
      <c r="H669" s="2"/>
      <c r="I669" s="2"/>
    </row>
    <row r="670" spans="2:9" s="3" customFormat="1">
      <c r="B670" s="2"/>
      <c r="C670" s="2"/>
      <c r="D670" s="2"/>
      <c r="E670" s="2"/>
      <c r="F670" s="2"/>
      <c r="G670" s="2"/>
      <c r="H670" s="2"/>
      <c r="I670" s="2"/>
    </row>
    <row r="671" spans="2:9" s="3" customFormat="1">
      <c r="B671" s="2"/>
      <c r="C671" s="2"/>
      <c r="D671" s="2"/>
      <c r="E671" s="2"/>
      <c r="F671" s="2"/>
      <c r="G671" s="2"/>
      <c r="H671" s="2"/>
      <c r="I671" s="2"/>
    </row>
    <row r="672" spans="2:9" s="3" customFormat="1">
      <c r="B672" s="2"/>
      <c r="C672" s="2"/>
      <c r="D672" s="2"/>
      <c r="E672" s="2"/>
      <c r="F672" s="2"/>
      <c r="G672" s="2"/>
      <c r="H672" s="2"/>
      <c r="I672" s="2"/>
    </row>
    <row r="673" spans="2:9" s="3" customFormat="1">
      <c r="B673" s="2"/>
      <c r="C673" s="2"/>
      <c r="D673" s="2"/>
      <c r="E673" s="2"/>
      <c r="F673" s="2"/>
      <c r="G673" s="2"/>
      <c r="H673" s="2"/>
      <c r="I673" s="2"/>
    </row>
    <row r="674" spans="2:9" s="3" customFormat="1">
      <c r="B674" s="2"/>
      <c r="C674" s="2"/>
      <c r="D674" s="2"/>
      <c r="E674" s="2"/>
      <c r="F674" s="2"/>
      <c r="G674" s="2"/>
      <c r="H674" s="2"/>
      <c r="I674" s="2"/>
    </row>
    <row r="675" spans="2:9" s="3" customFormat="1">
      <c r="B675" s="2"/>
      <c r="C675" s="2"/>
      <c r="D675" s="2"/>
      <c r="E675" s="2"/>
      <c r="F675" s="2"/>
      <c r="G675" s="2"/>
      <c r="H675" s="2"/>
      <c r="I675" s="2"/>
    </row>
    <row r="676" spans="2:9" s="3" customFormat="1">
      <c r="B676" s="2"/>
      <c r="C676" s="2"/>
      <c r="D676" s="2"/>
      <c r="E676" s="2"/>
      <c r="F676" s="2"/>
      <c r="G676" s="2"/>
      <c r="H676" s="2"/>
      <c r="I676" s="2"/>
    </row>
    <row r="677" spans="2:9" s="3" customFormat="1">
      <c r="B677" s="2"/>
      <c r="C677" s="2"/>
      <c r="D677" s="2"/>
      <c r="E677" s="2"/>
      <c r="F677" s="2"/>
      <c r="G677" s="2"/>
      <c r="H677" s="2"/>
      <c r="I677" s="2"/>
    </row>
    <row r="678" spans="2:9" s="3" customFormat="1">
      <c r="B678" s="2"/>
      <c r="C678" s="2"/>
      <c r="D678" s="2"/>
      <c r="E678" s="2"/>
      <c r="F678" s="2"/>
      <c r="G678" s="2"/>
      <c r="H678" s="2"/>
      <c r="I678" s="2"/>
    </row>
    <row r="679" spans="2:9" s="3" customFormat="1">
      <c r="B679" s="2"/>
      <c r="C679" s="2"/>
      <c r="D679" s="2"/>
      <c r="E679" s="2"/>
      <c r="F679" s="2"/>
      <c r="G679" s="2"/>
      <c r="H679" s="2"/>
      <c r="I679" s="2"/>
    </row>
    <row r="680" spans="2:9" s="3" customFormat="1">
      <c r="B680" s="2"/>
      <c r="C680" s="2"/>
      <c r="D680" s="2"/>
      <c r="E680" s="2"/>
      <c r="F680" s="2"/>
      <c r="G680" s="2"/>
      <c r="H680" s="2"/>
      <c r="I680" s="2"/>
    </row>
    <row r="681" spans="2:9" s="3" customFormat="1">
      <c r="B681" s="2"/>
      <c r="C681" s="2"/>
      <c r="D681" s="2"/>
      <c r="E681" s="2"/>
      <c r="F681" s="2"/>
      <c r="G681" s="2"/>
      <c r="H681" s="2"/>
      <c r="I681" s="2"/>
    </row>
    <row r="682" spans="2:9" s="3" customFormat="1">
      <c r="B682" s="2"/>
      <c r="C682" s="2"/>
      <c r="D682" s="2"/>
      <c r="E682" s="2"/>
      <c r="F682" s="2"/>
      <c r="G682" s="2"/>
      <c r="H682" s="2"/>
      <c r="I682" s="2"/>
    </row>
    <row r="683" spans="2:9" s="3" customFormat="1">
      <c r="B683" s="2"/>
      <c r="C683" s="2"/>
      <c r="D683" s="2"/>
      <c r="E683" s="2"/>
      <c r="F683" s="2"/>
      <c r="G683" s="2"/>
      <c r="H683" s="2"/>
      <c r="I683" s="2"/>
    </row>
    <row r="684" spans="2:9" s="3" customFormat="1">
      <c r="B684" s="2"/>
      <c r="C684" s="2"/>
      <c r="D684" s="2"/>
      <c r="E684" s="2"/>
      <c r="F684" s="2"/>
      <c r="G684" s="2"/>
      <c r="H684" s="2"/>
      <c r="I684" s="2"/>
    </row>
    <row r="685" spans="2:9" s="3" customFormat="1">
      <c r="B685" s="2"/>
      <c r="C685" s="2"/>
      <c r="D685" s="2"/>
      <c r="E685" s="2"/>
      <c r="F685" s="2"/>
      <c r="G685" s="2"/>
      <c r="H685" s="2"/>
      <c r="I685" s="2"/>
    </row>
    <row r="686" spans="2:9" s="3" customFormat="1">
      <c r="B686" s="2"/>
      <c r="C686" s="2"/>
      <c r="D686" s="2"/>
      <c r="E686" s="2"/>
      <c r="F686" s="2"/>
      <c r="G686" s="2"/>
      <c r="H686" s="2"/>
      <c r="I686" s="2"/>
    </row>
    <row r="687" spans="2:9" s="3" customFormat="1">
      <c r="B687" s="2"/>
      <c r="C687" s="2"/>
      <c r="D687" s="2"/>
      <c r="E687" s="2"/>
      <c r="F687" s="2"/>
      <c r="G687" s="2"/>
      <c r="H687" s="2"/>
      <c r="I687" s="2"/>
    </row>
    <row r="688" spans="2:9" s="3" customFormat="1">
      <c r="B688" s="2"/>
      <c r="C688" s="2"/>
      <c r="D688" s="2"/>
      <c r="E688" s="2"/>
      <c r="F688" s="2"/>
      <c r="G688" s="2"/>
      <c r="H688" s="2"/>
      <c r="I688" s="2"/>
    </row>
    <row r="689" spans="2:9" s="3" customFormat="1">
      <c r="B689" s="2"/>
      <c r="C689" s="2"/>
      <c r="D689" s="2"/>
      <c r="E689" s="2"/>
      <c r="F689" s="2"/>
      <c r="G689" s="2"/>
      <c r="H689" s="2"/>
      <c r="I689" s="2"/>
    </row>
    <row r="690" spans="2:9" s="3" customFormat="1">
      <c r="B690" s="2"/>
      <c r="C690" s="2"/>
      <c r="D690" s="2"/>
      <c r="E690" s="2"/>
      <c r="F690" s="2"/>
      <c r="G690" s="2"/>
      <c r="H690" s="2"/>
      <c r="I690" s="2"/>
    </row>
    <row r="691" spans="2:9" s="3" customFormat="1">
      <c r="B691" s="2"/>
      <c r="C691" s="2"/>
      <c r="D691" s="2"/>
      <c r="E691" s="2"/>
      <c r="F691" s="2"/>
      <c r="G691" s="2"/>
      <c r="H691" s="2"/>
      <c r="I691" s="2"/>
    </row>
    <row r="692" spans="2:9" s="3" customFormat="1">
      <c r="B692" s="2"/>
      <c r="C692" s="2"/>
      <c r="D692" s="2"/>
      <c r="E692" s="2"/>
      <c r="F692" s="2"/>
      <c r="G692" s="2"/>
      <c r="H692" s="2"/>
      <c r="I692" s="2"/>
    </row>
    <row r="693" spans="2:9" s="3" customFormat="1">
      <c r="B693" s="2"/>
      <c r="C693" s="2"/>
      <c r="D693" s="2"/>
      <c r="E693" s="2"/>
      <c r="F693" s="2"/>
      <c r="G693" s="2"/>
      <c r="H693" s="2"/>
      <c r="I693" s="2"/>
    </row>
    <row r="694" spans="2:9" s="3" customFormat="1">
      <c r="B694" s="2"/>
      <c r="C694" s="2"/>
      <c r="D694" s="2"/>
      <c r="E694" s="2"/>
      <c r="F694" s="2"/>
      <c r="G694" s="2"/>
      <c r="H694" s="2"/>
      <c r="I694" s="2"/>
    </row>
    <row r="695" spans="2:9" s="3" customFormat="1">
      <c r="B695" s="2"/>
      <c r="C695" s="2"/>
      <c r="D695" s="2"/>
      <c r="E695" s="2"/>
      <c r="F695" s="2"/>
      <c r="G695" s="2"/>
      <c r="H695" s="2"/>
      <c r="I695" s="2"/>
    </row>
    <row r="696" spans="2:9" s="3" customFormat="1">
      <c r="B696" s="2"/>
      <c r="C696" s="2"/>
      <c r="D696" s="2"/>
      <c r="E696" s="2"/>
      <c r="F696" s="2"/>
      <c r="G696" s="2"/>
      <c r="H696" s="2"/>
      <c r="I696" s="2"/>
    </row>
    <row r="697" spans="2:9" s="3" customFormat="1">
      <c r="B697" s="2"/>
      <c r="C697" s="2"/>
      <c r="D697" s="2"/>
      <c r="E697" s="2"/>
      <c r="F697" s="2"/>
      <c r="G697" s="2"/>
      <c r="H697" s="2"/>
      <c r="I697" s="2"/>
    </row>
    <row r="698" spans="2:9" s="3" customFormat="1">
      <c r="B698" s="2"/>
      <c r="C698" s="2"/>
      <c r="D698" s="2"/>
      <c r="E698" s="2"/>
      <c r="F698" s="2"/>
      <c r="G698" s="2"/>
      <c r="H698" s="2"/>
      <c r="I698" s="2"/>
    </row>
    <row r="699" spans="2:9" s="3" customFormat="1">
      <c r="B699" s="2"/>
      <c r="C699" s="2"/>
      <c r="D699" s="2"/>
      <c r="E699" s="2"/>
      <c r="F699" s="2"/>
      <c r="G699" s="2"/>
      <c r="H699" s="2"/>
      <c r="I699" s="2"/>
    </row>
    <row r="700" spans="2:9" s="3" customFormat="1">
      <c r="B700" s="2"/>
      <c r="C700" s="2"/>
      <c r="D700" s="2"/>
      <c r="E700" s="2"/>
      <c r="F700" s="2"/>
      <c r="G700" s="2"/>
      <c r="H700" s="2"/>
      <c r="I700" s="2"/>
    </row>
    <row r="701" spans="2:9" s="3" customFormat="1">
      <c r="B701" s="2"/>
      <c r="C701" s="2"/>
      <c r="D701" s="2"/>
      <c r="E701" s="2"/>
      <c r="F701" s="2"/>
      <c r="G701" s="2"/>
      <c r="H701" s="2"/>
      <c r="I701" s="2"/>
    </row>
    <row r="702" spans="2:9" s="3" customFormat="1">
      <c r="B702" s="2"/>
      <c r="C702" s="2"/>
      <c r="D702" s="2"/>
      <c r="E702" s="2"/>
      <c r="F702" s="2"/>
      <c r="G702" s="2"/>
      <c r="H702" s="2"/>
      <c r="I702" s="2"/>
    </row>
    <row r="703" spans="2:9" s="3" customFormat="1">
      <c r="B703" s="2"/>
      <c r="C703" s="2"/>
      <c r="D703" s="2"/>
      <c r="E703" s="2"/>
      <c r="F703" s="2"/>
      <c r="G703" s="2"/>
      <c r="H703" s="2"/>
      <c r="I703" s="2"/>
    </row>
    <row r="704" spans="2:9" s="3" customFormat="1">
      <c r="B704" s="2"/>
      <c r="C704" s="2"/>
      <c r="D704" s="2"/>
      <c r="E704" s="2"/>
      <c r="F704" s="2"/>
      <c r="G704" s="2"/>
      <c r="H704" s="2"/>
      <c r="I704" s="2"/>
    </row>
    <row r="705" spans="2:9" s="3" customFormat="1">
      <c r="B705" s="2"/>
      <c r="C705" s="2"/>
      <c r="D705" s="2"/>
      <c r="E705" s="2"/>
      <c r="F705" s="2"/>
      <c r="G705" s="2"/>
      <c r="H705" s="2"/>
      <c r="I705" s="2"/>
    </row>
    <row r="706" spans="2:9" s="3" customFormat="1">
      <c r="B706" s="2"/>
      <c r="C706" s="2"/>
      <c r="D706" s="2"/>
      <c r="E706" s="2"/>
      <c r="F706" s="2"/>
      <c r="G706" s="2"/>
      <c r="H706" s="2"/>
      <c r="I706" s="2"/>
    </row>
    <row r="707" spans="2:9" s="3" customFormat="1">
      <c r="B707" s="2"/>
      <c r="C707" s="2"/>
      <c r="D707" s="2"/>
      <c r="E707" s="2"/>
      <c r="F707" s="2"/>
      <c r="G707" s="2"/>
      <c r="H707" s="2"/>
      <c r="I707" s="2"/>
    </row>
    <row r="708" spans="2:9" s="3" customFormat="1">
      <c r="B708" s="2"/>
      <c r="C708" s="2"/>
      <c r="D708" s="2"/>
      <c r="E708" s="2"/>
      <c r="F708" s="2"/>
      <c r="G708" s="2"/>
      <c r="H708" s="2"/>
      <c r="I708" s="2"/>
    </row>
    <row r="709" spans="2:9" s="3" customFormat="1">
      <c r="B709" s="2"/>
      <c r="C709" s="2"/>
      <c r="D709" s="2"/>
      <c r="E709" s="2"/>
      <c r="F709" s="2"/>
      <c r="G709" s="2"/>
      <c r="H709" s="2"/>
      <c r="I709" s="2"/>
    </row>
    <row r="710" spans="2:9" s="3" customFormat="1">
      <c r="B710" s="2"/>
      <c r="C710" s="2"/>
      <c r="D710" s="2"/>
      <c r="E710" s="2"/>
      <c r="F710" s="2"/>
      <c r="G710" s="2"/>
      <c r="H710" s="2"/>
      <c r="I710" s="2"/>
    </row>
    <row r="711" spans="2:9" s="3" customFormat="1">
      <c r="B711" s="2"/>
      <c r="C711" s="2"/>
      <c r="D711" s="2"/>
      <c r="E711" s="2"/>
      <c r="F711" s="2"/>
      <c r="G711" s="2"/>
      <c r="H711" s="2"/>
      <c r="I711" s="2"/>
    </row>
    <row r="712" spans="2:9" s="3" customFormat="1">
      <c r="B712" s="2"/>
      <c r="C712" s="2"/>
      <c r="D712" s="2"/>
      <c r="E712" s="2"/>
      <c r="F712" s="2"/>
      <c r="G712" s="2"/>
      <c r="H712" s="2"/>
      <c r="I712" s="2"/>
    </row>
    <row r="713" spans="2:9" s="3" customFormat="1">
      <c r="B713" s="2"/>
      <c r="C713" s="2"/>
      <c r="D713" s="2"/>
      <c r="E713" s="2"/>
      <c r="F713" s="2"/>
      <c r="G713" s="2"/>
      <c r="H713" s="2"/>
      <c r="I713" s="2"/>
    </row>
    <row r="714" spans="2:9" s="3" customFormat="1">
      <c r="B714" s="2"/>
      <c r="C714" s="2"/>
      <c r="D714" s="2"/>
      <c r="E714" s="2"/>
      <c r="F714" s="2"/>
      <c r="G714" s="2"/>
      <c r="H714" s="2"/>
      <c r="I714" s="2"/>
    </row>
    <row r="715" spans="2:9" s="3" customFormat="1">
      <c r="B715" s="2"/>
      <c r="C715" s="2"/>
      <c r="D715" s="2"/>
      <c r="E715" s="2"/>
      <c r="F715" s="2"/>
      <c r="G715" s="2"/>
      <c r="H715" s="2"/>
      <c r="I715" s="2"/>
    </row>
    <row r="716" spans="2:9" s="3" customFormat="1">
      <c r="B716" s="2"/>
      <c r="C716" s="2"/>
      <c r="D716" s="2"/>
      <c r="E716" s="2"/>
      <c r="F716" s="2"/>
      <c r="G716" s="2"/>
      <c r="H716" s="2"/>
      <c r="I716" s="2"/>
    </row>
    <row r="717" spans="2:9" s="3" customFormat="1">
      <c r="B717" s="2"/>
      <c r="C717" s="2"/>
      <c r="D717" s="2"/>
      <c r="E717" s="2"/>
      <c r="F717" s="2"/>
      <c r="G717" s="2"/>
      <c r="H717" s="2"/>
      <c r="I717" s="2"/>
    </row>
    <row r="718" spans="2:9" s="3" customFormat="1">
      <c r="B718" s="2"/>
      <c r="C718" s="2"/>
      <c r="D718" s="2"/>
      <c r="E718" s="2"/>
      <c r="F718" s="2"/>
      <c r="G718" s="2"/>
      <c r="H718" s="2"/>
      <c r="I718" s="2"/>
    </row>
    <row r="719" spans="2:9" s="3" customFormat="1">
      <c r="B719" s="2"/>
      <c r="C719" s="2"/>
      <c r="D719" s="2"/>
      <c r="E719" s="2"/>
      <c r="F719" s="2"/>
      <c r="G719" s="2"/>
      <c r="H719" s="2"/>
      <c r="I719" s="2"/>
    </row>
    <row r="720" spans="2:9" s="3" customFormat="1">
      <c r="B720" s="2"/>
      <c r="C720" s="2"/>
      <c r="D720" s="2"/>
      <c r="E720" s="2"/>
      <c r="F720" s="2"/>
      <c r="G720" s="2"/>
      <c r="H720" s="2"/>
      <c r="I720" s="2"/>
    </row>
    <row r="721" spans="2:9" s="3" customFormat="1">
      <c r="B721" s="2"/>
      <c r="C721" s="2"/>
      <c r="D721" s="2"/>
      <c r="E721" s="2"/>
      <c r="F721" s="2"/>
      <c r="G721" s="2"/>
      <c r="H721" s="2"/>
      <c r="I721" s="2"/>
    </row>
    <row r="722" spans="2:9" s="3" customFormat="1">
      <c r="B722" s="2"/>
      <c r="C722" s="2"/>
      <c r="D722" s="2"/>
      <c r="E722" s="2"/>
      <c r="F722" s="2"/>
      <c r="G722" s="2"/>
      <c r="H722" s="2"/>
      <c r="I722" s="2"/>
    </row>
    <row r="723" spans="2:9" s="3" customFormat="1">
      <c r="B723" s="2"/>
      <c r="C723" s="2"/>
      <c r="D723" s="2"/>
      <c r="E723" s="2"/>
      <c r="F723" s="2"/>
      <c r="G723" s="2"/>
      <c r="H723" s="2"/>
      <c r="I723" s="2"/>
    </row>
    <row r="724" spans="2:9" s="3" customFormat="1">
      <c r="B724" s="2"/>
      <c r="C724" s="2"/>
      <c r="D724" s="2"/>
      <c r="E724" s="2"/>
      <c r="F724" s="2"/>
      <c r="G724" s="2"/>
      <c r="H724" s="2"/>
      <c r="I724" s="2"/>
    </row>
    <row r="725" spans="2:9" s="3" customFormat="1">
      <c r="B725" s="2"/>
      <c r="C725" s="2"/>
      <c r="D725" s="2"/>
      <c r="E725" s="2"/>
      <c r="F725" s="2"/>
      <c r="G725" s="2"/>
      <c r="H725" s="2"/>
      <c r="I725" s="2"/>
    </row>
    <row r="726" spans="2:9" s="3" customFormat="1">
      <c r="B726" s="2"/>
      <c r="C726" s="2"/>
      <c r="D726" s="2"/>
      <c r="E726" s="2"/>
      <c r="F726" s="2"/>
      <c r="G726" s="2"/>
      <c r="H726" s="2"/>
      <c r="I726" s="2"/>
    </row>
    <row r="727" spans="2:9" s="3" customFormat="1">
      <c r="B727" s="2"/>
      <c r="C727" s="2"/>
      <c r="D727" s="2"/>
      <c r="E727" s="2"/>
      <c r="F727" s="2"/>
      <c r="G727" s="2"/>
      <c r="H727" s="2"/>
      <c r="I727" s="2"/>
    </row>
    <row r="728" spans="2:9" s="3" customFormat="1">
      <c r="B728" s="2"/>
      <c r="C728" s="2"/>
      <c r="D728" s="2"/>
      <c r="E728" s="2"/>
      <c r="F728" s="2"/>
      <c r="G728" s="2"/>
      <c r="H728" s="2"/>
      <c r="I728" s="2"/>
    </row>
    <row r="729" spans="2:9" s="3" customFormat="1">
      <c r="B729" s="2"/>
      <c r="C729" s="2"/>
      <c r="D729" s="2"/>
      <c r="E729" s="2"/>
      <c r="F729" s="2"/>
      <c r="G729" s="2"/>
      <c r="H729" s="2"/>
      <c r="I729" s="2"/>
    </row>
    <row r="730" spans="2:9" s="3" customFormat="1">
      <c r="B730" s="2"/>
      <c r="C730" s="2"/>
      <c r="D730" s="2"/>
      <c r="E730" s="2"/>
      <c r="F730" s="2"/>
      <c r="G730" s="2"/>
      <c r="H730" s="2"/>
      <c r="I730" s="2"/>
    </row>
    <row r="731" spans="2:9" s="3" customFormat="1">
      <c r="B731" s="2"/>
      <c r="C731" s="2"/>
      <c r="D731" s="2"/>
      <c r="E731" s="2"/>
      <c r="F731" s="2"/>
      <c r="G731" s="2"/>
      <c r="H731" s="2"/>
      <c r="I731" s="2"/>
    </row>
    <row r="732" spans="2:9" s="3" customFormat="1">
      <c r="B732" s="2"/>
      <c r="C732" s="2"/>
      <c r="D732" s="2"/>
      <c r="E732" s="2"/>
      <c r="F732" s="2"/>
      <c r="G732" s="2"/>
      <c r="H732" s="2"/>
      <c r="I732" s="2"/>
    </row>
    <row r="733" spans="2:9" s="3" customFormat="1">
      <c r="B733" s="2"/>
      <c r="C733" s="2"/>
      <c r="D733" s="2"/>
      <c r="E733" s="2"/>
      <c r="F733" s="2"/>
      <c r="G733" s="2"/>
      <c r="H733" s="2"/>
      <c r="I733" s="2"/>
    </row>
    <row r="734" spans="2:9" s="3" customFormat="1">
      <c r="B734" s="2"/>
      <c r="C734" s="2"/>
      <c r="D734" s="2"/>
      <c r="E734" s="2"/>
      <c r="F734" s="2"/>
      <c r="G734" s="2"/>
      <c r="H734" s="2"/>
      <c r="I734" s="2"/>
    </row>
    <row r="735" spans="2:9" s="3" customFormat="1">
      <c r="B735" s="2"/>
      <c r="C735" s="2"/>
      <c r="D735" s="2"/>
      <c r="E735" s="2"/>
      <c r="F735" s="2"/>
      <c r="G735" s="2"/>
      <c r="H735" s="2"/>
      <c r="I735" s="2"/>
    </row>
    <row r="736" spans="2:9" s="3" customFormat="1">
      <c r="B736" s="2"/>
      <c r="C736" s="2"/>
      <c r="D736" s="2"/>
      <c r="E736" s="2"/>
      <c r="F736" s="2"/>
      <c r="G736" s="2"/>
      <c r="H736" s="2"/>
      <c r="I736" s="2"/>
    </row>
    <row r="737" spans="2:9" s="3" customFormat="1">
      <c r="B737" s="2"/>
      <c r="C737" s="2"/>
      <c r="D737" s="2"/>
      <c r="E737" s="2"/>
      <c r="F737" s="2"/>
      <c r="G737" s="2"/>
      <c r="H737" s="2"/>
      <c r="I737" s="2"/>
    </row>
    <row r="738" spans="2:9" s="3" customFormat="1">
      <c r="B738" s="2"/>
      <c r="C738" s="2"/>
      <c r="D738" s="2"/>
      <c r="E738" s="2"/>
      <c r="F738" s="2"/>
      <c r="G738" s="2"/>
      <c r="H738" s="2"/>
      <c r="I738" s="2"/>
    </row>
    <row r="739" spans="2:9" s="3" customFormat="1">
      <c r="B739" s="2"/>
      <c r="C739" s="2"/>
      <c r="D739" s="2"/>
      <c r="E739" s="2"/>
      <c r="F739" s="2"/>
      <c r="G739" s="2"/>
      <c r="H739" s="2"/>
      <c r="I739" s="2"/>
    </row>
    <row r="740" spans="2:9" s="3" customFormat="1">
      <c r="B740" s="2"/>
      <c r="C740" s="2"/>
      <c r="D740" s="2"/>
      <c r="E740" s="2"/>
      <c r="F740" s="2"/>
      <c r="G740" s="2"/>
      <c r="H740" s="2"/>
      <c r="I740" s="2"/>
    </row>
    <row r="741" spans="2:9" s="3" customFormat="1">
      <c r="B741" s="2"/>
      <c r="C741" s="2"/>
      <c r="D741" s="2"/>
      <c r="E741" s="2"/>
      <c r="F741" s="2"/>
      <c r="G741" s="2"/>
      <c r="H741" s="2"/>
      <c r="I741" s="2"/>
    </row>
    <row r="742" spans="2:9" s="3" customFormat="1">
      <c r="B742" s="2"/>
      <c r="C742" s="2"/>
      <c r="D742" s="2"/>
      <c r="E742" s="2"/>
      <c r="F742" s="2"/>
      <c r="G742" s="2"/>
      <c r="H742" s="2"/>
      <c r="I742" s="2"/>
    </row>
    <row r="743" spans="2:9" s="3" customFormat="1">
      <c r="B743" s="2"/>
      <c r="C743" s="2"/>
      <c r="D743" s="2"/>
      <c r="E743" s="2"/>
      <c r="F743" s="2"/>
      <c r="G743" s="2"/>
      <c r="H743" s="2"/>
      <c r="I743" s="2"/>
    </row>
    <row r="744" spans="2:9" s="3" customFormat="1">
      <c r="B744" s="2"/>
      <c r="C744" s="2"/>
      <c r="D744" s="2"/>
      <c r="E744" s="2"/>
      <c r="F744" s="2"/>
      <c r="G744" s="2"/>
      <c r="H744" s="2"/>
      <c r="I744" s="2"/>
    </row>
    <row r="745" spans="2:9" s="3" customFormat="1">
      <c r="B745" s="2"/>
      <c r="C745" s="2"/>
      <c r="D745" s="2"/>
      <c r="E745" s="2"/>
      <c r="F745" s="2"/>
      <c r="G745" s="2"/>
      <c r="H745" s="2"/>
      <c r="I745" s="2"/>
    </row>
    <row r="746" spans="2:9" s="3" customFormat="1">
      <c r="B746" s="2"/>
      <c r="C746" s="2"/>
      <c r="D746" s="2"/>
      <c r="E746" s="2"/>
      <c r="F746" s="2"/>
      <c r="G746" s="2"/>
      <c r="H746" s="2"/>
      <c r="I746" s="2"/>
    </row>
    <row r="747" spans="2:9" s="3" customFormat="1">
      <c r="B747" s="2"/>
      <c r="C747" s="2"/>
      <c r="D747" s="2"/>
      <c r="E747" s="2"/>
      <c r="F747" s="2"/>
      <c r="G747" s="2"/>
      <c r="H747" s="2"/>
      <c r="I747" s="2"/>
    </row>
    <row r="748" spans="2:9" s="3" customFormat="1">
      <c r="B748" s="2"/>
      <c r="C748" s="2"/>
      <c r="D748" s="2"/>
      <c r="E748" s="2"/>
      <c r="F748" s="2"/>
      <c r="G748" s="2"/>
      <c r="H748" s="2"/>
      <c r="I748" s="2"/>
    </row>
    <row r="749" spans="2:9" s="3" customFormat="1">
      <c r="B749" s="2"/>
      <c r="C749" s="2"/>
      <c r="D749" s="2"/>
      <c r="E749" s="2"/>
      <c r="F749" s="2"/>
      <c r="G749" s="2"/>
      <c r="H749" s="2"/>
      <c r="I749" s="2"/>
    </row>
    <row r="750" spans="2:9" s="3" customFormat="1">
      <c r="B750" s="2"/>
      <c r="C750" s="2"/>
      <c r="D750" s="2"/>
      <c r="E750" s="2"/>
      <c r="F750" s="2"/>
      <c r="G750" s="2"/>
      <c r="H750" s="2"/>
      <c r="I750" s="2"/>
    </row>
    <row r="751" spans="2:9" s="3" customFormat="1">
      <c r="B751" s="2"/>
      <c r="C751" s="2"/>
      <c r="D751" s="2"/>
      <c r="E751" s="2"/>
      <c r="F751" s="2"/>
      <c r="G751" s="2"/>
      <c r="H751" s="2"/>
      <c r="I751" s="2"/>
    </row>
    <row r="752" spans="2:9" s="3" customFormat="1">
      <c r="B752" s="2"/>
      <c r="C752" s="2"/>
      <c r="D752" s="2"/>
      <c r="E752" s="2"/>
      <c r="F752" s="2"/>
      <c r="G752" s="2"/>
      <c r="H752" s="2"/>
      <c r="I752" s="2"/>
    </row>
    <row r="753" spans="2:9" s="3" customFormat="1">
      <c r="B753" s="2"/>
      <c r="C753" s="2"/>
      <c r="D753" s="2"/>
      <c r="E753" s="2"/>
      <c r="F753" s="2"/>
      <c r="G753" s="2"/>
      <c r="H753" s="2"/>
      <c r="I753" s="2"/>
    </row>
    <row r="754" spans="2:9" s="3" customFormat="1">
      <c r="B754" s="2"/>
      <c r="C754" s="2"/>
      <c r="D754" s="2"/>
      <c r="E754" s="2"/>
      <c r="F754" s="2"/>
      <c r="G754" s="2"/>
      <c r="H754" s="2"/>
      <c r="I754" s="2"/>
    </row>
    <row r="755" spans="2:9" s="3" customFormat="1">
      <c r="B755" s="2"/>
      <c r="C755" s="2"/>
      <c r="D755" s="2"/>
      <c r="E755" s="2"/>
      <c r="F755" s="2"/>
      <c r="G755" s="2"/>
      <c r="H755" s="2"/>
      <c r="I755" s="2"/>
    </row>
    <row r="756" spans="2:9" s="3" customFormat="1">
      <c r="B756" s="2"/>
      <c r="C756" s="2"/>
      <c r="D756" s="2"/>
      <c r="E756" s="2"/>
      <c r="F756" s="2"/>
      <c r="G756" s="2"/>
      <c r="H756" s="2"/>
      <c r="I756" s="2"/>
    </row>
    <row r="757" spans="2:9" s="3" customFormat="1">
      <c r="B757" s="2"/>
      <c r="C757" s="2"/>
      <c r="D757" s="2"/>
      <c r="E757" s="2"/>
      <c r="F757" s="2"/>
      <c r="G757" s="2"/>
      <c r="H757" s="2"/>
      <c r="I757" s="2"/>
    </row>
    <row r="758" spans="2:9" s="3" customFormat="1">
      <c r="B758" s="2"/>
      <c r="C758" s="2"/>
      <c r="D758" s="2"/>
      <c r="E758" s="2"/>
      <c r="F758" s="2"/>
      <c r="G758" s="2"/>
      <c r="H758" s="2"/>
      <c r="I758" s="2"/>
    </row>
    <row r="759" spans="2:9" s="3" customFormat="1">
      <c r="B759" s="2"/>
      <c r="C759" s="2"/>
      <c r="D759" s="2"/>
      <c r="E759" s="2"/>
      <c r="F759" s="2"/>
      <c r="G759" s="2"/>
      <c r="H759" s="2"/>
      <c r="I759" s="2"/>
    </row>
    <row r="760" spans="2:9" s="3" customFormat="1">
      <c r="B760" s="2"/>
      <c r="C760" s="2"/>
      <c r="D760" s="2"/>
      <c r="E760" s="2"/>
      <c r="F760" s="2"/>
      <c r="G760" s="2"/>
      <c r="H760" s="2"/>
      <c r="I760" s="2"/>
    </row>
    <row r="761" spans="2:9" s="3" customFormat="1">
      <c r="B761" s="2"/>
      <c r="C761" s="2"/>
      <c r="D761" s="2"/>
      <c r="E761" s="2"/>
      <c r="F761" s="2"/>
      <c r="G761" s="2"/>
      <c r="H761" s="2"/>
      <c r="I761" s="2"/>
    </row>
    <row r="762" spans="2:9" s="3" customFormat="1">
      <c r="B762" s="2"/>
      <c r="C762" s="2"/>
      <c r="D762" s="2"/>
      <c r="E762" s="2"/>
      <c r="F762" s="2"/>
      <c r="G762" s="2"/>
      <c r="H762" s="2"/>
      <c r="I762" s="2"/>
    </row>
    <row r="763" spans="2:9" s="3" customFormat="1">
      <c r="B763" s="2"/>
      <c r="C763" s="2"/>
      <c r="D763" s="2"/>
      <c r="E763" s="2"/>
      <c r="F763" s="2"/>
      <c r="G763" s="2"/>
      <c r="H763" s="2"/>
      <c r="I763" s="2"/>
    </row>
    <row r="764" spans="2:9" s="3" customFormat="1">
      <c r="B764" s="2"/>
      <c r="C764" s="2"/>
      <c r="D764" s="2"/>
      <c r="E764" s="2"/>
      <c r="F764" s="2"/>
      <c r="G764" s="2"/>
      <c r="H764" s="2"/>
      <c r="I764" s="2"/>
    </row>
    <row r="765" spans="2:9" s="3" customFormat="1">
      <c r="B765" s="2"/>
      <c r="C765" s="2"/>
      <c r="D765" s="2"/>
      <c r="E765" s="2"/>
      <c r="F765" s="2"/>
      <c r="G765" s="2"/>
      <c r="H765" s="2"/>
      <c r="I765" s="2"/>
    </row>
    <row r="766" spans="2:9" s="3" customFormat="1">
      <c r="B766" s="2"/>
      <c r="C766" s="2"/>
      <c r="D766" s="2"/>
      <c r="E766" s="2"/>
      <c r="F766" s="2"/>
      <c r="G766" s="2"/>
      <c r="H766" s="2"/>
      <c r="I766" s="2"/>
    </row>
    <row r="767" spans="2:9" s="3" customFormat="1">
      <c r="B767" s="2"/>
      <c r="C767" s="2"/>
      <c r="D767" s="2"/>
      <c r="E767" s="2"/>
      <c r="F767" s="2"/>
      <c r="G767" s="2"/>
      <c r="H767" s="2"/>
      <c r="I767" s="2"/>
    </row>
    <row r="768" spans="2:9" s="3" customFormat="1">
      <c r="B768" s="2"/>
      <c r="C768" s="2"/>
      <c r="D768" s="2"/>
      <c r="E768" s="2"/>
      <c r="F768" s="2"/>
      <c r="G768" s="2"/>
      <c r="H768" s="2"/>
      <c r="I768" s="2"/>
    </row>
    <row r="769" spans="2:9" s="3" customFormat="1">
      <c r="B769" s="2"/>
      <c r="C769" s="2"/>
      <c r="D769" s="2"/>
      <c r="E769" s="2"/>
      <c r="F769" s="2"/>
      <c r="G769" s="2"/>
      <c r="H769" s="2"/>
      <c r="I769" s="2"/>
    </row>
    <row r="770" spans="2:9" s="3" customFormat="1">
      <c r="B770" s="2"/>
      <c r="C770" s="2"/>
      <c r="D770" s="2"/>
      <c r="E770" s="2"/>
      <c r="F770" s="2"/>
      <c r="G770" s="2"/>
      <c r="H770" s="2"/>
      <c r="I770" s="2"/>
    </row>
    <row r="771" spans="2:9" s="3" customFormat="1">
      <c r="B771" s="2"/>
      <c r="C771" s="2"/>
      <c r="D771" s="2"/>
      <c r="E771" s="2"/>
      <c r="F771" s="2"/>
      <c r="G771" s="2"/>
      <c r="H771" s="2"/>
      <c r="I771" s="2"/>
    </row>
    <row r="772" spans="2:9" s="3" customFormat="1">
      <c r="B772" s="2"/>
      <c r="C772" s="2"/>
      <c r="D772" s="2"/>
      <c r="E772" s="2"/>
      <c r="F772" s="2"/>
      <c r="G772" s="2"/>
      <c r="H772" s="2"/>
      <c r="I772" s="2"/>
    </row>
    <row r="773" spans="2:9" s="3" customFormat="1">
      <c r="B773" s="2"/>
      <c r="C773" s="2"/>
      <c r="D773" s="2"/>
      <c r="E773" s="2"/>
      <c r="F773" s="2"/>
      <c r="G773" s="2"/>
      <c r="H773" s="2"/>
      <c r="I773" s="2"/>
    </row>
    <row r="774" spans="2:9" s="3" customFormat="1">
      <c r="B774" s="2"/>
      <c r="C774" s="2"/>
      <c r="D774" s="2"/>
      <c r="E774" s="2"/>
      <c r="F774" s="2"/>
      <c r="G774" s="2"/>
      <c r="H774" s="2"/>
      <c r="I774" s="2"/>
    </row>
    <row r="775" spans="2:9" s="3" customFormat="1">
      <c r="B775" s="2"/>
      <c r="C775" s="2"/>
      <c r="D775" s="2"/>
      <c r="E775" s="2"/>
      <c r="F775" s="2"/>
      <c r="G775" s="2"/>
      <c r="H775" s="2"/>
      <c r="I775" s="2"/>
    </row>
    <row r="776" spans="2:9" s="3" customFormat="1">
      <c r="B776" s="2"/>
      <c r="C776" s="2"/>
      <c r="D776" s="2"/>
      <c r="E776" s="2"/>
      <c r="F776" s="2"/>
      <c r="G776" s="2"/>
      <c r="H776" s="2"/>
      <c r="I776" s="2"/>
    </row>
    <row r="777" spans="2:9" s="3" customFormat="1">
      <c r="B777" s="2"/>
      <c r="C777" s="2"/>
      <c r="D777" s="2"/>
      <c r="E777" s="2"/>
      <c r="F777" s="2"/>
      <c r="G777" s="2"/>
      <c r="H777" s="2"/>
      <c r="I777" s="2"/>
    </row>
    <row r="778" spans="2:9" s="3" customFormat="1">
      <c r="B778" s="2"/>
      <c r="C778" s="2"/>
      <c r="D778" s="2"/>
      <c r="E778" s="2"/>
      <c r="F778" s="2"/>
      <c r="G778" s="2"/>
      <c r="H778" s="2"/>
      <c r="I778" s="2"/>
    </row>
    <row r="779" spans="2:9" s="3" customFormat="1">
      <c r="B779" s="2"/>
      <c r="C779" s="2"/>
      <c r="D779" s="2"/>
      <c r="E779" s="2"/>
      <c r="F779" s="2"/>
      <c r="G779" s="2"/>
      <c r="H779" s="2"/>
      <c r="I779" s="2"/>
    </row>
    <row r="780" spans="2:9" s="3" customFormat="1">
      <c r="B780" s="2"/>
      <c r="C780" s="2"/>
      <c r="D780" s="2"/>
      <c r="E780" s="2"/>
      <c r="F780" s="2"/>
      <c r="G780" s="2"/>
      <c r="H780" s="2"/>
      <c r="I780" s="2"/>
    </row>
    <row r="781" spans="2:9" s="3" customFormat="1">
      <c r="B781" s="2"/>
      <c r="C781" s="2"/>
      <c r="D781" s="2"/>
      <c r="E781" s="2"/>
      <c r="F781" s="2"/>
      <c r="G781" s="2"/>
      <c r="H781" s="2"/>
      <c r="I781" s="2"/>
    </row>
    <row r="782" spans="2:9" s="3" customFormat="1">
      <c r="B782" s="2"/>
      <c r="C782" s="2"/>
      <c r="D782" s="2"/>
      <c r="E782" s="2"/>
      <c r="F782" s="2"/>
      <c r="G782" s="2"/>
      <c r="H782" s="2"/>
      <c r="I782" s="2"/>
    </row>
    <row r="783" spans="2:9" s="3" customFormat="1">
      <c r="B783" s="2"/>
      <c r="C783" s="2"/>
      <c r="D783" s="2"/>
      <c r="E783" s="2"/>
      <c r="F783" s="2"/>
      <c r="G783" s="2"/>
      <c r="H783" s="2"/>
      <c r="I783" s="2"/>
    </row>
    <row r="784" spans="2:9" s="3" customFormat="1">
      <c r="B784" s="2"/>
      <c r="C784" s="2"/>
      <c r="D784" s="2"/>
      <c r="E784" s="2"/>
      <c r="F784" s="2"/>
      <c r="G784" s="2"/>
      <c r="H784" s="2"/>
      <c r="I784" s="2"/>
    </row>
    <row r="785" spans="2:9" s="3" customFormat="1">
      <c r="B785" s="2"/>
      <c r="C785" s="2"/>
      <c r="D785" s="2"/>
      <c r="E785" s="2"/>
      <c r="F785" s="2"/>
      <c r="G785" s="2"/>
      <c r="H785" s="2"/>
      <c r="I785" s="2"/>
    </row>
    <row r="786" spans="2:9" s="3" customFormat="1">
      <c r="B786" s="2"/>
      <c r="C786" s="2"/>
      <c r="D786" s="2"/>
      <c r="E786" s="2"/>
      <c r="F786" s="2"/>
      <c r="G786" s="2"/>
      <c r="H786" s="2"/>
      <c r="I786" s="2"/>
    </row>
    <row r="787" spans="2:9" s="3" customFormat="1">
      <c r="B787" s="2"/>
      <c r="C787" s="2"/>
      <c r="D787" s="2"/>
      <c r="E787" s="2"/>
      <c r="F787" s="2"/>
      <c r="G787" s="2"/>
      <c r="H787" s="2"/>
      <c r="I787" s="2"/>
    </row>
    <row r="788" spans="2:9" s="3" customFormat="1">
      <c r="B788" s="2"/>
      <c r="C788" s="2"/>
      <c r="D788" s="2"/>
      <c r="E788" s="2"/>
      <c r="F788" s="2"/>
      <c r="G788" s="2"/>
      <c r="H788" s="2"/>
      <c r="I788" s="2"/>
    </row>
    <row r="789" spans="2:9" s="3" customFormat="1">
      <c r="B789" s="2"/>
      <c r="C789" s="2"/>
      <c r="D789" s="2"/>
      <c r="E789" s="2"/>
      <c r="F789" s="2"/>
      <c r="G789" s="2"/>
      <c r="H789" s="2"/>
      <c r="I789" s="2"/>
    </row>
    <row r="790" spans="2:9" s="3" customFormat="1">
      <c r="B790" s="2"/>
      <c r="C790" s="2"/>
      <c r="D790" s="2"/>
      <c r="E790" s="2"/>
      <c r="F790" s="2"/>
      <c r="G790" s="2"/>
      <c r="H790" s="2"/>
      <c r="I790" s="2"/>
    </row>
    <row r="791" spans="2:9" s="3" customFormat="1">
      <c r="B791" s="2"/>
      <c r="C791" s="2"/>
      <c r="D791" s="2"/>
      <c r="E791" s="2"/>
      <c r="F791" s="2"/>
      <c r="G791" s="2"/>
      <c r="H791" s="2"/>
      <c r="I791" s="2"/>
    </row>
    <row r="792" spans="2:9">
      <c r="B792" s="37"/>
      <c r="C792" s="37"/>
      <c r="D792" s="37"/>
      <c r="E792" s="37"/>
      <c r="F792" s="37"/>
      <c r="G792" s="37"/>
      <c r="H792" s="37"/>
      <c r="I792" s="37"/>
    </row>
    <row r="793" spans="2:9">
      <c r="B793" s="37"/>
      <c r="C793" s="37"/>
      <c r="D793" s="37"/>
      <c r="E793" s="37"/>
      <c r="F793" s="37"/>
      <c r="G793" s="37"/>
      <c r="H793" s="37"/>
      <c r="I793" s="37"/>
    </row>
    <row r="794" spans="2:9">
      <c r="B794" s="37"/>
      <c r="C794" s="37"/>
      <c r="D794" s="37"/>
      <c r="E794" s="37"/>
      <c r="F794" s="37"/>
      <c r="G794" s="37"/>
      <c r="H794" s="37"/>
      <c r="I794" s="37"/>
    </row>
    <row r="795" spans="2:9">
      <c r="B795" s="37"/>
      <c r="C795" s="37"/>
      <c r="D795" s="37"/>
      <c r="E795" s="37"/>
      <c r="F795" s="37"/>
      <c r="G795" s="37"/>
      <c r="H795" s="37"/>
      <c r="I795" s="37"/>
    </row>
    <row r="796" spans="2:9">
      <c r="B796" s="37"/>
      <c r="C796" s="37"/>
      <c r="D796" s="37"/>
      <c r="E796" s="37"/>
      <c r="F796" s="37"/>
      <c r="G796" s="37"/>
      <c r="H796" s="37"/>
      <c r="I796" s="37"/>
    </row>
    <row r="797" spans="2:9">
      <c r="B797" s="37"/>
      <c r="C797" s="37"/>
      <c r="D797" s="37"/>
      <c r="E797" s="37"/>
      <c r="F797" s="37"/>
      <c r="G797" s="37"/>
      <c r="H797" s="37"/>
      <c r="I797" s="37"/>
    </row>
    <row r="798" spans="2:9">
      <c r="B798" s="37"/>
      <c r="C798" s="37"/>
      <c r="D798" s="37"/>
      <c r="E798" s="37"/>
      <c r="F798" s="37"/>
      <c r="G798" s="37"/>
      <c r="H798" s="37"/>
      <c r="I798" s="37"/>
    </row>
    <row r="799" spans="2:9">
      <c r="B799" s="37"/>
      <c r="C799" s="37"/>
      <c r="D799" s="37"/>
      <c r="E799" s="37"/>
      <c r="F799" s="37"/>
      <c r="G799" s="37"/>
      <c r="H799" s="37"/>
      <c r="I799" s="37"/>
    </row>
    <row r="800" spans="2:9">
      <c r="B800" s="37"/>
      <c r="C800" s="37"/>
      <c r="D800" s="37"/>
      <c r="E800" s="37"/>
      <c r="F800" s="37"/>
      <c r="G800" s="37"/>
      <c r="H800" s="37"/>
      <c r="I800" s="37"/>
    </row>
    <row r="801" spans="2:9">
      <c r="B801" s="37"/>
      <c r="C801" s="37"/>
      <c r="D801" s="37"/>
      <c r="E801" s="37"/>
      <c r="F801" s="37"/>
      <c r="G801" s="37"/>
      <c r="H801" s="37"/>
      <c r="I801" s="37"/>
    </row>
    <row r="802" spans="2:9">
      <c r="B802" s="37"/>
      <c r="C802" s="37"/>
      <c r="D802" s="37"/>
      <c r="E802" s="37"/>
      <c r="F802" s="37"/>
      <c r="G802" s="37"/>
      <c r="H802" s="37"/>
      <c r="I802" s="37"/>
    </row>
    <row r="803" spans="2:9">
      <c r="B803" s="37"/>
      <c r="C803" s="37"/>
      <c r="D803" s="37"/>
      <c r="E803" s="37"/>
      <c r="F803" s="37"/>
      <c r="G803" s="37"/>
      <c r="H803" s="37"/>
      <c r="I803" s="37"/>
    </row>
    <row r="804" spans="2:9">
      <c r="B804" s="37"/>
      <c r="C804" s="37"/>
      <c r="D804" s="37"/>
      <c r="E804" s="37"/>
      <c r="F804" s="37"/>
      <c r="G804" s="37"/>
      <c r="H804" s="37"/>
      <c r="I804" s="37"/>
    </row>
    <row r="805" spans="2:9">
      <c r="B805" s="37"/>
      <c r="C805" s="37"/>
      <c r="D805" s="37"/>
      <c r="E805" s="37"/>
      <c r="F805" s="37"/>
      <c r="G805" s="37"/>
      <c r="H805" s="37"/>
      <c r="I805" s="37"/>
    </row>
    <row r="806" spans="2:9">
      <c r="B806" s="37"/>
      <c r="C806" s="37"/>
      <c r="D806" s="37"/>
      <c r="E806" s="37"/>
      <c r="F806" s="37"/>
      <c r="G806" s="37"/>
      <c r="H806" s="37"/>
      <c r="I806" s="37"/>
    </row>
    <row r="807" spans="2:9">
      <c r="B807" s="37"/>
      <c r="C807" s="37"/>
      <c r="D807" s="37"/>
      <c r="E807" s="37"/>
      <c r="F807" s="37"/>
      <c r="G807" s="37"/>
      <c r="H807" s="37"/>
      <c r="I807" s="37"/>
    </row>
    <row r="808" spans="2:9">
      <c r="B808" s="37"/>
      <c r="C808" s="37"/>
      <c r="D808" s="37"/>
      <c r="E808" s="37"/>
      <c r="F808" s="37"/>
      <c r="G808" s="37"/>
      <c r="H808" s="37"/>
      <c r="I808" s="37"/>
    </row>
    <row r="809" spans="2:9">
      <c r="B809" s="37"/>
      <c r="C809" s="37"/>
      <c r="D809" s="37"/>
      <c r="E809" s="37"/>
      <c r="F809" s="37"/>
      <c r="G809" s="37"/>
      <c r="H809" s="37"/>
      <c r="I809" s="37"/>
    </row>
    <row r="810" spans="2:9">
      <c r="B810" s="37"/>
      <c r="C810" s="37"/>
      <c r="D810" s="37"/>
      <c r="E810" s="37"/>
      <c r="F810" s="37"/>
      <c r="G810" s="37"/>
      <c r="H810" s="37"/>
      <c r="I810" s="37"/>
    </row>
    <row r="811" spans="2:9">
      <c r="B811" s="37"/>
      <c r="C811" s="37"/>
      <c r="D811" s="37"/>
      <c r="E811" s="37"/>
      <c r="F811" s="37"/>
      <c r="G811" s="37"/>
      <c r="H811" s="37"/>
      <c r="I811" s="37"/>
    </row>
    <row r="812" spans="2:9">
      <c r="B812" s="37"/>
      <c r="C812" s="37"/>
      <c r="D812" s="37"/>
      <c r="E812" s="37"/>
      <c r="F812" s="37"/>
      <c r="G812" s="37"/>
      <c r="H812" s="37"/>
      <c r="I812" s="37"/>
    </row>
    <row r="813" spans="2:9">
      <c r="B813" s="37"/>
      <c r="C813" s="37"/>
      <c r="D813" s="37"/>
      <c r="E813" s="37"/>
      <c r="F813" s="37"/>
      <c r="G813" s="37"/>
      <c r="H813" s="37"/>
      <c r="I813" s="37"/>
    </row>
    <row r="814" spans="2:9">
      <c r="B814" s="37"/>
      <c r="C814" s="37"/>
      <c r="D814" s="37"/>
      <c r="E814" s="37"/>
      <c r="F814" s="37"/>
      <c r="G814" s="37"/>
      <c r="H814" s="37"/>
      <c r="I814" s="37"/>
    </row>
    <row r="815" spans="2:9">
      <c r="B815" s="37"/>
      <c r="C815" s="37"/>
      <c r="D815" s="37"/>
      <c r="E815" s="37"/>
      <c r="F815" s="37"/>
      <c r="G815" s="37"/>
      <c r="H815" s="37"/>
      <c r="I815" s="37"/>
    </row>
    <row r="816" spans="2:9">
      <c r="B816" s="37"/>
      <c r="C816" s="37"/>
      <c r="D816" s="37"/>
      <c r="E816" s="37"/>
      <c r="F816" s="37"/>
      <c r="G816" s="37"/>
      <c r="H816" s="37"/>
      <c r="I816" s="37"/>
    </row>
    <row r="817" spans="2:9">
      <c r="B817" s="37"/>
      <c r="C817" s="37"/>
      <c r="D817" s="37"/>
      <c r="E817" s="37"/>
      <c r="F817" s="37"/>
      <c r="G817" s="37"/>
      <c r="H817" s="37"/>
      <c r="I817" s="37"/>
    </row>
    <row r="818" spans="2:9">
      <c r="B818" s="37"/>
      <c r="C818" s="37"/>
      <c r="D818" s="37"/>
      <c r="E818" s="37"/>
      <c r="F818" s="37"/>
      <c r="G818" s="37"/>
      <c r="H818" s="37"/>
      <c r="I818" s="37"/>
    </row>
    <row r="819" spans="2:9">
      <c r="B819" s="37"/>
      <c r="C819" s="37"/>
      <c r="D819" s="37"/>
      <c r="E819" s="37"/>
      <c r="F819" s="37"/>
      <c r="G819" s="37"/>
      <c r="H819" s="37"/>
      <c r="I819" s="37"/>
    </row>
    <row r="820" spans="2:9">
      <c r="B820" s="37"/>
      <c r="C820" s="37"/>
      <c r="D820" s="37"/>
      <c r="E820" s="37"/>
      <c r="F820" s="37"/>
      <c r="G820" s="37"/>
      <c r="H820" s="37"/>
      <c r="I820" s="37"/>
    </row>
    <row r="821" spans="2:9">
      <c r="B821" s="37"/>
      <c r="C821" s="37"/>
      <c r="D821" s="37"/>
      <c r="E821" s="37"/>
      <c r="F821" s="37"/>
      <c r="G821" s="37"/>
      <c r="H821" s="37"/>
      <c r="I821" s="37"/>
    </row>
    <row r="822" spans="2:9">
      <c r="B822" s="37"/>
      <c r="C822" s="37"/>
      <c r="D822" s="37"/>
      <c r="E822" s="37"/>
      <c r="F822" s="37"/>
      <c r="G822" s="37"/>
      <c r="H822" s="37"/>
      <c r="I822" s="37"/>
    </row>
    <row r="823" spans="2:9">
      <c r="B823" s="37"/>
      <c r="C823" s="37"/>
      <c r="D823" s="37"/>
      <c r="E823" s="37"/>
      <c r="F823" s="37"/>
      <c r="G823" s="37"/>
      <c r="H823" s="37"/>
      <c r="I823" s="37"/>
    </row>
    <row r="824" spans="2:9">
      <c r="B824" s="37"/>
      <c r="C824" s="37"/>
      <c r="D824" s="37"/>
      <c r="E824" s="37"/>
      <c r="F824" s="37"/>
      <c r="G824" s="37"/>
      <c r="H824" s="37"/>
      <c r="I824" s="37"/>
    </row>
    <row r="825" spans="2:9">
      <c r="B825" s="37"/>
      <c r="C825" s="37"/>
      <c r="D825" s="37"/>
      <c r="E825" s="37"/>
      <c r="F825" s="37"/>
      <c r="G825" s="37"/>
      <c r="H825" s="37"/>
      <c r="I825" s="37"/>
    </row>
    <row r="826" spans="2:9">
      <c r="B826" s="37"/>
      <c r="C826" s="37"/>
      <c r="D826" s="37"/>
      <c r="E826" s="37"/>
      <c r="F826" s="37"/>
      <c r="G826" s="37"/>
      <c r="H826" s="37"/>
      <c r="I826" s="37"/>
    </row>
    <row r="827" spans="2:9">
      <c r="B827" s="37"/>
      <c r="C827" s="37"/>
      <c r="D827" s="37"/>
      <c r="E827" s="37"/>
      <c r="F827" s="37"/>
      <c r="G827" s="37"/>
      <c r="H827" s="37"/>
      <c r="I827" s="37"/>
    </row>
    <row r="828" spans="2:9">
      <c r="B828" s="37"/>
      <c r="C828" s="37"/>
      <c r="D828" s="37"/>
      <c r="E828" s="37"/>
      <c r="F828" s="37"/>
      <c r="G828" s="37"/>
      <c r="H828" s="37"/>
      <c r="I828" s="37"/>
    </row>
    <row r="829" spans="2:9">
      <c r="B829" s="37"/>
      <c r="C829" s="37"/>
      <c r="D829" s="37"/>
      <c r="E829" s="37"/>
      <c r="F829" s="37"/>
      <c r="G829" s="37"/>
      <c r="H829" s="37"/>
      <c r="I829" s="37"/>
    </row>
    <row r="830" spans="2:9">
      <c r="B830" s="37"/>
      <c r="C830" s="37"/>
      <c r="D830" s="37"/>
      <c r="E830" s="37"/>
      <c r="F830" s="37"/>
      <c r="G830" s="37"/>
      <c r="H830" s="37"/>
      <c r="I830" s="37"/>
    </row>
    <row r="831" spans="2:9">
      <c r="B831" s="37"/>
      <c r="C831" s="37"/>
      <c r="D831" s="37"/>
      <c r="E831" s="37"/>
      <c r="F831" s="37"/>
      <c r="G831" s="37"/>
      <c r="H831" s="37"/>
      <c r="I831" s="37"/>
    </row>
    <row r="832" spans="2:9">
      <c r="B832" s="37"/>
      <c r="C832" s="37"/>
      <c r="D832" s="37"/>
      <c r="E832" s="37"/>
      <c r="F832" s="37"/>
      <c r="G832" s="37"/>
      <c r="H832" s="37"/>
      <c r="I832" s="37"/>
    </row>
    <row r="833" spans="2:9">
      <c r="B833" s="37"/>
      <c r="C833" s="37"/>
      <c r="D833" s="37"/>
      <c r="E833" s="37"/>
      <c r="F833" s="37"/>
      <c r="G833" s="37"/>
      <c r="H833" s="37"/>
      <c r="I833" s="37"/>
    </row>
    <row r="834" spans="2:9">
      <c r="B834" s="37"/>
      <c r="C834" s="37"/>
      <c r="D834" s="37"/>
      <c r="E834" s="37"/>
      <c r="F834" s="37"/>
      <c r="G834" s="37"/>
      <c r="H834" s="37"/>
      <c r="I834" s="37"/>
    </row>
    <row r="835" spans="2:9">
      <c r="B835" s="37"/>
      <c r="C835" s="37"/>
      <c r="D835" s="37"/>
      <c r="E835" s="37"/>
      <c r="F835" s="37"/>
      <c r="G835" s="37"/>
      <c r="H835" s="37"/>
      <c r="I835" s="37"/>
    </row>
    <row r="836" spans="2:9">
      <c r="B836" s="37"/>
      <c r="C836" s="37"/>
      <c r="D836" s="37"/>
      <c r="E836" s="37"/>
      <c r="F836" s="37"/>
      <c r="G836" s="37"/>
      <c r="H836" s="37"/>
      <c r="I836" s="37"/>
    </row>
    <row r="837" spans="2:9">
      <c r="B837" s="37"/>
      <c r="C837" s="37"/>
      <c r="D837" s="37"/>
      <c r="E837" s="37"/>
      <c r="F837" s="37"/>
      <c r="G837" s="37"/>
      <c r="H837" s="37"/>
      <c r="I837" s="37"/>
    </row>
    <row r="838" spans="2:9">
      <c r="B838" s="37"/>
      <c r="C838" s="37"/>
      <c r="D838" s="37"/>
      <c r="E838" s="37"/>
      <c r="F838" s="37"/>
      <c r="G838" s="37"/>
      <c r="H838" s="37"/>
      <c r="I838" s="37"/>
    </row>
    <row r="839" spans="2:9">
      <c r="B839" s="37"/>
      <c r="C839" s="37"/>
      <c r="D839" s="37"/>
      <c r="E839" s="37"/>
      <c r="F839" s="37"/>
      <c r="G839" s="37"/>
      <c r="H839" s="37"/>
      <c r="I839" s="37"/>
    </row>
    <row r="840" spans="2:9">
      <c r="B840" s="37"/>
      <c r="C840" s="37"/>
      <c r="D840" s="37"/>
      <c r="E840" s="37"/>
      <c r="F840" s="37"/>
      <c r="G840" s="37"/>
      <c r="H840" s="37"/>
      <c r="I840" s="37"/>
    </row>
    <row r="841" spans="2:9">
      <c r="B841" s="37"/>
      <c r="C841" s="37"/>
      <c r="D841" s="37"/>
      <c r="E841" s="37"/>
      <c r="F841" s="37"/>
      <c r="G841" s="37"/>
      <c r="H841" s="37"/>
      <c r="I841" s="37"/>
    </row>
    <row r="842" spans="2:9">
      <c r="B842" s="37"/>
      <c r="C842" s="37"/>
      <c r="D842" s="37"/>
      <c r="E842" s="37"/>
      <c r="F842" s="37"/>
      <c r="G842" s="37"/>
      <c r="H842" s="37"/>
      <c r="I842" s="37"/>
    </row>
    <row r="843" spans="2:9">
      <c r="B843" s="37"/>
      <c r="C843" s="37"/>
      <c r="D843" s="37"/>
      <c r="E843" s="37"/>
      <c r="F843" s="37"/>
      <c r="G843" s="37"/>
      <c r="H843" s="37"/>
      <c r="I843" s="37"/>
    </row>
    <row r="844" spans="2:9">
      <c r="B844" s="37"/>
      <c r="C844" s="37"/>
      <c r="D844" s="37"/>
      <c r="E844" s="37"/>
      <c r="F844" s="37"/>
      <c r="G844" s="37"/>
      <c r="H844" s="37"/>
      <c r="I844" s="37"/>
    </row>
    <row r="845" spans="2:9">
      <c r="B845" s="37"/>
      <c r="C845" s="37"/>
      <c r="D845" s="37"/>
      <c r="E845" s="37"/>
      <c r="F845" s="37"/>
      <c r="G845" s="37"/>
      <c r="H845" s="37"/>
      <c r="I845" s="37"/>
    </row>
    <row r="846" spans="2:9">
      <c r="B846" s="37"/>
      <c r="C846" s="37"/>
      <c r="D846" s="37"/>
      <c r="E846" s="37"/>
      <c r="F846" s="37"/>
      <c r="G846" s="37"/>
      <c r="H846" s="37"/>
      <c r="I846" s="37"/>
    </row>
    <row r="847" spans="2:9">
      <c r="B847" s="37"/>
      <c r="C847" s="37"/>
      <c r="D847" s="37"/>
      <c r="E847" s="37"/>
      <c r="F847" s="37"/>
      <c r="G847" s="37"/>
      <c r="H847" s="37"/>
      <c r="I847" s="37"/>
    </row>
    <row r="848" spans="2:9">
      <c r="B848" s="37"/>
      <c r="C848" s="37"/>
      <c r="D848" s="37"/>
      <c r="E848" s="37"/>
      <c r="F848" s="37"/>
      <c r="G848" s="37"/>
      <c r="H848" s="37"/>
      <c r="I848" s="37"/>
    </row>
    <row r="849" spans="2:9">
      <c r="B849" s="37"/>
      <c r="C849" s="37"/>
      <c r="D849" s="37"/>
      <c r="E849" s="37"/>
      <c r="F849" s="37"/>
      <c r="G849" s="37"/>
      <c r="H849" s="37"/>
      <c r="I849" s="37"/>
    </row>
    <row r="850" spans="2:9">
      <c r="B850" s="37"/>
      <c r="C850" s="37"/>
      <c r="D850" s="37"/>
      <c r="E850" s="37"/>
      <c r="F850" s="37"/>
      <c r="G850" s="37"/>
      <c r="H850" s="37"/>
      <c r="I850" s="37"/>
    </row>
    <row r="851" spans="2:9">
      <c r="B851" s="37"/>
      <c r="C851" s="37"/>
      <c r="D851" s="37"/>
      <c r="E851" s="37"/>
      <c r="F851" s="37"/>
      <c r="G851" s="37"/>
      <c r="H851" s="37"/>
      <c r="I851" s="37"/>
    </row>
    <row r="852" spans="2:9">
      <c r="B852" s="37"/>
      <c r="C852" s="37"/>
      <c r="D852" s="37"/>
      <c r="E852" s="37"/>
      <c r="F852" s="37"/>
      <c r="G852" s="37"/>
      <c r="H852" s="37"/>
      <c r="I852" s="37"/>
    </row>
    <row r="853" spans="2:9">
      <c r="B853" s="37"/>
      <c r="C853" s="37"/>
      <c r="D853" s="37"/>
      <c r="E853" s="37"/>
      <c r="F853" s="37"/>
      <c r="G853" s="37"/>
      <c r="H853" s="37"/>
      <c r="I853" s="37"/>
    </row>
    <row r="854" spans="2:9">
      <c r="B854" s="37"/>
      <c r="C854" s="37"/>
      <c r="D854" s="37"/>
      <c r="E854" s="37"/>
      <c r="F854" s="37"/>
      <c r="G854" s="37"/>
      <c r="H854" s="37"/>
      <c r="I854" s="37"/>
    </row>
    <row r="855" spans="2:9">
      <c r="B855" s="37"/>
      <c r="C855" s="37"/>
      <c r="D855" s="37"/>
      <c r="E855" s="37"/>
      <c r="F855" s="37"/>
      <c r="G855" s="37"/>
      <c r="H855" s="37"/>
      <c r="I855" s="37"/>
    </row>
    <row r="856" spans="2:9">
      <c r="B856" s="37"/>
      <c r="C856" s="37"/>
      <c r="D856" s="37"/>
      <c r="E856" s="37"/>
      <c r="F856" s="37"/>
      <c r="G856" s="37"/>
      <c r="H856" s="37"/>
      <c r="I856" s="37"/>
    </row>
    <row r="857" spans="2:9">
      <c r="B857" s="37"/>
      <c r="C857" s="37"/>
      <c r="D857" s="37"/>
      <c r="E857" s="37"/>
      <c r="F857" s="37"/>
      <c r="G857" s="37"/>
      <c r="H857" s="37"/>
      <c r="I857" s="37"/>
    </row>
    <row r="858" spans="2:9">
      <c r="B858" s="37"/>
      <c r="C858" s="37"/>
      <c r="D858" s="37"/>
      <c r="E858" s="37"/>
      <c r="F858" s="37"/>
      <c r="G858" s="37"/>
      <c r="H858" s="37"/>
      <c r="I858" s="37"/>
    </row>
    <row r="859" spans="2:9">
      <c r="B859" s="37"/>
      <c r="C859" s="37"/>
      <c r="D859" s="37"/>
      <c r="E859" s="37"/>
      <c r="F859" s="37"/>
      <c r="G859" s="37"/>
      <c r="H859" s="37"/>
      <c r="I859" s="37"/>
    </row>
    <row r="860" spans="2:9">
      <c r="B860" s="37"/>
      <c r="C860" s="37"/>
      <c r="D860" s="37"/>
      <c r="E860" s="37"/>
      <c r="F860" s="37"/>
      <c r="G860" s="37"/>
      <c r="H860" s="37"/>
      <c r="I860" s="37"/>
    </row>
    <row r="861" spans="2:9">
      <c r="B861" s="37"/>
      <c r="C861" s="37"/>
      <c r="D861" s="37"/>
      <c r="E861" s="37"/>
      <c r="F861" s="37"/>
      <c r="G861" s="37"/>
      <c r="H861" s="37"/>
      <c r="I861" s="37"/>
    </row>
    <row r="862" spans="2:9">
      <c r="B862" s="37"/>
      <c r="C862" s="37"/>
      <c r="D862" s="37"/>
      <c r="E862" s="37"/>
      <c r="F862" s="37"/>
      <c r="G862" s="37"/>
      <c r="H862" s="37"/>
      <c r="I862" s="37"/>
    </row>
    <row r="863" spans="2:9">
      <c r="B863" s="37"/>
      <c r="C863" s="37"/>
      <c r="D863" s="37"/>
      <c r="E863" s="37"/>
      <c r="F863" s="37"/>
      <c r="G863" s="37"/>
      <c r="H863" s="37"/>
      <c r="I863" s="37"/>
    </row>
    <row r="864" spans="2:9">
      <c r="B864" s="37"/>
      <c r="C864" s="37"/>
      <c r="D864" s="37"/>
      <c r="E864" s="37"/>
      <c r="F864" s="37"/>
      <c r="G864" s="37"/>
      <c r="H864" s="37"/>
      <c r="I864" s="37"/>
    </row>
    <row r="865" spans="2:9">
      <c r="B865" s="37"/>
      <c r="C865" s="37"/>
      <c r="D865" s="37"/>
      <c r="E865" s="37"/>
      <c r="F865" s="37"/>
      <c r="G865" s="37"/>
      <c r="H865" s="37"/>
      <c r="I865" s="37"/>
    </row>
    <row r="866" spans="2:9">
      <c r="B866" s="37"/>
      <c r="C866" s="37"/>
      <c r="D866" s="37"/>
      <c r="E866" s="37"/>
      <c r="F866" s="37"/>
      <c r="G866" s="37"/>
      <c r="H866" s="37"/>
      <c r="I866" s="37"/>
    </row>
    <row r="867" spans="2:9">
      <c r="B867" s="37"/>
      <c r="C867" s="37"/>
      <c r="D867" s="37"/>
      <c r="E867" s="37"/>
      <c r="F867" s="37"/>
      <c r="G867" s="37"/>
      <c r="H867" s="37"/>
      <c r="I867" s="37"/>
    </row>
    <row r="868" spans="2:9">
      <c r="B868" s="37"/>
      <c r="C868" s="37"/>
      <c r="D868" s="37"/>
      <c r="E868" s="37"/>
      <c r="F868" s="37"/>
      <c r="G868" s="37"/>
      <c r="H868" s="37"/>
      <c r="I868" s="37"/>
    </row>
    <row r="869" spans="2:9">
      <c r="B869" s="37"/>
      <c r="C869" s="37"/>
      <c r="D869" s="37"/>
      <c r="E869" s="37"/>
      <c r="F869" s="37"/>
      <c r="G869" s="37"/>
      <c r="H869" s="37"/>
      <c r="I869" s="37"/>
    </row>
    <row r="870" spans="2:9">
      <c r="B870" s="37"/>
      <c r="C870" s="37"/>
      <c r="D870" s="37"/>
      <c r="E870" s="37"/>
      <c r="F870" s="37"/>
      <c r="G870" s="37"/>
      <c r="H870" s="37"/>
      <c r="I870" s="37"/>
    </row>
    <row r="871" spans="2:9">
      <c r="B871" s="37"/>
      <c r="C871" s="37"/>
      <c r="D871" s="37"/>
      <c r="E871" s="37"/>
      <c r="F871" s="37"/>
      <c r="G871" s="37"/>
      <c r="H871" s="37"/>
      <c r="I871" s="37"/>
    </row>
    <row r="872" spans="2:9">
      <c r="B872" s="37"/>
      <c r="C872" s="37"/>
      <c r="D872" s="37"/>
      <c r="E872" s="37"/>
      <c r="F872" s="37"/>
      <c r="G872" s="37"/>
      <c r="H872" s="37"/>
      <c r="I872" s="37"/>
    </row>
    <row r="873" spans="2:9">
      <c r="B873" s="37"/>
      <c r="C873" s="37"/>
      <c r="D873" s="37"/>
      <c r="E873" s="37"/>
      <c r="F873" s="37"/>
      <c r="G873" s="37"/>
      <c r="H873" s="37"/>
      <c r="I873" s="37"/>
    </row>
    <row r="874" spans="2:9">
      <c r="B874" s="37"/>
      <c r="C874" s="37"/>
      <c r="D874" s="37"/>
      <c r="E874" s="37"/>
      <c r="F874" s="37"/>
      <c r="G874" s="37"/>
      <c r="H874" s="37"/>
      <c r="I874" s="37"/>
    </row>
    <row r="875" spans="2:9">
      <c r="B875" s="37"/>
      <c r="C875" s="37"/>
      <c r="D875" s="37"/>
      <c r="E875" s="37"/>
      <c r="F875" s="37"/>
      <c r="G875" s="37"/>
      <c r="H875" s="37"/>
      <c r="I875" s="37"/>
    </row>
    <row r="876" spans="2:9">
      <c r="B876" s="37"/>
      <c r="C876" s="37"/>
      <c r="D876" s="37"/>
      <c r="E876" s="37"/>
      <c r="F876" s="37"/>
      <c r="G876" s="37"/>
      <c r="H876" s="37"/>
      <c r="I876" s="37"/>
    </row>
    <row r="877" spans="2:9">
      <c r="B877" s="37"/>
      <c r="C877" s="37"/>
      <c r="D877" s="37"/>
      <c r="E877" s="37"/>
      <c r="F877" s="37"/>
      <c r="G877" s="37"/>
      <c r="H877" s="37"/>
      <c r="I877" s="37"/>
    </row>
    <row r="878" spans="2:9">
      <c r="B878" s="37"/>
      <c r="C878" s="37"/>
      <c r="D878" s="37"/>
      <c r="E878" s="37"/>
      <c r="F878" s="37"/>
      <c r="G878" s="37"/>
      <c r="H878" s="37"/>
      <c r="I878" s="37"/>
    </row>
    <row r="879" spans="2:9">
      <c r="B879" s="37"/>
      <c r="C879" s="37"/>
      <c r="D879" s="37"/>
      <c r="E879" s="37"/>
      <c r="F879" s="37"/>
      <c r="G879" s="37"/>
      <c r="H879" s="37"/>
      <c r="I879" s="37"/>
    </row>
    <row r="880" spans="2:9">
      <c r="B880" s="37"/>
      <c r="C880" s="37"/>
      <c r="D880" s="37"/>
      <c r="E880" s="37"/>
      <c r="F880" s="37"/>
      <c r="G880" s="37"/>
      <c r="H880" s="37"/>
      <c r="I880" s="37"/>
    </row>
    <row r="881" spans="2:9">
      <c r="B881" s="37"/>
      <c r="C881" s="37"/>
      <c r="D881" s="37"/>
      <c r="E881" s="37"/>
      <c r="F881" s="37"/>
      <c r="G881" s="37"/>
      <c r="H881" s="37"/>
      <c r="I881" s="37"/>
    </row>
    <row r="882" spans="2:9">
      <c r="B882" s="37"/>
      <c r="C882" s="37"/>
      <c r="D882" s="37"/>
      <c r="E882" s="37"/>
      <c r="F882" s="37"/>
      <c r="G882" s="37"/>
      <c r="H882" s="37"/>
      <c r="I882" s="37"/>
    </row>
    <row r="883" spans="2:9">
      <c r="B883" s="37"/>
      <c r="C883" s="37"/>
      <c r="D883" s="37"/>
      <c r="E883" s="37"/>
      <c r="F883" s="37"/>
      <c r="G883" s="37"/>
      <c r="H883" s="37"/>
      <c r="I883" s="37"/>
    </row>
    <row r="884" spans="2:9">
      <c r="B884" s="37"/>
      <c r="C884" s="37"/>
      <c r="D884" s="37"/>
      <c r="E884" s="37"/>
      <c r="F884" s="37"/>
      <c r="G884" s="37"/>
      <c r="H884" s="37"/>
      <c r="I884" s="37"/>
    </row>
    <row r="885" spans="2:9">
      <c r="B885" s="37"/>
      <c r="C885" s="37"/>
      <c r="D885" s="37"/>
      <c r="E885" s="37"/>
      <c r="F885" s="37"/>
      <c r="G885" s="37"/>
      <c r="H885" s="37"/>
      <c r="I885" s="37"/>
    </row>
    <row r="886" spans="2:9">
      <c r="B886" s="37"/>
      <c r="C886" s="37"/>
      <c r="D886" s="37"/>
      <c r="E886" s="37"/>
      <c r="F886" s="37"/>
      <c r="G886" s="37"/>
      <c r="H886" s="37"/>
      <c r="I886" s="37"/>
    </row>
    <row r="887" spans="2:9">
      <c r="B887" s="37"/>
      <c r="C887" s="37"/>
      <c r="D887" s="37"/>
      <c r="E887" s="37"/>
      <c r="F887" s="37"/>
      <c r="G887" s="37"/>
      <c r="H887" s="37"/>
      <c r="I887" s="37"/>
    </row>
    <row r="888" spans="2:9">
      <c r="B888" s="37"/>
      <c r="C888" s="37"/>
      <c r="D888" s="37"/>
      <c r="E888" s="37"/>
      <c r="F888" s="37"/>
      <c r="G888" s="37"/>
      <c r="H888" s="37"/>
      <c r="I888" s="37"/>
    </row>
    <row r="889" spans="2:9">
      <c r="B889" s="37"/>
      <c r="C889" s="37"/>
      <c r="D889" s="37"/>
      <c r="E889" s="37"/>
      <c r="F889" s="37"/>
      <c r="G889" s="37"/>
      <c r="H889" s="37"/>
      <c r="I889" s="37"/>
    </row>
    <row r="890" spans="2:9">
      <c r="B890" s="37"/>
      <c r="C890" s="37"/>
      <c r="D890" s="37"/>
      <c r="E890" s="37"/>
      <c r="F890" s="37"/>
      <c r="G890" s="37"/>
      <c r="H890" s="37"/>
      <c r="I890" s="37"/>
    </row>
    <row r="891" spans="2:9">
      <c r="B891" s="37"/>
      <c r="C891" s="37"/>
      <c r="D891" s="37"/>
      <c r="E891" s="37"/>
      <c r="F891" s="37"/>
      <c r="G891" s="37"/>
      <c r="H891" s="37"/>
      <c r="I891" s="37"/>
    </row>
    <row r="892" spans="2:9">
      <c r="B892" s="37"/>
      <c r="C892" s="37"/>
      <c r="D892" s="37"/>
      <c r="E892" s="37"/>
      <c r="F892" s="37"/>
      <c r="G892" s="37"/>
      <c r="H892" s="37"/>
      <c r="I892" s="37"/>
    </row>
    <row r="893" spans="2:9">
      <c r="B893" s="37"/>
      <c r="C893" s="37"/>
      <c r="D893" s="37"/>
      <c r="E893" s="37"/>
      <c r="F893" s="37"/>
      <c r="G893" s="37"/>
      <c r="H893" s="37"/>
      <c r="I893" s="37"/>
    </row>
    <row r="894" spans="2:9">
      <c r="B894" s="37"/>
      <c r="C894" s="37"/>
      <c r="D894" s="37"/>
      <c r="E894" s="37"/>
      <c r="F894" s="37"/>
      <c r="G894" s="37"/>
      <c r="H894" s="37"/>
      <c r="I894" s="37"/>
    </row>
    <row r="895" spans="2:9">
      <c r="B895" s="37"/>
      <c r="C895" s="37"/>
      <c r="D895" s="37"/>
      <c r="E895" s="37"/>
      <c r="F895" s="37"/>
      <c r="G895" s="37"/>
      <c r="H895" s="37"/>
      <c r="I895" s="37"/>
    </row>
    <row r="896" spans="2:9">
      <c r="B896" s="37"/>
      <c r="C896" s="37"/>
      <c r="D896" s="37"/>
      <c r="E896" s="37"/>
      <c r="F896" s="37"/>
      <c r="G896" s="37"/>
      <c r="H896" s="37"/>
      <c r="I896" s="37"/>
    </row>
    <row r="897" spans="2:9">
      <c r="B897" s="37"/>
      <c r="C897" s="37"/>
      <c r="D897" s="37"/>
      <c r="E897" s="37"/>
      <c r="F897" s="37"/>
      <c r="G897" s="37"/>
      <c r="H897" s="37"/>
      <c r="I897" s="37"/>
    </row>
    <row r="898" spans="2:9">
      <c r="B898" s="37"/>
      <c r="C898" s="37"/>
      <c r="D898" s="37"/>
      <c r="E898" s="37"/>
      <c r="F898" s="37"/>
      <c r="G898" s="37"/>
      <c r="H898" s="37"/>
      <c r="I898" s="37"/>
    </row>
    <row r="899" spans="2:9">
      <c r="B899" s="37"/>
      <c r="C899" s="37"/>
      <c r="D899" s="37"/>
      <c r="E899" s="37"/>
      <c r="F899" s="37"/>
      <c r="G899" s="37"/>
      <c r="H899" s="37"/>
      <c r="I899" s="37"/>
    </row>
    <row r="900" spans="2:9">
      <c r="B900" s="37"/>
      <c r="C900" s="37"/>
      <c r="D900" s="37"/>
      <c r="E900" s="37"/>
      <c r="F900" s="37"/>
      <c r="G900" s="37"/>
      <c r="H900" s="37"/>
      <c r="I900" s="37"/>
    </row>
    <row r="901" spans="2:9">
      <c r="B901" s="37"/>
      <c r="C901" s="37"/>
      <c r="D901" s="37"/>
      <c r="E901" s="37"/>
      <c r="F901" s="37"/>
      <c r="G901" s="37"/>
      <c r="H901" s="37"/>
      <c r="I901" s="37"/>
    </row>
    <row r="902" spans="2:9">
      <c r="B902" s="37"/>
      <c r="C902" s="37"/>
      <c r="D902" s="37"/>
      <c r="E902" s="37"/>
      <c r="F902" s="37"/>
      <c r="G902" s="37"/>
      <c r="H902" s="37"/>
      <c r="I902" s="37"/>
    </row>
    <row r="903" spans="2:9">
      <c r="B903" s="37"/>
      <c r="C903" s="37"/>
      <c r="D903" s="37"/>
      <c r="E903" s="37"/>
      <c r="F903" s="37"/>
      <c r="G903" s="37"/>
      <c r="H903" s="37"/>
      <c r="I903" s="37"/>
    </row>
    <row r="904" spans="2:9">
      <c r="B904" s="37"/>
      <c r="C904" s="37"/>
      <c r="D904" s="37"/>
      <c r="E904" s="37"/>
      <c r="F904" s="37"/>
      <c r="G904" s="37"/>
      <c r="H904" s="37"/>
      <c r="I904" s="37"/>
    </row>
    <row r="905" spans="2:9">
      <c r="B905" s="37"/>
      <c r="C905" s="37"/>
      <c r="D905" s="37"/>
      <c r="E905" s="37"/>
      <c r="F905" s="37"/>
      <c r="G905" s="37"/>
      <c r="H905" s="37"/>
      <c r="I905" s="37"/>
    </row>
    <row r="906" spans="2:9">
      <c r="B906" s="37"/>
      <c r="C906" s="37"/>
      <c r="D906" s="37"/>
      <c r="E906" s="37"/>
      <c r="F906" s="37"/>
      <c r="G906" s="37"/>
      <c r="H906" s="37"/>
      <c r="I906" s="37"/>
    </row>
    <row r="907" spans="2:9">
      <c r="B907" s="37"/>
      <c r="C907" s="37"/>
      <c r="D907" s="37"/>
      <c r="E907" s="37"/>
      <c r="F907" s="37"/>
      <c r="G907" s="37"/>
      <c r="H907" s="37"/>
      <c r="I907" s="37"/>
    </row>
    <row r="908" spans="2:9">
      <c r="B908" s="37"/>
      <c r="C908" s="37"/>
      <c r="D908" s="37"/>
      <c r="E908" s="37"/>
      <c r="F908" s="37"/>
      <c r="G908" s="37"/>
      <c r="H908" s="37"/>
      <c r="I908" s="37"/>
    </row>
    <row r="909" spans="2:9">
      <c r="B909" s="37"/>
      <c r="C909" s="37"/>
      <c r="D909" s="37"/>
      <c r="E909" s="37"/>
      <c r="F909" s="37"/>
      <c r="G909" s="37"/>
      <c r="H909" s="37"/>
      <c r="I909" s="37"/>
    </row>
    <row r="910" spans="2:9">
      <c r="B910" s="37"/>
      <c r="C910" s="37"/>
      <c r="D910" s="37"/>
      <c r="E910" s="37"/>
      <c r="F910" s="37"/>
      <c r="G910" s="37"/>
      <c r="H910" s="37"/>
      <c r="I910" s="37"/>
    </row>
    <row r="911" spans="2:9">
      <c r="B911" s="37"/>
      <c r="C911" s="37"/>
      <c r="D911" s="37"/>
      <c r="E911" s="37"/>
      <c r="F911" s="37"/>
      <c r="G911" s="37"/>
      <c r="H911" s="37"/>
      <c r="I911" s="37"/>
    </row>
    <row r="912" spans="2:9">
      <c r="B912" s="37"/>
      <c r="C912" s="37"/>
      <c r="D912" s="37"/>
      <c r="E912" s="37"/>
      <c r="F912" s="37"/>
      <c r="G912" s="37"/>
      <c r="H912" s="37"/>
      <c r="I912" s="37"/>
    </row>
    <row r="913" spans="2:9">
      <c r="B913" s="37"/>
      <c r="C913" s="37"/>
      <c r="D913" s="37"/>
      <c r="E913" s="37"/>
      <c r="F913" s="37"/>
      <c r="G913" s="37"/>
      <c r="H913" s="37"/>
      <c r="I913" s="37"/>
    </row>
    <row r="914" spans="2:9">
      <c r="B914" s="37"/>
      <c r="C914" s="37"/>
      <c r="D914" s="37"/>
      <c r="E914" s="37"/>
      <c r="F914" s="37"/>
      <c r="G914" s="37"/>
      <c r="H914" s="37"/>
      <c r="I914" s="37"/>
    </row>
    <row r="915" spans="2:9">
      <c r="B915" s="37"/>
      <c r="C915" s="37"/>
      <c r="D915" s="37"/>
      <c r="E915" s="37"/>
      <c r="F915" s="37"/>
      <c r="G915" s="37"/>
      <c r="H915" s="37"/>
      <c r="I915" s="37"/>
    </row>
    <row r="916" spans="2:9">
      <c r="B916" s="37"/>
      <c r="C916" s="37"/>
      <c r="D916" s="37"/>
      <c r="E916" s="37"/>
      <c r="F916" s="37"/>
      <c r="G916" s="37"/>
      <c r="H916" s="37"/>
      <c r="I916" s="37"/>
    </row>
    <row r="917" spans="2:9">
      <c r="B917" s="37"/>
      <c r="C917" s="37"/>
      <c r="D917" s="37"/>
      <c r="E917" s="37"/>
      <c r="F917" s="37"/>
      <c r="G917" s="37"/>
      <c r="H917" s="37"/>
      <c r="I917" s="37"/>
    </row>
    <row r="918" spans="2:9">
      <c r="B918" s="37"/>
      <c r="C918" s="37"/>
      <c r="D918" s="37"/>
      <c r="E918" s="37"/>
      <c r="F918" s="37"/>
      <c r="G918" s="37"/>
      <c r="H918" s="37"/>
      <c r="I918" s="37"/>
    </row>
    <row r="919" spans="2:9">
      <c r="B919" s="37"/>
      <c r="C919" s="37"/>
      <c r="D919" s="37"/>
      <c r="E919" s="37"/>
      <c r="F919" s="37"/>
      <c r="G919" s="37"/>
      <c r="H919" s="37"/>
      <c r="I919" s="37"/>
    </row>
    <row r="920" spans="2:9">
      <c r="B920" s="37"/>
      <c r="C920" s="37"/>
      <c r="D920" s="37"/>
      <c r="E920" s="37"/>
      <c r="F920" s="37"/>
      <c r="G920" s="37"/>
      <c r="H920" s="37"/>
      <c r="I920" s="37"/>
    </row>
    <row r="921" spans="2:9">
      <c r="B921" s="37"/>
      <c r="C921" s="37"/>
      <c r="D921" s="37"/>
      <c r="E921" s="37"/>
      <c r="F921" s="37"/>
      <c r="G921" s="37"/>
      <c r="H921" s="37"/>
      <c r="I921" s="37"/>
    </row>
    <row r="922" spans="2:9">
      <c r="B922" s="37"/>
      <c r="C922" s="37"/>
      <c r="D922" s="37"/>
      <c r="E922" s="37"/>
      <c r="F922" s="37"/>
      <c r="G922" s="37"/>
      <c r="H922" s="37"/>
      <c r="I922" s="37"/>
    </row>
    <row r="923" spans="2:9">
      <c r="B923" s="37"/>
      <c r="C923" s="37"/>
      <c r="D923" s="37"/>
      <c r="E923" s="37"/>
      <c r="F923" s="37"/>
      <c r="G923" s="37"/>
      <c r="H923" s="37"/>
      <c r="I923" s="37"/>
    </row>
    <row r="924" spans="2:9">
      <c r="B924" s="37"/>
      <c r="C924" s="37"/>
      <c r="D924" s="37"/>
      <c r="E924" s="37"/>
      <c r="F924" s="37"/>
      <c r="G924" s="37"/>
      <c r="H924" s="37"/>
      <c r="I924" s="37"/>
    </row>
    <row r="925" spans="2:9">
      <c r="B925" s="37"/>
      <c r="C925" s="37"/>
      <c r="D925" s="37"/>
      <c r="E925" s="37"/>
      <c r="F925" s="37"/>
      <c r="G925" s="37"/>
      <c r="H925" s="37"/>
      <c r="I925" s="37"/>
    </row>
    <row r="926" spans="2:9">
      <c r="B926" s="37"/>
      <c r="C926" s="37"/>
      <c r="D926" s="37"/>
      <c r="E926" s="37"/>
      <c r="F926" s="37"/>
      <c r="G926" s="37"/>
      <c r="H926" s="37"/>
      <c r="I926" s="37"/>
    </row>
    <row r="927" spans="2:9">
      <c r="B927" s="37"/>
      <c r="C927" s="37"/>
      <c r="D927" s="37"/>
      <c r="E927" s="37"/>
      <c r="F927" s="37"/>
      <c r="G927" s="37"/>
      <c r="H927" s="37"/>
      <c r="I927" s="37"/>
    </row>
    <row r="928" spans="2:9">
      <c r="B928" s="37"/>
      <c r="C928" s="37"/>
      <c r="D928" s="37"/>
      <c r="E928" s="37"/>
      <c r="F928" s="37"/>
      <c r="G928" s="37"/>
      <c r="H928" s="37"/>
      <c r="I928" s="37"/>
    </row>
    <row r="929" spans="2:9">
      <c r="B929" s="37"/>
      <c r="C929" s="37"/>
      <c r="D929" s="37"/>
      <c r="E929" s="37"/>
      <c r="F929" s="37"/>
      <c r="G929" s="37"/>
      <c r="H929" s="37"/>
      <c r="I929" s="37"/>
    </row>
    <row r="930" spans="2:9">
      <c r="B930" s="37"/>
      <c r="C930" s="37"/>
      <c r="D930" s="37"/>
      <c r="E930" s="37"/>
      <c r="F930" s="37"/>
      <c r="G930" s="37"/>
      <c r="H930" s="37"/>
      <c r="I930" s="37"/>
    </row>
    <row r="931" spans="2:9">
      <c r="B931" s="37"/>
      <c r="C931" s="37"/>
      <c r="D931" s="37"/>
      <c r="E931" s="37"/>
      <c r="F931" s="37"/>
      <c r="G931" s="37"/>
      <c r="H931" s="37"/>
      <c r="I931" s="37"/>
    </row>
    <row r="932" spans="2:9">
      <c r="B932" s="37"/>
      <c r="C932" s="37"/>
      <c r="D932" s="37"/>
      <c r="E932" s="37"/>
      <c r="F932" s="37"/>
      <c r="G932" s="37"/>
      <c r="H932" s="37"/>
      <c r="I932" s="37"/>
    </row>
    <row r="933" spans="2:9">
      <c r="B933" s="37"/>
      <c r="C933" s="37"/>
      <c r="D933" s="37"/>
      <c r="E933" s="37"/>
      <c r="F933" s="37"/>
      <c r="G933" s="37"/>
      <c r="H933" s="37"/>
      <c r="I933" s="37"/>
    </row>
    <row r="934" spans="2:9">
      <c r="B934" s="37"/>
      <c r="C934" s="37"/>
      <c r="D934" s="37"/>
      <c r="E934" s="37"/>
      <c r="F934" s="37"/>
      <c r="G934" s="37"/>
      <c r="H934" s="37"/>
      <c r="I934" s="37"/>
    </row>
    <row r="935" spans="2:9">
      <c r="B935" s="37"/>
      <c r="C935" s="37"/>
      <c r="D935" s="37"/>
      <c r="E935" s="37"/>
      <c r="F935" s="37"/>
      <c r="G935" s="37"/>
      <c r="H935" s="37"/>
      <c r="I935" s="37"/>
    </row>
    <row r="936" spans="2:9">
      <c r="B936" s="37"/>
      <c r="C936" s="37"/>
      <c r="D936" s="37"/>
      <c r="E936" s="37"/>
      <c r="F936" s="37"/>
      <c r="G936" s="37"/>
      <c r="H936" s="37"/>
      <c r="I936" s="37"/>
    </row>
    <row r="937" spans="2:9">
      <c r="B937" s="37"/>
      <c r="C937" s="37"/>
      <c r="D937" s="37"/>
      <c r="E937" s="37"/>
      <c r="F937" s="37"/>
      <c r="G937" s="37"/>
      <c r="H937" s="37"/>
      <c r="I937" s="37"/>
    </row>
    <row r="938" spans="2:9">
      <c r="B938" s="37"/>
      <c r="C938" s="37"/>
      <c r="D938" s="37"/>
      <c r="E938" s="37"/>
      <c r="F938" s="37"/>
      <c r="G938" s="37"/>
      <c r="H938" s="37"/>
      <c r="I938" s="37"/>
    </row>
    <row r="939" spans="2:9">
      <c r="B939" s="37"/>
      <c r="C939" s="37"/>
      <c r="D939" s="37"/>
      <c r="E939" s="37"/>
      <c r="F939" s="37"/>
      <c r="G939" s="37"/>
      <c r="H939" s="37"/>
      <c r="I939" s="37"/>
    </row>
    <row r="940" spans="2:9">
      <c r="B940" s="37"/>
      <c r="C940" s="37"/>
      <c r="D940" s="37"/>
      <c r="E940" s="37"/>
      <c r="F940" s="37"/>
      <c r="G940" s="37"/>
      <c r="H940" s="37"/>
      <c r="I940" s="37"/>
    </row>
    <row r="941" spans="2:9">
      <c r="B941" s="37"/>
      <c r="C941" s="37"/>
      <c r="D941" s="37"/>
      <c r="E941" s="37"/>
      <c r="F941" s="37"/>
      <c r="G941" s="37"/>
      <c r="H941" s="37"/>
      <c r="I941" s="37"/>
    </row>
    <row r="942" spans="2:9">
      <c r="B942" s="37"/>
      <c r="C942" s="37"/>
      <c r="D942" s="37"/>
      <c r="E942" s="37"/>
      <c r="F942" s="37"/>
      <c r="G942" s="37"/>
      <c r="H942" s="37"/>
      <c r="I942" s="37"/>
    </row>
    <row r="943" spans="2:9">
      <c r="B943" s="37"/>
      <c r="C943" s="37"/>
      <c r="D943" s="37"/>
      <c r="E943" s="37"/>
      <c r="F943" s="37"/>
      <c r="G943" s="37"/>
      <c r="H943" s="37"/>
      <c r="I943" s="37"/>
    </row>
    <row r="944" spans="2:9">
      <c r="B944" s="37"/>
      <c r="C944" s="37"/>
      <c r="D944" s="37"/>
      <c r="E944" s="37"/>
      <c r="F944" s="37"/>
      <c r="G944" s="37"/>
      <c r="H944" s="37"/>
      <c r="I944" s="37"/>
    </row>
    <row r="945" spans="2:9">
      <c r="B945" s="37"/>
      <c r="C945" s="37"/>
      <c r="D945" s="37"/>
      <c r="E945" s="37"/>
      <c r="F945" s="37"/>
      <c r="G945" s="37"/>
      <c r="H945" s="37"/>
      <c r="I945" s="37"/>
    </row>
    <row r="946" spans="2:9">
      <c r="B946" s="37"/>
      <c r="C946" s="37"/>
      <c r="D946" s="37"/>
      <c r="E946" s="37"/>
      <c r="F946" s="37"/>
      <c r="G946" s="37"/>
      <c r="H946" s="37"/>
      <c r="I946" s="37"/>
    </row>
    <row r="947" spans="2:9">
      <c r="B947" s="37"/>
      <c r="C947" s="37"/>
      <c r="D947" s="37"/>
      <c r="E947" s="37"/>
      <c r="F947" s="37"/>
      <c r="G947" s="37"/>
      <c r="H947" s="37"/>
      <c r="I947" s="37"/>
    </row>
    <row r="948" spans="2:9">
      <c r="B948" s="37"/>
      <c r="C948" s="37"/>
      <c r="D948" s="37"/>
      <c r="E948" s="37"/>
      <c r="F948" s="37"/>
      <c r="G948" s="37"/>
      <c r="H948" s="37"/>
      <c r="I948" s="37"/>
    </row>
    <row r="949" spans="2:9">
      <c r="B949" s="37"/>
      <c r="C949" s="37"/>
      <c r="D949" s="37"/>
      <c r="E949" s="37"/>
      <c r="F949" s="37"/>
      <c r="G949" s="37"/>
      <c r="H949" s="37"/>
      <c r="I949" s="37"/>
    </row>
    <row r="950" spans="2:9">
      <c r="B950" s="37"/>
      <c r="C950" s="37"/>
      <c r="D950" s="37"/>
      <c r="E950" s="37"/>
      <c r="F950" s="37"/>
      <c r="G950" s="37"/>
      <c r="H950" s="37"/>
      <c r="I950" s="37"/>
    </row>
    <row r="951" spans="2:9">
      <c r="B951" s="37"/>
      <c r="C951" s="37"/>
      <c r="D951" s="37"/>
      <c r="E951" s="37"/>
      <c r="F951" s="37"/>
      <c r="G951" s="37"/>
      <c r="H951" s="37"/>
      <c r="I951" s="37"/>
    </row>
    <row r="952" spans="2:9">
      <c r="B952" s="37"/>
      <c r="C952" s="37"/>
      <c r="D952" s="37"/>
      <c r="E952" s="37"/>
      <c r="F952" s="37"/>
      <c r="G952" s="37"/>
      <c r="H952" s="37"/>
      <c r="I952" s="37"/>
    </row>
    <row r="953" spans="2:9">
      <c r="B953" s="37"/>
      <c r="C953" s="37"/>
      <c r="D953" s="37"/>
      <c r="E953" s="37"/>
      <c r="F953" s="37"/>
      <c r="G953" s="37"/>
      <c r="H953" s="37"/>
      <c r="I953" s="37"/>
    </row>
    <row r="954" spans="2:9">
      <c r="B954" s="37"/>
      <c r="C954" s="37"/>
      <c r="D954" s="37"/>
      <c r="E954" s="37"/>
      <c r="F954" s="37"/>
      <c r="G954" s="37"/>
      <c r="H954" s="37"/>
      <c r="I954" s="37"/>
    </row>
    <row r="955" spans="2:9">
      <c r="B955" s="37"/>
      <c r="C955" s="37"/>
      <c r="D955" s="37"/>
      <c r="E955" s="37"/>
      <c r="F955" s="37"/>
      <c r="G955" s="37"/>
      <c r="H955" s="37"/>
      <c r="I955" s="37"/>
    </row>
    <row r="956" spans="2:9">
      <c r="B956" s="37"/>
      <c r="C956" s="37"/>
      <c r="D956" s="37"/>
      <c r="E956" s="37"/>
      <c r="F956" s="37"/>
      <c r="G956" s="37"/>
      <c r="H956" s="37"/>
      <c r="I956" s="37"/>
    </row>
    <row r="957" spans="2:9">
      <c r="B957" s="37"/>
      <c r="C957" s="37"/>
      <c r="D957" s="37"/>
      <c r="E957" s="37"/>
      <c r="F957" s="37"/>
      <c r="G957" s="37"/>
      <c r="H957" s="37"/>
      <c r="I957" s="37"/>
    </row>
    <row r="958" spans="2:9">
      <c r="B958" s="37"/>
      <c r="C958" s="37"/>
      <c r="D958" s="37"/>
      <c r="E958" s="37"/>
      <c r="F958" s="37"/>
      <c r="G958" s="37"/>
      <c r="H958" s="37"/>
      <c r="I958" s="37"/>
    </row>
    <row r="959" spans="2:9">
      <c r="B959" s="37"/>
      <c r="C959" s="37"/>
      <c r="D959" s="37"/>
      <c r="E959" s="37"/>
      <c r="F959" s="37"/>
      <c r="G959" s="37"/>
      <c r="H959" s="37"/>
      <c r="I959" s="37"/>
    </row>
    <row r="960" spans="2:9">
      <c r="B960" s="37"/>
      <c r="C960" s="37"/>
      <c r="D960" s="37"/>
      <c r="E960" s="37"/>
      <c r="F960" s="37"/>
      <c r="G960" s="37"/>
      <c r="H960" s="37"/>
      <c r="I960" s="37"/>
    </row>
    <row r="961" spans="2:9">
      <c r="B961" s="37"/>
      <c r="C961" s="37"/>
      <c r="D961" s="37"/>
      <c r="E961" s="37"/>
      <c r="F961" s="37"/>
      <c r="G961" s="37"/>
      <c r="H961" s="37"/>
      <c r="I961" s="37"/>
    </row>
    <row r="962" spans="2:9">
      <c r="B962" s="37"/>
      <c r="C962" s="37"/>
      <c r="D962" s="37"/>
      <c r="E962" s="37"/>
      <c r="F962" s="37"/>
      <c r="G962" s="37"/>
      <c r="H962" s="37"/>
      <c r="I962" s="37"/>
    </row>
    <row r="963" spans="2:9">
      <c r="B963" s="37"/>
      <c r="C963" s="37"/>
      <c r="D963" s="37"/>
      <c r="E963" s="37"/>
      <c r="F963" s="37"/>
      <c r="G963" s="37"/>
      <c r="H963" s="37"/>
      <c r="I963" s="37"/>
    </row>
    <row r="964" spans="2:9">
      <c r="B964" s="37"/>
      <c r="C964" s="37"/>
      <c r="D964" s="37"/>
      <c r="E964" s="37"/>
      <c r="F964" s="37"/>
      <c r="G964" s="37"/>
      <c r="H964" s="37"/>
      <c r="I964" s="37"/>
    </row>
    <row r="965" spans="2:9">
      <c r="B965" s="37"/>
      <c r="C965" s="37"/>
      <c r="D965" s="37"/>
      <c r="E965" s="37"/>
      <c r="F965" s="37"/>
      <c r="G965" s="37"/>
      <c r="H965" s="37"/>
      <c r="I965" s="37"/>
    </row>
    <row r="966" spans="2:9">
      <c r="B966" s="37"/>
      <c r="C966" s="37"/>
      <c r="D966" s="37"/>
      <c r="E966" s="37"/>
      <c r="F966" s="37"/>
      <c r="G966" s="37"/>
      <c r="H966" s="37"/>
      <c r="I966" s="37"/>
    </row>
    <row r="967" spans="2:9">
      <c r="B967" s="37"/>
      <c r="C967" s="37"/>
      <c r="D967" s="37"/>
      <c r="E967" s="37"/>
      <c r="F967" s="37"/>
      <c r="G967" s="37"/>
      <c r="H967" s="37"/>
      <c r="I967" s="37"/>
    </row>
    <row r="968" spans="2:9">
      <c r="B968" s="37"/>
      <c r="C968" s="37"/>
      <c r="D968" s="37"/>
      <c r="E968" s="37"/>
      <c r="F968" s="37"/>
      <c r="G968" s="37"/>
      <c r="H968" s="37"/>
      <c r="I968" s="37"/>
    </row>
    <row r="969" spans="2:9">
      <c r="B969" s="37"/>
      <c r="C969" s="37"/>
      <c r="D969" s="37"/>
      <c r="E969" s="37"/>
      <c r="F969" s="37"/>
      <c r="G969" s="37"/>
      <c r="H969" s="37"/>
      <c r="I969" s="37"/>
    </row>
    <row r="970" spans="2:9">
      <c r="B970" s="37"/>
      <c r="C970" s="37"/>
      <c r="D970" s="37"/>
      <c r="E970" s="37"/>
      <c r="F970" s="37"/>
      <c r="G970" s="37"/>
      <c r="H970" s="37"/>
      <c r="I970" s="37"/>
    </row>
    <row r="971" spans="2:9">
      <c r="B971" s="37"/>
      <c r="C971" s="37"/>
      <c r="D971" s="37"/>
      <c r="E971" s="37"/>
      <c r="F971" s="37"/>
      <c r="G971" s="37"/>
      <c r="H971" s="37"/>
      <c r="I971" s="37"/>
    </row>
    <row r="972" spans="2:9">
      <c r="B972" s="37"/>
      <c r="C972" s="37"/>
      <c r="D972" s="37"/>
      <c r="E972" s="37"/>
      <c r="F972" s="37"/>
      <c r="G972" s="37"/>
      <c r="H972" s="37"/>
      <c r="I972" s="37"/>
    </row>
    <row r="973" spans="2:9">
      <c r="B973" s="37"/>
      <c r="C973" s="37"/>
      <c r="D973" s="37"/>
      <c r="E973" s="37"/>
      <c r="F973" s="37"/>
      <c r="G973" s="37"/>
      <c r="H973" s="37"/>
      <c r="I973" s="37"/>
    </row>
    <row r="974" spans="2:9">
      <c r="B974" s="37"/>
      <c r="C974" s="37"/>
      <c r="D974" s="37"/>
      <c r="E974" s="37"/>
      <c r="F974" s="37"/>
      <c r="G974" s="37"/>
      <c r="H974" s="37"/>
      <c r="I974" s="37"/>
    </row>
    <row r="975" spans="2:9">
      <c r="B975" s="37"/>
      <c r="C975" s="37"/>
      <c r="D975" s="37"/>
      <c r="E975" s="37"/>
      <c r="F975" s="37"/>
      <c r="G975" s="37"/>
      <c r="H975" s="37"/>
      <c r="I975" s="37"/>
    </row>
    <row r="976" spans="2:9">
      <c r="B976" s="37"/>
      <c r="C976" s="37"/>
      <c r="D976" s="37"/>
      <c r="E976" s="37"/>
      <c r="F976" s="37"/>
      <c r="G976" s="37"/>
      <c r="H976" s="37"/>
      <c r="I976" s="37"/>
    </row>
    <row r="977" spans="2:9">
      <c r="B977" s="37"/>
      <c r="C977" s="37"/>
      <c r="D977" s="37"/>
      <c r="E977" s="37"/>
      <c r="F977" s="37"/>
      <c r="G977" s="37"/>
      <c r="H977" s="37"/>
      <c r="I977" s="37"/>
    </row>
    <row r="978" spans="2:9">
      <c r="B978" s="37"/>
      <c r="C978" s="37"/>
      <c r="D978" s="37"/>
      <c r="E978" s="37"/>
      <c r="F978" s="37"/>
      <c r="G978" s="37"/>
      <c r="H978" s="37"/>
      <c r="I978" s="37"/>
    </row>
    <row r="979" spans="2:9">
      <c r="B979" s="37"/>
      <c r="C979" s="37"/>
      <c r="D979" s="37"/>
      <c r="E979" s="37"/>
      <c r="F979" s="37"/>
      <c r="G979" s="37"/>
      <c r="H979" s="37"/>
      <c r="I979" s="37"/>
    </row>
    <row r="980" spans="2:9">
      <c r="B980" s="37"/>
      <c r="C980" s="37"/>
      <c r="D980" s="37"/>
      <c r="E980" s="37"/>
      <c r="F980" s="37"/>
      <c r="G980" s="37"/>
      <c r="H980" s="37"/>
      <c r="I980" s="37"/>
    </row>
    <row r="981" spans="2:9">
      <c r="B981" s="37"/>
      <c r="C981" s="37"/>
      <c r="D981" s="37"/>
      <c r="E981" s="37"/>
      <c r="F981" s="37"/>
      <c r="G981" s="37"/>
      <c r="H981" s="37"/>
      <c r="I981" s="37"/>
    </row>
    <row r="982" spans="2:9">
      <c r="B982" s="37"/>
      <c r="C982" s="37"/>
      <c r="D982" s="37"/>
      <c r="E982" s="37"/>
      <c r="F982" s="37"/>
      <c r="G982" s="37"/>
      <c r="H982" s="37"/>
      <c r="I982" s="37"/>
    </row>
    <row r="983" spans="2:9">
      <c r="B983" s="37"/>
      <c r="C983" s="37"/>
      <c r="D983" s="37"/>
      <c r="E983" s="37"/>
      <c r="F983" s="37"/>
      <c r="G983" s="37"/>
      <c r="H983" s="37"/>
      <c r="I983" s="37"/>
    </row>
    <row r="984" spans="2:9">
      <c r="B984" s="37"/>
      <c r="C984" s="37"/>
      <c r="D984" s="37"/>
      <c r="E984" s="37"/>
      <c r="F984" s="37"/>
      <c r="G984" s="37"/>
      <c r="H984" s="37"/>
      <c r="I984" s="37"/>
    </row>
    <row r="985" spans="2:9">
      <c r="B985" s="37"/>
      <c r="C985" s="37"/>
      <c r="D985" s="37"/>
      <c r="E985" s="37"/>
      <c r="F985" s="37"/>
      <c r="G985" s="37"/>
      <c r="H985" s="37"/>
      <c r="I985" s="37"/>
    </row>
    <row r="986" spans="2:9">
      <c r="B986" s="37"/>
      <c r="C986" s="37"/>
      <c r="D986" s="37"/>
      <c r="E986" s="37"/>
      <c r="F986" s="37"/>
      <c r="G986" s="37"/>
      <c r="H986" s="37"/>
      <c r="I986" s="37"/>
    </row>
    <row r="987" spans="2:9">
      <c r="B987" s="37"/>
      <c r="C987" s="37"/>
      <c r="D987" s="37"/>
      <c r="E987" s="37"/>
      <c r="F987" s="37"/>
      <c r="G987" s="37"/>
      <c r="H987" s="37"/>
      <c r="I987" s="37"/>
    </row>
    <row r="988" spans="2:9">
      <c r="B988" s="37"/>
      <c r="C988" s="37"/>
      <c r="D988" s="37"/>
      <c r="E988" s="37"/>
      <c r="F988" s="37"/>
      <c r="G988" s="37"/>
      <c r="H988" s="37"/>
      <c r="I988" s="37"/>
    </row>
    <row r="989" spans="2:9">
      <c r="B989" s="37"/>
      <c r="C989" s="37"/>
      <c r="D989" s="37"/>
      <c r="E989" s="37"/>
      <c r="F989" s="37"/>
      <c r="G989" s="37"/>
      <c r="H989" s="37"/>
      <c r="I989" s="37"/>
    </row>
    <row r="990" spans="2:9">
      <c r="B990" s="37"/>
      <c r="C990" s="37"/>
      <c r="D990" s="37"/>
      <c r="E990" s="37"/>
      <c r="F990" s="37"/>
      <c r="G990" s="37"/>
      <c r="H990" s="37"/>
      <c r="I990" s="37"/>
    </row>
    <row r="991" spans="2:9">
      <c r="B991" s="37"/>
      <c r="C991" s="37"/>
      <c r="D991" s="37"/>
      <c r="E991" s="37"/>
      <c r="F991" s="37"/>
      <c r="G991" s="37"/>
      <c r="H991" s="37"/>
      <c r="I991" s="37"/>
    </row>
    <row r="992" spans="2:9">
      <c r="B992" s="37"/>
      <c r="C992" s="37"/>
      <c r="D992" s="37"/>
      <c r="E992" s="37"/>
      <c r="F992" s="37"/>
      <c r="G992" s="37"/>
      <c r="H992" s="37"/>
      <c r="I992" s="37"/>
    </row>
    <row r="993" spans="2:9">
      <c r="B993" s="37"/>
      <c r="C993" s="37"/>
      <c r="D993" s="37"/>
      <c r="E993" s="37"/>
      <c r="F993" s="37"/>
      <c r="G993" s="37"/>
      <c r="H993" s="37"/>
      <c r="I993" s="37"/>
    </row>
    <row r="994" spans="2:9">
      <c r="B994" s="37"/>
      <c r="C994" s="37"/>
      <c r="D994" s="37"/>
      <c r="E994" s="37"/>
      <c r="F994" s="37"/>
      <c r="G994" s="37"/>
      <c r="H994" s="37"/>
      <c r="I994" s="37"/>
    </row>
    <row r="995" spans="2:9">
      <c r="B995" s="37"/>
      <c r="C995" s="37"/>
      <c r="D995" s="37"/>
      <c r="E995" s="37"/>
      <c r="F995" s="37"/>
      <c r="G995" s="37"/>
      <c r="H995" s="37"/>
      <c r="I995" s="37"/>
    </row>
    <row r="996" spans="2:9">
      <c r="B996" s="37"/>
      <c r="C996" s="37"/>
      <c r="D996" s="37"/>
      <c r="E996" s="37"/>
      <c r="F996" s="37"/>
      <c r="G996" s="37"/>
      <c r="H996" s="37"/>
      <c r="I996" s="37"/>
    </row>
    <row r="997" spans="2:9">
      <c r="B997" s="37"/>
      <c r="C997" s="37"/>
      <c r="D997" s="37"/>
      <c r="E997" s="37"/>
      <c r="F997" s="37"/>
      <c r="G997" s="37"/>
      <c r="H997" s="37"/>
      <c r="I997" s="37"/>
    </row>
    <row r="998" spans="2:9">
      <c r="B998" s="37"/>
      <c r="C998" s="37"/>
      <c r="D998" s="37"/>
      <c r="E998" s="37"/>
      <c r="F998" s="37"/>
      <c r="G998" s="37"/>
      <c r="H998" s="37"/>
      <c r="I998" s="37"/>
    </row>
    <row r="999" spans="2:9">
      <c r="B999" s="37"/>
      <c r="C999" s="37"/>
      <c r="D999" s="37"/>
      <c r="E999" s="37"/>
      <c r="F999" s="37"/>
      <c r="G999" s="37"/>
      <c r="H999" s="37"/>
      <c r="I999" s="37"/>
    </row>
    <row r="1000" spans="2:9">
      <c r="B1000" s="37"/>
      <c r="C1000" s="37"/>
      <c r="D1000" s="37"/>
      <c r="E1000" s="37"/>
      <c r="F1000" s="37"/>
      <c r="G1000" s="37"/>
      <c r="H1000" s="37"/>
      <c r="I1000" s="37"/>
    </row>
    <row r="1001" spans="2:9">
      <c r="B1001" s="37"/>
      <c r="C1001" s="37"/>
      <c r="D1001" s="37"/>
      <c r="E1001" s="37"/>
      <c r="F1001" s="37"/>
      <c r="G1001" s="37"/>
      <c r="H1001" s="37"/>
      <c r="I1001" s="37"/>
    </row>
    <row r="1002" spans="2:9">
      <c r="B1002" s="37"/>
      <c r="C1002" s="37"/>
      <c r="D1002" s="37"/>
      <c r="E1002" s="37"/>
      <c r="F1002" s="37"/>
      <c r="G1002" s="37"/>
      <c r="H1002" s="37"/>
      <c r="I1002" s="37"/>
    </row>
    <row r="1003" spans="2:9">
      <c r="B1003" s="37"/>
      <c r="C1003" s="37"/>
      <c r="D1003" s="37"/>
      <c r="E1003" s="37"/>
      <c r="F1003" s="37"/>
      <c r="G1003" s="37"/>
      <c r="H1003" s="37"/>
      <c r="I1003" s="37"/>
    </row>
    <row r="1004" spans="2:9">
      <c r="B1004" s="37"/>
      <c r="C1004" s="37"/>
      <c r="D1004" s="37"/>
      <c r="E1004" s="37"/>
      <c r="F1004" s="37"/>
      <c r="G1004" s="37"/>
      <c r="H1004" s="37"/>
      <c r="I1004" s="37"/>
    </row>
    <row r="1005" spans="2:9">
      <c r="B1005" s="37"/>
      <c r="C1005" s="37"/>
      <c r="D1005" s="37"/>
      <c r="E1005" s="37"/>
      <c r="F1005" s="37"/>
      <c r="G1005" s="37"/>
      <c r="H1005" s="37"/>
      <c r="I1005" s="37"/>
    </row>
    <row r="1006" spans="2:9">
      <c r="B1006" s="37"/>
      <c r="C1006" s="37"/>
      <c r="D1006" s="37"/>
      <c r="E1006" s="37"/>
      <c r="F1006" s="37"/>
      <c r="G1006" s="37"/>
      <c r="H1006" s="37"/>
      <c r="I1006" s="37"/>
    </row>
    <row r="1007" spans="2:9">
      <c r="B1007" s="37"/>
      <c r="C1007" s="37"/>
      <c r="D1007" s="37"/>
      <c r="E1007" s="37"/>
      <c r="F1007" s="37"/>
      <c r="G1007" s="37"/>
      <c r="H1007" s="37"/>
      <c r="I1007" s="37"/>
    </row>
    <row r="1008" spans="2:9">
      <c r="B1008" s="37"/>
      <c r="C1008" s="37"/>
      <c r="D1008" s="37"/>
      <c r="E1008" s="37"/>
      <c r="F1008" s="37"/>
      <c r="G1008" s="37"/>
      <c r="H1008" s="37"/>
      <c r="I1008" s="37"/>
    </row>
    <row r="1009" spans="2:9">
      <c r="B1009" s="37"/>
      <c r="C1009" s="37"/>
      <c r="D1009" s="37"/>
      <c r="E1009" s="37"/>
      <c r="F1009" s="37"/>
      <c r="G1009" s="37"/>
      <c r="H1009" s="37"/>
      <c r="I1009" s="37"/>
    </row>
    <row r="1010" spans="2:9">
      <c r="B1010" s="37"/>
      <c r="C1010" s="37"/>
      <c r="D1010" s="37"/>
      <c r="E1010" s="37"/>
      <c r="F1010" s="37"/>
      <c r="G1010" s="37"/>
      <c r="H1010" s="37"/>
      <c r="I1010" s="37"/>
    </row>
    <row r="1011" spans="2:9">
      <c r="B1011" s="37"/>
      <c r="C1011" s="37"/>
      <c r="D1011" s="37"/>
      <c r="E1011" s="37"/>
      <c r="F1011" s="37"/>
      <c r="G1011" s="37"/>
      <c r="H1011" s="37"/>
      <c r="I1011" s="37"/>
    </row>
    <row r="1012" spans="2:9">
      <c r="B1012" s="37"/>
      <c r="C1012" s="37"/>
      <c r="D1012" s="37"/>
      <c r="E1012" s="37"/>
      <c r="F1012" s="37"/>
      <c r="G1012" s="37"/>
      <c r="H1012" s="37"/>
      <c r="I1012" s="37"/>
    </row>
    <row r="1013" spans="2:9">
      <c r="B1013" s="37"/>
      <c r="C1013" s="37"/>
      <c r="D1013" s="37"/>
      <c r="E1013" s="37"/>
      <c r="F1013" s="37"/>
      <c r="G1013" s="37"/>
      <c r="H1013" s="37"/>
      <c r="I1013" s="37"/>
    </row>
    <row r="1014" spans="2:9">
      <c r="B1014" s="37"/>
      <c r="C1014" s="37"/>
      <c r="D1014" s="37"/>
      <c r="E1014" s="37"/>
      <c r="F1014" s="37"/>
      <c r="G1014" s="37"/>
      <c r="H1014" s="37"/>
      <c r="I1014" s="37"/>
    </row>
    <row r="1015" spans="2:9">
      <c r="B1015" s="37"/>
      <c r="C1015" s="37"/>
      <c r="D1015" s="37"/>
      <c r="E1015" s="37"/>
      <c r="F1015" s="37"/>
      <c r="G1015" s="37"/>
      <c r="H1015" s="37"/>
      <c r="I1015" s="37"/>
    </row>
    <row r="1016" spans="2:9">
      <c r="B1016" s="37"/>
      <c r="C1016" s="37"/>
      <c r="D1016" s="37"/>
      <c r="E1016" s="37"/>
      <c r="F1016" s="37"/>
      <c r="G1016" s="37"/>
      <c r="H1016" s="37"/>
      <c r="I1016" s="37"/>
    </row>
    <row r="1017" spans="2:9">
      <c r="B1017" s="37"/>
      <c r="C1017" s="37"/>
      <c r="D1017" s="37"/>
      <c r="E1017" s="37"/>
      <c r="F1017" s="37"/>
      <c r="G1017" s="37"/>
      <c r="H1017" s="37"/>
      <c r="I1017" s="37"/>
    </row>
    <row r="1018" spans="2:9">
      <c r="B1018" s="37"/>
      <c r="C1018" s="37"/>
      <c r="D1018" s="37"/>
      <c r="E1018" s="37"/>
      <c r="F1018" s="37"/>
      <c r="G1018" s="37"/>
      <c r="H1018" s="37"/>
      <c r="I1018" s="37"/>
    </row>
    <row r="1019" spans="2:9">
      <c r="B1019" s="37"/>
      <c r="C1019" s="37"/>
      <c r="D1019" s="37"/>
      <c r="E1019" s="37"/>
      <c r="F1019" s="37"/>
      <c r="G1019" s="37"/>
      <c r="H1019" s="37"/>
      <c r="I1019" s="37"/>
    </row>
    <row r="1020" spans="2:9">
      <c r="B1020" s="37"/>
      <c r="C1020" s="37"/>
      <c r="D1020" s="37"/>
      <c r="E1020" s="37"/>
      <c r="F1020" s="37"/>
      <c r="G1020" s="37"/>
      <c r="H1020" s="37"/>
      <c r="I1020" s="37"/>
    </row>
    <row r="1021" spans="2:9">
      <c r="B1021" s="37"/>
      <c r="C1021" s="37"/>
      <c r="D1021" s="37"/>
      <c r="E1021" s="37"/>
      <c r="F1021" s="37"/>
      <c r="G1021" s="37"/>
      <c r="H1021" s="37"/>
      <c r="I1021" s="37"/>
    </row>
    <row r="1022" spans="2:9">
      <c r="B1022" s="37"/>
      <c r="C1022" s="37"/>
      <c r="D1022" s="37"/>
      <c r="E1022" s="37"/>
      <c r="F1022" s="37"/>
      <c r="G1022" s="37"/>
      <c r="H1022" s="37"/>
      <c r="I1022" s="37"/>
    </row>
    <row r="1023" spans="2:9">
      <c r="B1023" s="37"/>
      <c r="C1023" s="37"/>
      <c r="D1023" s="37"/>
      <c r="E1023" s="37"/>
      <c r="F1023" s="37"/>
      <c r="G1023" s="37"/>
      <c r="H1023" s="37"/>
      <c r="I1023" s="37"/>
    </row>
    <row r="1024" spans="2:9">
      <c r="B1024" s="37"/>
      <c r="C1024" s="37"/>
      <c r="D1024" s="37"/>
      <c r="E1024" s="37"/>
      <c r="F1024" s="37"/>
      <c r="G1024" s="37"/>
      <c r="H1024" s="37"/>
      <c r="I1024" s="37"/>
    </row>
    <row r="1025" spans="2:9">
      <c r="B1025" s="37"/>
      <c r="C1025" s="37"/>
      <c r="D1025" s="37"/>
      <c r="E1025" s="37"/>
      <c r="F1025" s="37"/>
      <c r="G1025" s="37"/>
      <c r="H1025" s="37"/>
      <c r="I1025" s="37"/>
    </row>
    <row r="1026" spans="2:9">
      <c r="B1026" s="37"/>
      <c r="C1026" s="37"/>
      <c r="D1026" s="37"/>
      <c r="E1026" s="37"/>
      <c r="F1026" s="37"/>
      <c r="G1026" s="37"/>
      <c r="H1026" s="37"/>
      <c r="I1026" s="37"/>
    </row>
    <row r="1027" spans="2:9">
      <c r="B1027" s="37"/>
      <c r="C1027" s="37"/>
      <c r="D1027" s="37"/>
      <c r="E1027" s="37"/>
      <c r="F1027" s="37"/>
      <c r="G1027" s="37"/>
      <c r="H1027" s="37"/>
      <c r="I1027" s="37"/>
    </row>
    <row r="1028" spans="2:9">
      <c r="B1028" s="37"/>
      <c r="C1028" s="37"/>
      <c r="D1028" s="37"/>
      <c r="E1028" s="37"/>
      <c r="F1028" s="37"/>
      <c r="G1028" s="37"/>
      <c r="H1028" s="37"/>
      <c r="I1028" s="37"/>
    </row>
    <row r="1029" spans="2:9">
      <c r="B1029" s="37"/>
      <c r="C1029" s="37"/>
      <c r="D1029" s="37"/>
      <c r="E1029" s="37"/>
      <c r="F1029" s="37"/>
      <c r="G1029" s="37"/>
      <c r="H1029" s="37"/>
      <c r="I1029" s="37"/>
    </row>
    <row r="1030" spans="2:9">
      <c r="B1030" s="37"/>
      <c r="C1030" s="37"/>
      <c r="D1030" s="37"/>
      <c r="E1030" s="37"/>
      <c r="F1030" s="37"/>
      <c r="G1030" s="37"/>
      <c r="H1030" s="37"/>
      <c r="I1030" s="37"/>
    </row>
    <row r="1031" spans="2:9">
      <c r="B1031" s="37"/>
      <c r="C1031" s="37"/>
      <c r="D1031" s="37"/>
      <c r="E1031" s="37"/>
      <c r="F1031" s="37"/>
      <c r="G1031" s="37"/>
      <c r="H1031" s="37"/>
      <c r="I1031" s="37"/>
    </row>
    <row r="1032" spans="2:9">
      <c r="B1032" s="37"/>
      <c r="C1032" s="37"/>
      <c r="D1032" s="37"/>
      <c r="E1032" s="37"/>
      <c r="F1032" s="37"/>
      <c r="G1032" s="37"/>
      <c r="H1032" s="37"/>
      <c r="I1032" s="37"/>
    </row>
    <row r="1033" spans="2:9">
      <c r="B1033" s="37"/>
      <c r="C1033" s="37"/>
      <c r="D1033" s="37"/>
      <c r="E1033" s="37"/>
      <c r="F1033" s="37"/>
      <c r="G1033" s="37"/>
      <c r="H1033" s="37"/>
      <c r="I1033" s="37"/>
    </row>
    <row r="1034" spans="2:9">
      <c r="B1034" s="37"/>
      <c r="C1034" s="37"/>
      <c r="D1034" s="37"/>
      <c r="E1034" s="37"/>
      <c r="F1034" s="37"/>
      <c r="G1034" s="37"/>
      <c r="H1034" s="37"/>
      <c r="I1034" s="37"/>
    </row>
    <row r="1035" spans="2:9">
      <c r="B1035" s="37"/>
      <c r="C1035" s="37"/>
      <c r="D1035" s="37"/>
      <c r="E1035" s="37"/>
      <c r="F1035" s="37"/>
      <c r="G1035" s="37"/>
      <c r="H1035" s="37"/>
      <c r="I1035" s="37"/>
    </row>
    <row r="1036" spans="2:9">
      <c r="B1036" s="37"/>
      <c r="C1036" s="37"/>
      <c r="D1036" s="37"/>
      <c r="E1036" s="37"/>
      <c r="F1036" s="37"/>
      <c r="G1036" s="37"/>
      <c r="H1036" s="37"/>
      <c r="I1036" s="37"/>
    </row>
    <row r="1037" spans="2:9">
      <c r="B1037" s="37"/>
      <c r="C1037" s="37"/>
      <c r="D1037" s="37"/>
      <c r="E1037" s="37"/>
      <c r="F1037" s="37"/>
      <c r="G1037" s="37"/>
      <c r="H1037" s="37"/>
      <c r="I1037" s="37"/>
    </row>
    <row r="1038" spans="2:9">
      <c r="B1038" s="37"/>
      <c r="C1038" s="37"/>
      <c r="D1038" s="37"/>
      <c r="E1038" s="37"/>
      <c r="F1038" s="37"/>
      <c r="G1038" s="37"/>
      <c r="H1038" s="37"/>
      <c r="I1038" s="37"/>
    </row>
    <row r="1039" spans="2:9">
      <c r="B1039" s="37"/>
      <c r="C1039" s="37"/>
      <c r="D1039" s="37"/>
      <c r="E1039" s="37"/>
      <c r="F1039" s="37"/>
      <c r="G1039" s="37"/>
      <c r="H1039" s="37"/>
      <c r="I1039" s="37"/>
    </row>
    <row r="1040" spans="2:9">
      <c r="B1040" s="37"/>
      <c r="C1040" s="37"/>
      <c r="D1040" s="37"/>
      <c r="E1040" s="37"/>
      <c r="F1040" s="37"/>
      <c r="G1040" s="37"/>
      <c r="H1040" s="37"/>
      <c r="I1040" s="37"/>
    </row>
    <row r="1041" spans="2:9">
      <c r="B1041" s="37"/>
      <c r="C1041" s="37"/>
      <c r="D1041" s="37"/>
      <c r="E1041" s="37"/>
      <c r="F1041" s="37"/>
      <c r="G1041" s="37"/>
      <c r="H1041" s="37"/>
      <c r="I1041" s="37"/>
    </row>
    <row r="1042" spans="2:9">
      <c r="B1042" s="37"/>
      <c r="C1042" s="37"/>
      <c r="D1042" s="37"/>
      <c r="E1042" s="37"/>
      <c r="F1042" s="37"/>
      <c r="G1042" s="37"/>
      <c r="H1042" s="37"/>
      <c r="I1042" s="37"/>
    </row>
    <row r="1043" spans="2:9">
      <c r="B1043" s="37"/>
      <c r="C1043" s="37"/>
      <c r="D1043" s="37"/>
      <c r="E1043" s="37"/>
      <c r="F1043" s="37"/>
      <c r="G1043" s="37"/>
      <c r="H1043" s="37"/>
      <c r="I1043" s="37"/>
    </row>
    <row r="1044" spans="2:9">
      <c r="B1044" s="37"/>
      <c r="C1044" s="37"/>
      <c r="D1044" s="37"/>
      <c r="E1044" s="37"/>
      <c r="F1044" s="37"/>
      <c r="G1044" s="37"/>
      <c r="H1044" s="37"/>
      <c r="I1044" s="37"/>
    </row>
    <row r="1045" spans="2:9">
      <c r="B1045" s="37"/>
      <c r="C1045" s="37"/>
      <c r="D1045" s="37"/>
      <c r="E1045" s="37"/>
      <c r="F1045" s="37"/>
      <c r="G1045" s="37"/>
      <c r="H1045" s="37"/>
      <c r="I1045" s="37"/>
    </row>
    <row r="1046" spans="2:9">
      <c r="B1046" s="37"/>
      <c r="C1046" s="37"/>
      <c r="D1046" s="37"/>
      <c r="E1046" s="37"/>
      <c r="F1046" s="37"/>
      <c r="G1046" s="37"/>
      <c r="H1046" s="37"/>
      <c r="I1046" s="37"/>
    </row>
    <row r="1047" spans="2:9">
      <c r="B1047" s="37"/>
      <c r="C1047" s="37"/>
      <c r="D1047" s="37"/>
      <c r="E1047" s="37"/>
      <c r="F1047" s="37"/>
      <c r="G1047" s="37"/>
      <c r="H1047" s="37"/>
      <c r="I1047" s="37"/>
    </row>
    <row r="1048" spans="2:9">
      <c r="B1048" s="37"/>
      <c r="C1048" s="37"/>
      <c r="D1048" s="37"/>
      <c r="E1048" s="37"/>
      <c r="F1048" s="37"/>
      <c r="G1048" s="37"/>
      <c r="H1048" s="37"/>
      <c r="I1048" s="37"/>
    </row>
    <row r="1049" spans="2:9">
      <c r="B1049" s="37"/>
      <c r="C1049" s="37"/>
      <c r="D1049" s="37"/>
      <c r="E1049" s="37"/>
      <c r="F1049" s="37"/>
      <c r="G1049" s="37"/>
      <c r="H1049" s="37"/>
      <c r="I1049" s="37"/>
    </row>
    <row r="1050" spans="2:9">
      <c r="B1050" s="37"/>
      <c r="C1050" s="37"/>
      <c r="D1050" s="37"/>
      <c r="E1050" s="37"/>
      <c r="F1050" s="37"/>
      <c r="G1050" s="37"/>
      <c r="H1050" s="37"/>
      <c r="I1050" s="37"/>
    </row>
    <row r="1051" spans="2:9">
      <c r="B1051" s="37"/>
      <c r="C1051" s="37"/>
      <c r="D1051" s="37"/>
      <c r="E1051" s="37"/>
      <c r="F1051" s="37"/>
      <c r="G1051" s="37"/>
      <c r="H1051" s="37"/>
      <c r="I1051" s="37"/>
    </row>
    <row r="1052" spans="2:9">
      <c r="B1052" s="37"/>
      <c r="C1052" s="37"/>
      <c r="D1052" s="37"/>
      <c r="E1052" s="37"/>
      <c r="F1052" s="37"/>
      <c r="G1052" s="37"/>
      <c r="H1052" s="37"/>
      <c r="I1052" s="37"/>
    </row>
    <row r="1053" spans="2:9">
      <c r="B1053" s="37"/>
      <c r="C1053" s="37"/>
      <c r="D1053" s="37"/>
      <c r="E1053" s="37"/>
      <c r="F1053" s="37"/>
      <c r="G1053" s="37"/>
      <c r="H1053" s="37"/>
      <c r="I1053" s="37"/>
    </row>
    <row r="1054" spans="2:9">
      <c r="B1054" s="37"/>
      <c r="C1054" s="37"/>
      <c r="D1054" s="37"/>
      <c r="E1054" s="37"/>
      <c r="F1054" s="37"/>
      <c r="G1054" s="37"/>
      <c r="H1054" s="37"/>
      <c r="I1054" s="37"/>
    </row>
    <row r="1055" spans="2:9">
      <c r="B1055" s="37"/>
      <c r="C1055" s="37"/>
      <c r="D1055" s="37"/>
      <c r="E1055" s="37"/>
      <c r="F1055" s="37"/>
      <c r="G1055" s="37"/>
      <c r="H1055" s="37"/>
      <c r="I1055" s="37"/>
    </row>
    <row r="1056" spans="2:9">
      <c r="B1056" s="37"/>
      <c r="C1056" s="37"/>
      <c r="D1056" s="37"/>
      <c r="E1056" s="37"/>
      <c r="F1056" s="37"/>
      <c r="G1056" s="37"/>
      <c r="H1056" s="37"/>
      <c r="I1056" s="37"/>
    </row>
    <row r="1057" spans="2:9">
      <c r="B1057" s="37"/>
      <c r="C1057" s="37"/>
      <c r="D1057" s="37"/>
      <c r="E1057" s="37"/>
      <c r="F1057" s="37"/>
      <c r="G1057" s="37"/>
      <c r="H1057" s="37"/>
      <c r="I1057" s="37"/>
    </row>
    <row r="1058" spans="2:9">
      <c r="B1058" s="37"/>
      <c r="C1058" s="37"/>
      <c r="D1058" s="37"/>
      <c r="E1058" s="37"/>
      <c r="F1058" s="37"/>
      <c r="G1058" s="37"/>
      <c r="H1058" s="37"/>
      <c r="I1058" s="37"/>
    </row>
    <row r="1059" spans="2:9">
      <c r="B1059" s="37"/>
      <c r="C1059" s="37"/>
      <c r="D1059" s="37"/>
      <c r="E1059" s="37"/>
      <c r="F1059" s="37"/>
      <c r="G1059" s="37"/>
      <c r="H1059" s="37"/>
      <c r="I1059" s="37"/>
    </row>
    <row r="1060" spans="2:9">
      <c r="B1060" s="37"/>
      <c r="C1060" s="37"/>
      <c r="D1060" s="37"/>
      <c r="E1060" s="37"/>
      <c r="F1060" s="37"/>
      <c r="G1060" s="37"/>
      <c r="H1060" s="37"/>
      <c r="I1060" s="37"/>
    </row>
    <row r="1061" spans="2:9">
      <c r="B1061" s="37"/>
      <c r="C1061" s="37"/>
      <c r="D1061" s="37"/>
      <c r="E1061" s="37"/>
      <c r="F1061" s="37"/>
      <c r="G1061" s="37"/>
      <c r="H1061" s="37"/>
      <c r="I1061" s="37"/>
    </row>
    <row r="1062" spans="2:9">
      <c r="B1062" s="37"/>
      <c r="C1062" s="37"/>
      <c r="D1062" s="37"/>
      <c r="E1062" s="37"/>
      <c r="F1062" s="37"/>
      <c r="G1062" s="37"/>
      <c r="H1062" s="37"/>
      <c r="I1062" s="37"/>
    </row>
    <row r="1063" spans="2:9">
      <c r="B1063" s="37"/>
      <c r="C1063" s="37"/>
      <c r="D1063" s="37"/>
      <c r="E1063" s="37"/>
      <c r="F1063" s="37"/>
      <c r="G1063" s="37"/>
      <c r="H1063" s="37"/>
      <c r="I1063" s="37"/>
    </row>
    <row r="1064" spans="2:9">
      <c r="B1064" s="37"/>
      <c r="C1064" s="37"/>
      <c r="D1064" s="37"/>
      <c r="E1064" s="37"/>
      <c r="F1064" s="37"/>
      <c r="G1064" s="37"/>
      <c r="H1064" s="37"/>
      <c r="I1064" s="37"/>
    </row>
    <row r="1065" spans="2:9">
      <c r="B1065" s="37"/>
      <c r="C1065" s="37"/>
      <c r="D1065" s="37"/>
      <c r="E1065" s="37"/>
      <c r="F1065" s="37"/>
      <c r="G1065" s="37"/>
      <c r="H1065" s="37"/>
      <c r="I1065" s="37"/>
    </row>
    <row r="1066" spans="2:9">
      <c r="B1066" s="37"/>
      <c r="C1066" s="37"/>
      <c r="D1066" s="37"/>
      <c r="E1066" s="37"/>
      <c r="F1066" s="37"/>
      <c r="G1066" s="37"/>
      <c r="H1066" s="37"/>
      <c r="I1066" s="37"/>
    </row>
    <row r="1067" spans="2:9">
      <c r="B1067" s="37"/>
      <c r="C1067" s="37"/>
      <c r="D1067" s="37"/>
      <c r="E1067" s="37"/>
      <c r="F1067" s="37"/>
      <c r="G1067" s="37"/>
      <c r="H1067" s="37"/>
      <c r="I1067" s="37"/>
    </row>
    <row r="1068" spans="2:9">
      <c r="B1068" s="37"/>
      <c r="C1068" s="37"/>
      <c r="D1068" s="37"/>
      <c r="E1068" s="37"/>
      <c r="F1068" s="37"/>
      <c r="G1068" s="37"/>
      <c r="H1068" s="37"/>
      <c r="I1068" s="37"/>
    </row>
    <row r="1069" spans="2:9">
      <c r="B1069" s="37"/>
      <c r="C1069" s="37"/>
      <c r="D1069" s="37"/>
      <c r="E1069" s="37"/>
      <c r="F1069" s="37"/>
      <c r="G1069" s="37"/>
      <c r="H1069" s="37"/>
      <c r="I1069" s="37"/>
    </row>
    <row r="1070" spans="2:9">
      <c r="B1070" s="37"/>
      <c r="C1070" s="37"/>
      <c r="D1070" s="37"/>
      <c r="E1070" s="37"/>
      <c r="F1070" s="37"/>
      <c r="G1070" s="37"/>
      <c r="H1070" s="37"/>
      <c r="I1070" s="37"/>
    </row>
    <row r="1071" spans="2:9">
      <c r="B1071" s="37"/>
      <c r="C1071" s="37"/>
      <c r="D1071" s="37"/>
      <c r="E1071" s="37"/>
      <c r="F1071" s="37"/>
      <c r="G1071" s="37"/>
      <c r="H1071" s="37"/>
      <c r="I1071" s="37"/>
    </row>
    <row r="1072" spans="2:9">
      <c r="B1072" s="37"/>
      <c r="C1072" s="37"/>
      <c r="D1072" s="37"/>
      <c r="E1072" s="37"/>
      <c r="F1072" s="37"/>
      <c r="G1072" s="37"/>
      <c r="H1072" s="37"/>
      <c r="I1072" s="37"/>
    </row>
    <row r="1073" spans="2:9">
      <c r="B1073" s="37"/>
      <c r="C1073" s="37"/>
      <c r="D1073" s="37"/>
      <c r="E1073" s="37"/>
      <c r="F1073" s="37"/>
      <c r="G1073" s="37"/>
      <c r="H1073" s="37"/>
      <c r="I1073" s="37"/>
    </row>
    <row r="1074" spans="2:9">
      <c r="B1074" s="37"/>
      <c r="C1074" s="37"/>
      <c r="D1074" s="37"/>
      <c r="E1074" s="37"/>
      <c r="F1074" s="37"/>
      <c r="G1074" s="37"/>
      <c r="H1074" s="37"/>
      <c r="I1074" s="37"/>
    </row>
    <row r="1075" spans="2:9">
      <c r="B1075" s="37"/>
      <c r="C1075" s="37"/>
      <c r="D1075" s="37"/>
      <c r="E1075" s="37"/>
      <c r="F1075" s="37"/>
      <c r="G1075" s="37"/>
      <c r="H1075" s="37"/>
      <c r="I1075" s="37"/>
    </row>
    <row r="1076" spans="2:9">
      <c r="B1076" s="37"/>
      <c r="C1076" s="37"/>
      <c r="D1076" s="37"/>
      <c r="E1076" s="37"/>
      <c r="F1076" s="37"/>
      <c r="G1076" s="37"/>
      <c r="H1076" s="37"/>
      <c r="I1076" s="37"/>
    </row>
    <row r="1077" spans="2:9">
      <c r="B1077" s="37"/>
      <c r="C1077" s="37"/>
      <c r="D1077" s="37"/>
      <c r="E1077" s="37"/>
      <c r="F1077" s="37"/>
      <c r="G1077" s="37"/>
      <c r="H1077" s="37"/>
      <c r="I1077" s="37"/>
    </row>
    <row r="1078" spans="2:9">
      <c r="B1078" s="37"/>
      <c r="C1078" s="37"/>
      <c r="D1078" s="37"/>
      <c r="E1078" s="37"/>
      <c r="F1078" s="37"/>
      <c r="G1078" s="37"/>
      <c r="H1078" s="37"/>
      <c r="I1078" s="37"/>
    </row>
    <row r="1079" spans="2:9">
      <c r="B1079" s="37"/>
      <c r="C1079" s="37"/>
      <c r="D1079" s="37"/>
      <c r="E1079" s="37"/>
      <c r="F1079" s="37"/>
      <c r="G1079" s="37"/>
      <c r="H1079" s="37"/>
      <c r="I1079" s="37"/>
    </row>
    <row r="1080" spans="2:9">
      <c r="B1080" s="37"/>
      <c r="C1080" s="37"/>
      <c r="D1080" s="37"/>
      <c r="E1080" s="37"/>
      <c r="F1080" s="37"/>
      <c r="G1080" s="37"/>
      <c r="H1080" s="37"/>
      <c r="I1080" s="37"/>
    </row>
    <row r="1081" spans="2:9">
      <c r="B1081" s="37"/>
      <c r="C1081" s="37"/>
      <c r="D1081" s="37"/>
      <c r="E1081" s="37"/>
      <c r="F1081" s="37"/>
      <c r="G1081" s="37"/>
      <c r="H1081" s="37"/>
      <c r="I1081" s="37"/>
    </row>
    <row r="1082" spans="2:9">
      <c r="B1082" s="37"/>
      <c r="C1082" s="37"/>
      <c r="D1082" s="37"/>
      <c r="E1082" s="37"/>
      <c r="F1082" s="37"/>
      <c r="G1082" s="37"/>
      <c r="H1082" s="37"/>
      <c r="I1082" s="37"/>
    </row>
    <row r="1083" spans="2:9">
      <c r="B1083" s="37"/>
      <c r="C1083" s="37"/>
      <c r="D1083" s="37"/>
      <c r="E1083" s="37"/>
      <c r="F1083" s="37"/>
      <c r="G1083" s="37"/>
      <c r="H1083" s="37"/>
      <c r="I1083" s="37"/>
    </row>
    <row r="1084" spans="2:9">
      <c r="B1084" s="37"/>
      <c r="C1084" s="37"/>
      <c r="D1084" s="37"/>
      <c r="E1084" s="37"/>
      <c r="F1084" s="37"/>
      <c r="G1084" s="37"/>
      <c r="H1084" s="37"/>
      <c r="I1084" s="37"/>
    </row>
    <row r="1085" spans="2:9">
      <c r="B1085" s="37"/>
      <c r="C1085" s="37"/>
      <c r="D1085" s="37"/>
      <c r="E1085" s="37"/>
      <c r="F1085" s="37"/>
      <c r="G1085" s="37"/>
      <c r="H1085" s="37"/>
      <c r="I1085" s="37"/>
    </row>
    <row r="1086" spans="2:9">
      <c r="B1086" s="37"/>
      <c r="C1086" s="37"/>
      <c r="D1086" s="37"/>
      <c r="E1086" s="37"/>
      <c r="F1086" s="37"/>
      <c r="G1086" s="37"/>
      <c r="H1086" s="37"/>
      <c r="I1086" s="37"/>
    </row>
    <row r="1087" spans="2:9">
      <c r="B1087" s="37"/>
      <c r="C1087" s="37"/>
      <c r="D1087" s="37"/>
      <c r="E1087" s="37"/>
      <c r="F1087" s="37"/>
      <c r="G1087" s="37"/>
      <c r="H1087" s="37"/>
      <c r="I1087" s="37"/>
    </row>
    <row r="1088" spans="2:9">
      <c r="B1088" s="37"/>
      <c r="C1088" s="37"/>
      <c r="D1088" s="37"/>
      <c r="E1088" s="37"/>
      <c r="F1088" s="37"/>
      <c r="G1088" s="37"/>
      <c r="H1088" s="37"/>
      <c r="I1088" s="37"/>
    </row>
    <row r="1089" spans="2:9">
      <c r="B1089" s="37"/>
      <c r="C1089" s="37"/>
      <c r="D1089" s="37"/>
      <c r="E1089" s="37"/>
      <c r="F1089" s="37"/>
      <c r="G1089" s="37"/>
      <c r="H1089" s="37"/>
      <c r="I1089" s="37"/>
    </row>
    <row r="1090" spans="2:9">
      <c r="B1090" s="37"/>
      <c r="C1090" s="37"/>
      <c r="D1090" s="37"/>
      <c r="E1090" s="37"/>
      <c r="F1090" s="37"/>
      <c r="G1090" s="37"/>
      <c r="H1090" s="37"/>
      <c r="I1090" s="37"/>
    </row>
    <row r="1091" spans="2:9">
      <c r="B1091" s="37"/>
      <c r="C1091" s="37"/>
      <c r="D1091" s="37"/>
      <c r="E1091" s="37"/>
      <c r="F1091" s="37"/>
      <c r="G1091" s="37"/>
      <c r="H1091" s="37"/>
      <c r="I1091" s="37"/>
    </row>
    <row r="1092" spans="2:9">
      <c r="B1092" s="37"/>
      <c r="C1092" s="37"/>
      <c r="D1092" s="37"/>
      <c r="E1092" s="37"/>
      <c r="F1092" s="37"/>
      <c r="G1092" s="37"/>
      <c r="H1092" s="37"/>
      <c r="I1092" s="37"/>
    </row>
    <row r="1093" spans="2:9">
      <c r="B1093" s="37"/>
      <c r="C1093" s="37"/>
      <c r="D1093" s="37"/>
      <c r="E1093" s="37"/>
      <c r="F1093" s="37"/>
      <c r="G1093" s="37"/>
      <c r="H1093" s="37"/>
      <c r="I1093" s="37"/>
    </row>
    <row r="1094" spans="2:9">
      <c r="B1094" s="37"/>
      <c r="C1094" s="37"/>
      <c r="D1094" s="37"/>
      <c r="E1094" s="37"/>
      <c r="F1094" s="37"/>
      <c r="G1094" s="37"/>
      <c r="H1094" s="37"/>
      <c r="I1094" s="37"/>
    </row>
    <row r="1095" spans="2:9">
      <c r="B1095" s="37"/>
      <c r="C1095" s="37"/>
      <c r="D1095" s="37"/>
      <c r="E1095" s="37"/>
      <c r="F1095" s="37"/>
      <c r="G1095" s="37"/>
      <c r="H1095" s="37"/>
      <c r="I1095" s="37"/>
    </row>
    <row r="1096" spans="2:9">
      <c r="B1096" s="37"/>
      <c r="C1096" s="37"/>
      <c r="D1096" s="37"/>
      <c r="E1096" s="37"/>
      <c r="F1096" s="37"/>
      <c r="G1096" s="37"/>
      <c r="H1096" s="37"/>
      <c r="I1096" s="37"/>
    </row>
    <row r="1097" spans="2:9">
      <c r="B1097" s="37"/>
      <c r="C1097" s="37"/>
      <c r="D1097" s="37"/>
      <c r="E1097" s="37"/>
      <c r="F1097" s="37"/>
      <c r="G1097" s="37"/>
      <c r="H1097" s="37"/>
      <c r="I1097" s="37"/>
    </row>
    <row r="1098" spans="2:9">
      <c r="B1098" s="37"/>
      <c r="C1098" s="37"/>
      <c r="D1098" s="37"/>
      <c r="E1098" s="37"/>
      <c r="F1098" s="37"/>
      <c r="G1098" s="37"/>
      <c r="H1098" s="37"/>
      <c r="I1098" s="37"/>
    </row>
    <row r="1099" spans="2:9">
      <c r="B1099" s="37"/>
      <c r="C1099" s="37"/>
      <c r="D1099" s="37"/>
      <c r="E1099" s="37"/>
      <c r="F1099" s="37"/>
      <c r="G1099" s="37"/>
      <c r="H1099" s="37"/>
      <c r="I1099" s="37"/>
    </row>
    <row r="1100" spans="2:9">
      <c r="B1100" s="37"/>
      <c r="C1100" s="37"/>
      <c r="D1100" s="37"/>
      <c r="E1100" s="37"/>
      <c r="F1100" s="37"/>
      <c r="G1100" s="37"/>
      <c r="H1100" s="37"/>
      <c r="I1100" s="37"/>
    </row>
    <row r="1101" spans="2:9">
      <c r="B1101" s="37"/>
      <c r="C1101" s="37"/>
      <c r="D1101" s="37"/>
      <c r="E1101" s="37"/>
      <c r="F1101" s="37"/>
      <c r="G1101" s="37"/>
      <c r="H1101" s="37"/>
      <c r="I1101" s="37"/>
    </row>
    <row r="1102" spans="2:9">
      <c r="B1102" s="37"/>
      <c r="C1102" s="37"/>
      <c r="D1102" s="37"/>
      <c r="E1102" s="37"/>
      <c r="F1102" s="37"/>
      <c r="G1102" s="37"/>
      <c r="H1102" s="37"/>
      <c r="I1102" s="37"/>
    </row>
    <row r="1103" spans="2:9">
      <c r="B1103" s="37"/>
      <c r="C1103" s="37"/>
      <c r="D1103" s="37"/>
      <c r="E1103" s="37"/>
      <c r="F1103" s="37"/>
      <c r="G1103" s="37"/>
      <c r="H1103" s="37"/>
      <c r="I1103" s="37"/>
    </row>
    <row r="1104" spans="2:9">
      <c r="B1104" s="37"/>
      <c r="C1104" s="37"/>
      <c r="D1104" s="37"/>
      <c r="E1104" s="37"/>
      <c r="F1104" s="37"/>
      <c r="G1104" s="37"/>
      <c r="H1104" s="37"/>
      <c r="I1104" s="37"/>
    </row>
    <row r="1105" spans="2:9">
      <c r="B1105" s="37"/>
      <c r="C1105" s="37"/>
      <c r="D1105" s="37"/>
      <c r="E1105" s="37"/>
      <c r="F1105" s="37"/>
      <c r="G1105" s="37"/>
      <c r="H1105" s="37"/>
      <c r="I1105" s="37"/>
    </row>
    <row r="1106" spans="2:9">
      <c r="B1106" s="37"/>
      <c r="C1106" s="37"/>
      <c r="D1106" s="37"/>
      <c r="E1106" s="37"/>
      <c r="F1106" s="37"/>
      <c r="G1106" s="37"/>
      <c r="H1106" s="37"/>
      <c r="I1106" s="37"/>
    </row>
    <row r="1107" spans="2:9">
      <c r="B1107" s="37"/>
      <c r="C1107" s="37"/>
      <c r="D1107" s="37"/>
      <c r="E1107" s="37"/>
      <c r="F1107" s="37"/>
      <c r="G1107" s="37"/>
      <c r="H1107" s="37"/>
      <c r="I1107" s="37"/>
    </row>
    <row r="1108" spans="2:9">
      <c r="B1108" s="37"/>
      <c r="C1108" s="37"/>
      <c r="D1108" s="37"/>
      <c r="E1108" s="37"/>
      <c r="F1108" s="37"/>
      <c r="G1108" s="37"/>
      <c r="H1108" s="37"/>
      <c r="I1108" s="37"/>
    </row>
    <row r="1109" spans="2:9">
      <c r="B1109" s="37"/>
      <c r="C1109" s="37"/>
      <c r="D1109" s="37"/>
      <c r="E1109" s="37"/>
      <c r="F1109" s="37"/>
      <c r="G1109" s="37"/>
      <c r="H1109" s="37"/>
      <c r="I1109" s="37"/>
    </row>
    <row r="1110" spans="2:9">
      <c r="B1110" s="37"/>
      <c r="C1110" s="37"/>
      <c r="D1110" s="37"/>
      <c r="E1110" s="37"/>
      <c r="F1110" s="37"/>
      <c r="G1110" s="37"/>
      <c r="H1110" s="37"/>
      <c r="I1110" s="37"/>
    </row>
    <row r="1111" spans="2:9">
      <c r="B1111" s="37"/>
      <c r="C1111" s="37"/>
      <c r="D1111" s="37"/>
      <c r="E1111" s="37"/>
      <c r="F1111" s="37"/>
      <c r="G1111" s="37"/>
      <c r="H1111" s="37"/>
      <c r="I1111" s="37"/>
    </row>
    <row r="1112" spans="2:9">
      <c r="B1112" s="37"/>
      <c r="C1112" s="37"/>
      <c r="D1112" s="37"/>
      <c r="E1112" s="37"/>
      <c r="F1112" s="37"/>
      <c r="G1112" s="37"/>
      <c r="H1112" s="37"/>
      <c r="I1112" s="37"/>
    </row>
    <row r="1113" spans="2:9">
      <c r="B1113" s="37"/>
      <c r="C1113" s="37"/>
      <c r="D1113" s="37"/>
      <c r="E1113" s="37"/>
      <c r="F1113" s="37"/>
      <c r="G1113" s="37"/>
      <c r="H1113" s="37"/>
      <c r="I1113" s="37"/>
    </row>
    <row r="1114" spans="2:9">
      <c r="B1114" s="37"/>
      <c r="C1114" s="37"/>
      <c r="D1114" s="37"/>
      <c r="E1114" s="37"/>
      <c r="F1114" s="37"/>
      <c r="G1114" s="37"/>
      <c r="H1114" s="37"/>
      <c r="I1114" s="37"/>
    </row>
    <row r="1115" spans="2:9">
      <c r="B1115" s="37"/>
      <c r="C1115" s="37"/>
      <c r="D1115" s="37"/>
      <c r="E1115" s="37"/>
      <c r="F1115" s="37"/>
      <c r="G1115" s="37"/>
      <c r="H1115" s="37"/>
      <c r="I1115" s="37"/>
    </row>
    <row r="1116" spans="2:9">
      <c r="B1116" s="37"/>
      <c r="C1116" s="37"/>
      <c r="D1116" s="37"/>
      <c r="E1116" s="37"/>
      <c r="F1116" s="37"/>
      <c r="G1116" s="37"/>
      <c r="H1116" s="37"/>
      <c r="I1116" s="37"/>
    </row>
    <row r="1117" spans="2:9">
      <c r="B1117" s="37"/>
      <c r="C1117" s="37"/>
      <c r="D1117" s="37"/>
      <c r="E1117" s="37"/>
      <c r="F1117" s="37"/>
      <c r="G1117" s="37"/>
      <c r="H1117" s="37"/>
      <c r="I1117" s="37"/>
    </row>
    <row r="1118" spans="2:9">
      <c r="B1118" s="37"/>
      <c r="C1118" s="37"/>
      <c r="D1118" s="37"/>
      <c r="E1118" s="37"/>
      <c r="F1118" s="37"/>
      <c r="G1118" s="37"/>
      <c r="H1118" s="37"/>
      <c r="I1118" s="37"/>
    </row>
    <row r="1119" spans="2:9">
      <c r="B1119" s="37"/>
      <c r="C1119" s="37"/>
      <c r="D1119" s="37"/>
      <c r="E1119" s="37"/>
      <c r="F1119" s="37"/>
      <c r="G1119" s="37"/>
      <c r="H1119" s="37"/>
      <c r="I1119" s="37"/>
    </row>
    <row r="1120" spans="2:9">
      <c r="B1120" s="37"/>
      <c r="C1120" s="37"/>
      <c r="D1120" s="37"/>
      <c r="E1120" s="37"/>
      <c r="F1120" s="37"/>
      <c r="G1120" s="37"/>
      <c r="H1120" s="37"/>
      <c r="I1120" s="37"/>
    </row>
    <row r="1121" spans="2:9">
      <c r="B1121" s="37"/>
      <c r="C1121" s="37"/>
      <c r="D1121" s="37"/>
      <c r="E1121" s="37"/>
      <c r="F1121" s="37"/>
      <c r="G1121" s="37"/>
      <c r="H1121" s="37"/>
      <c r="I1121" s="37"/>
    </row>
    <row r="1122" spans="2:9">
      <c r="B1122" s="37"/>
      <c r="C1122" s="37"/>
      <c r="D1122" s="37"/>
      <c r="E1122" s="37"/>
      <c r="F1122" s="37"/>
      <c r="G1122" s="37"/>
      <c r="H1122" s="37"/>
      <c r="I1122" s="37"/>
    </row>
    <row r="1123" spans="2:9">
      <c r="B1123" s="37"/>
      <c r="C1123" s="37"/>
      <c r="D1123" s="37"/>
      <c r="E1123" s="37"/>
      <c r="F1123" s="37"/>
      <c r="G1123" s="37"/>
      <c r="H1123" s="37"/>
      <c r="I1123" s="37"/>
    </row>
    <row r="1124" spans="2:9">
      <c r="B1124" s="37"/>
      <c r="C1124" s="37"/>
      <c r="D1124" s="37"/>
      <c r="E1124" s="37"/>
      <c r="F1124" s="37"/>
      <c r="G1124" s="37"/>
      <c r="H1124" s="37"/>
      <c r="I1124" s="37"/>
    </row>
    <row r="1125" spans="2:9">
      <c r="B1125" s="37"/>
      <c r="C1125" s="37"/>
      <c r="D1125" s="37"/>
      <c r="E1125" s="37"/>
      <c r="F1125" s="37"/>
      <c r="G1125" s="37"/>
      <c r="H1125" s="37"/>
      <c r="I1125" s="37"/>
    </row>
    <row r="1126" spans="2:9">
      <c r="B1126" s="37"/>
      <c r="C1126" s="37"/>
      <c r="D1126" s="37"/>
      <c r="E1126" s="37"/>
      <c r="F1126" s="37"/>
      <c r="G1126" s="37"/>
      <c r="H1126" s="37"/>
      <c r="I1126" s="37"/>
    </row>
    <row r="1127" spans="2:9">
      <c r="B1127" s="37"/>
      <c r="C1127" s="37"/>
      <c r="D1127" s="37"/>
      <c r="E1127" s="37"/>
      <c r="F1127" s="37"/>
      <c r="G1127" s="37"/>
      <c r="H1127" s="37"/>
      <c r="I1127" s="37"/>
    </row>
    <row r="1128" spans="2:9">
      <c r="B1128" s="37"/>
      <c r="C1128" s="37"/>
      <c r="D1128" s="37"/>
      <c r="E1128" s="37"/>
      <c r="F1128" s="37"/>
      <c r="G1128" s="37"/>
      <c r="H1128" s="37"/>
      <c r="I1128" s="37"/>
    </row>
    <row r="1129" spans="2:9">
      <c r="B1129" s="37"/>
      <c r="C1129" s="37"/>
      <c r="D1129" s="37"/>
      <c r="E1129" s="37"/>
      <c r="F1129" s="37"/>
      <c r="G1129" s="37"/>
      <c r="H1129" s="37"/>
      <c r="I1129" s="37"/>
    </row>
    <row r="1130" spans="2:9">
      <c r="B1130" s="37"/>
      <c r="C1130" s="37"/>
      <c r="D1130" s="37"/>
      <c r="E1130" s="37"/>
      <c r="F1130" s="37"/>
      <c r="G1130" s="37"/>
      <c r="H1130" s="37"/>
      <c r="I1130" s="37"/>
    </row>
    <row r="1131" spans="2:9">
      <c r="B1131" s="37"/>
      <c r="C1131" s="37"/>
      <c r="D1131" s="37"/>
      <c r="E1131" s="37"/>
      <c r="F1131" s="37"/>
      <c r="G1131" s="37"/>
      <c r="H1131" s="37"/>
      <c r="I1131" s="37"/>
    </row>
    <row r="1132" spans="2:9">
      <c r="B1132" s="37"/>
      <c r="C1132" s="37"/>
      <c r="D1132" s="37"/>
      <c r="E1132" s="37"/>
      <c r="F1132" s="37"/>
      <c r="G1132" s="37"/>
      <c r="H1132" s="37"/>
      <c r="I1132" s="37"/>
    </row>
    <row r="1133" spans="2:9">
      <c r="B1133" s="37"/>
      <c r="C1133" s="37"/>
      <c r="D1133" s="37"/>
      <c r="E1133" s="37"/>
      <c r="F1133" s="37"/>
      <c r="G1133" s="37"/>
      <c r="H1133" s="37"/>
      <c r="I1133" s="37"/>
    </row>
    <row r="1134" spans="2:9">
      <c r="B1134" s="37"/>
      <c r="C1134" s="37"/>
      <c r="D1134" s="37"/>
      <c r="E1134" s="37"/>
      <c r="F1134" s="37"/>
      <c r="G1134" s="37"/>
      <c r="H1134" s="37"/>
      <c r="I1134" s="37"/>
    </row>
    <row r="1135" spans="2:9">
      <c r="B1135" s="37"/>
      <c r="C1135" s="37"/>
      <c r="D1135" s="37"/>
      <c r="E1135" s="37"/>
      <c r="F1135" s="37"/>
      <c r="G1135" s="37"/>
      <c r="H1135" s="37"/>
      <c r="I1135" s="37"/>
    </row>
    <row r="1136" spans="2:9">
      <c r="B1136" s="37"/>
      <c r="C1136" s="37"/>
      <c r="D1136" s="37"/>
      <c r="E1136" s="37"/>
      <c r="F1136" s="37"/>
      <c r="G1136" s="37"/>
      <c r="H1136" s="37"/>
      <c r="I1136" s="37"/>
    </row>
    <row r="1137" spans="2:9">
      <c r="B1137" s="37"/>
      <c r="C1137" s="37"/>
      <c r="D1137" s="37"/>
      <c r="E1137" s="37"/>
      <c r="F1137" s="37"/>
      <c r="G1137" s="37"/>
      <c r="H1137" s="37"/>
      <c r="I1137" s="37"/>
    </row>
    <row r="1138" spans="2:9">
      <c r="B1138" s="37"/>
      <c r="C1138" s="37"/>
      <c r="D1138" s="37"/>
      <c r="E1138" s="37"/>
      <c r="F1138" s="37"/>
      <c r="G1138" s="37"/>
      <c r="H1138" s="37"/>
      <c r="I1138" s="37"/>
    </row>
    <row r="1139" spans="2:9">
      <c r="B1139" s="37"/>
      <c r="C1139" s="37"/>
      <c r="D1139" s="37"/>
      <c r="E1139" s="37"/>
      <c r="F1139" s="37"/>
      <c r="G1139" s="37"/>
      <c r="H1139" s="37"/>
      <c r="I1139" s="37"/>
    </row>
    <row r="1140" spans="2:9">
      <c r="B1140" s="37"/>
      <c r="C1140" s="37"/>
      <c r="D1140" s="37"/>
      <c r="E1140" s="37"/>
      <c r="F1140" s="37"/>
      <c r="G1140" s="37"/>
      <c r="H1140" s="37"/>
      <c r="I1140" s="37"/>
    </row>
    <row r="1141" spans="2:9">
      <c r="B1141" s="37"/>
      <c r="C1141" s="37"/>
      <c r="D1141" s="37"/>
      <c r="E1141" s="37"/>
      <c r="F1141" s="37"/>
      <c r="G1141" s="37"/>
      <c r="H1141" s="37"/>
      <c r="I1141" s="37"/>
    </row>
    <row r="1142" spans="2:9">
      <c r="B1142" s="37"/>
      <c r="C1142" s="37"/>
      <c r="D1142" s="37"/>
      <c r="E1142" s="37"/>
      <c r="F1142" s="37"/>
      <c r="G1142" s="37"/>
      <c r="H1142" s="37"/>
      <c r="I1142" s="37"/>
    </row>
    <row r="1143" spans="2:9">
      <c r="B1143" s="37"/>
      <c r="C1143" s="37"/>
      <c r="D1143" s="37"/>
      <c r="E1143" s="37"/>
      <c r="F1143" s="37"/>
      <c r="G1143" s="37"/>
      <c r="H1143" s="37"/>
      <c r="I1143" s="37"/>
    </row>
    <row r="1144" spans="2:9">
      <c r="B1144" s="37"/>
      <c r="C1144" s="37"/>
      <c r="D1144" s="37"/>
      <c r="E1144" s="37"/>
      <c r="F1144" s="37"/>
      <c r="G1144" s="37"/>
      <c r="H1144" s="37"/>
      <c r="I1144" s="37"/>
    </row>
    <row r="1145" spans="2:9">
      <c r="B1145" s="37"/>
      <c r="C1145" s="37"/>
      <c r="D1145" s="37"/>
      <c r="E1145" s="37"/>
      <c r="F1145" s="37"/>
      <c r="G1145" s="37"/>
      <c r="H1145" s="37"/>
      <c r="I1145" s="37"/>
    </row>
    <row r="1146" spans="2:9">
      <c r="B1146" s="37"/>
      <c r="C1146" s="37"/>
      <c r="D1146" s="37"/>
      <c r="E1146" s="37"/>
      <c r="F1146" s="37"/>
      <c r="G1146" s="37"/>
      <c r="H1146" s="37"/>
      <c r="I1146" s="37"/>
    </row>
    <row r="1147" spans="2:9">
      <c r="B1147" s="37"/>
      <c r="C1147" s="37"/>
      <c r="D1147" s="37"/>
      <c r="E1147" s="37"/>
      <c r="F1147" s="37"/>
      <c r="G1147" s="37"/>
      <c r="H1147" s="37"/>
      <c r="I1147" s="37"/>
    </row>
    <row r="1148" spans="2:9">
      <c r="B1148" s="37"/>
      <c r="C1148" s="37"/>
      <c r="D1148" s="37"/>
      <c r="E1148" s="37"/>
      <c r="F1148" s="37"/>
      <c r="G1148" s="37"/>
      <c r="H1148" s="37"/>
      <c r="I1148" s="37"/>
    </row>
    <row r="1149" spans="2:9">
      <c r="B1149" s="37"/>
      <c r="C1149" s="37"/>
      <c r="D1149" s="37"/>
      <c r="E1149" s="37"/>
      <c r="F1149" s="37"/>
      <c r="G1149" s="37"/>
      <c r="H1149" s="37"/>
      <c r="I1149" s="37"/>
    </row>
    <row r="1150" spans="2:9">
      <c r="B1150" s="37"/>
      <c r="C1150" s="37"/>
      <c r="D1150" s="37"/>
      <c r="E1150" s="37"/>
      <c r="F1150" s="37"/>
      <c r="G1150" s="37"/>
      <c r="H1150" s="37"/>
      <c r="I1150" s="37"/>
    </row>
    <row r="1151" spans="2:9">
      <c r="B1151" s="37"/>
      <c r="C1151" s="37"/>
      <c r="D1151" s="37"/>
      <c r="E1151" s="37"/>
      <c r="F1151" s="37"/>
      <c r="G1151" s="37"/>
      <c r="H1151" s="37"/>
      <c r="I1151" s="37"/>
    </row>
    <row r="1152" spans="2:9">
      <c r="B1152" s="37"/>
      <c r="C1152" s="37"/>
      <c r="D1152" s="37"/>
      <c r="E1152" s="37"/>
      <c r="F1152" s="37"/>
      <c r="G1152" s="37"/>
      <c r="H1152" s="37"/>
      <c r="I1152" s="37"/>
    </row>
    <row r="1153" spans="2:9">
      <c r="B1153" s="37"/>
      <c r="C1153" s="37"/>
      <c r="D1153" s="37"/>
      <c r="E1153" s="37"/>
      <c r="F1153" s="37"/>
      <c r="G1153" s="37"/>
      <c r="H1153" s="37"/>
      <c r="I1153" s="37"/>
    </row>
    <row r="1154" spans="2:9">
      <c r="B1154" s="37"/>
      <c r="C1154" s="37"/>
      <c r="D1154" s="37"/>
      <c r="E1154" s="37"/>
      <c r="F1154" s="37"/>
      <c r="G1154" s="37"/>
      <c r="H1154" s="37"/>
      <c r="I1154" s="37"/>
    </row>
    <row r="1155" spans="2:9">
      <c r="B1155" s="37"/>
      <c r="C1155" s="37"/>
      <c r="D1155" s="37"/>
      <c r="E1155" s="37"/>
      <c r="F1155" s="37"/>
      <c r="G1155" s="37"/>
      <c r="H1155" s="37"/>
      <c r="I1155" s="37"/>
    </row>
    <row r="1156" spans="2:9">
      <c r="B1156" s="37"/>
      <c r="C1156" s="37"/>
      <c r="D1156" s="37"/>
      <c r="E1156" s="37"/>
      <c r="F1156" s="37"/>
      <c r="G1156" s="37"/>
      <c r="H1156" s="37"/>
      <c r="I1156" s="37"/>
    </row>
    <row r="1157" spans="2:9">
      <c r="B1157" s="37"/>
      <c r="C1157" s="37"/>
      <c r="D1157" s="37"/>
      <c r="E1157" s="37"/>
      <c r="F1157" s="37"/>
      <c r="G1157" s="37"/>
      <c r="H1157" s="37"/>
      <c r="I1157" s="37"/>
    </row>
    <row r="1158" spans="2:9">
      <c r="B1158" s="37"/>
      <c r="C1158" s="37"/>
      <c r="D1158" s="37"/>
      <c r="E1158" s="37"/>
      <c r="F1158" s="37"/>
      <c r="G1158" s="37"/>
      <c r="H1158" s="37"/>
      <c r="I1158" s="37"/>
    </row>
    <row r="1159" spans="2:9">
      <c r="B1159" s="37"/>
      <c r="C1159" s="37"/>
      <c r="D1159" s="37"/>
      <c r="E1159" s="37"/>
      <c r="F1159" s="37"/>
      <c r="G1159" s="37"/>
      <c r="H1159" s="37"/>
      <c r="I1159" s="37"/>
    </row>
    <row r="1160" spans="2:9">
      <c r="B1160" s="37"/>
      <c r="C1160" s="37"/>
      <c r="D1160" s="37"/>
      <c r="E1160" s="37"/>
      <c r="F1160" s="37"/>
      <c r="G1160" s="37"/>
      <c r="H1160" s="37"/>
      <c r="I1160" s="37"/>
    </row>
    <row r="1161" spans="2:9">
      <c r="B1161" s="37"/>
      <c r="C1161" s="37"/>
      <c r="D1161" s="37"/>
      <c r="E1161" s="37"/>
      <c r="F1161" s="37"/>
      <c r="G1161" s="37"/>
      <c r="H1161" s="37"/>
      <c r="I1161" s="37"/>
    </row>
    <row r="1162" spans="2:9">
      <c r="B1162" s="37"/>
      <c r="C1162" s="37"/>
      <c r="D1162" s="37"/>
      <c r="E1162" s="37"/>
      <c r="F1162" s="37"/>
      <c r="G1162" s="37"/>
      <c r="H1162" s="37"/>
      <c r="I1162" s="37"/>
    </row>
    <row r="1163" spans="2:9">
      <c r="B1163" s="37"/>
      <c r="C1163" s="37"/>
      <c r="D1163" s="37"/>
      <c r="E1163" s="37"/>
      <c r="F1163" s="37"/>
      <c r="G1163" s="37"/>
      <c r="H1163" s="37"/>
      <c r="I1163" s="37"/>
    </row>
    <row r="1164" spans="2:9">
      <c r="B1164" s="37"/>
      <c r="C1164" s="37"/>
      <c r="D1164" s="37"/>
      <c r="E1164" s="37"/>
      <c r="F1164" s="37"/>
      <c r="G1164" s="37"/>
      <c r="H1164" s="37"/>
      <c r="I1164" s="37"/>
    </row>
    <row r="1165" spans="2:9">
      <c r="B1165" s="37"/>
      <c r="C1165" s="37"/>
      <c r="D1165" s="37"/>
      <c r="E1165" s="37"/>
      <c r="F1165" s="37"/>
      <c r="G1165" s="37"/>
      <c r="H1165" s="37"/>
      <c r="I1165" s="37"/>
    </row>
    <row r="1166" spans="2:9">
      <c r="B1166" s="37"/>
      <c r="C1166" s="37"/>
      <c r="D1166" s="37"/>
      <c r="E1166" s="37"/>
      <c r="F1166" s="37"/>
      <c r="G1166" s="37"/>
      <c r="H1166" s="37"/>
      <c r="I1166" s="37"/>
    </row>
    <row r="1167" spans="2:9">
      <c r="B1167" s="37"/>
      <c r="C1167" s="37"/>
      <c r="D1167" s="37"/>
      <c r="E1167" s="37"/>
      <c r="F1167" s="37"/>
      <c r="G1167" s="37"/>
      <c r="H1167" s="37"/>
      <c r="I1167" s="37"/>
    </row>
    <row r="1168" spans="2:9">
      <c r="B1168" s="37"/>
      <c r="C1168" s="37"/>
      <c r="D1168" s="37"/>
      <c r="E1168" s="37"/>
      <c r="F1168" s="37"/>
      <c r="G1168" s="37"/>
      <c r="H1168" s="37"/>
      <c r="I1168" s="37"/>
    </row>
    <row r="1169" spans="2:9">
      <c r="B1169" s="37"/>
      <c r="C1169" s="37"/>
      <c r="D1169" s="37"/>
      <c r="E1169" s="37"/>
      <c r="F1169" s="37"/>
      <c r="G1169" s="37"/>
      <c r="H1169" s="37"/>
      <c r="I1169" s="37"/>
    </row>
    <row r="1170" spans="2:9">
      <c r="B1170" s="37"/>
      <c r="C1170" s="37"/>
      <c r="D1170" s="37"/>
      <c r="E1170" s="37"/>
      <c r="F1170" s="37"/>
      <c r="G1170" s="37"/>
      <c r="H1170" s="37"/>
      <c r="I1170" s="37"/>
    </row>
    <row r="1171" spans="2:9">
      <c r="B1171" s="37"/>
      <c r="C1171" s="37"/>
      <c r="D1171" s="37"/>
      <c r="E1171" s="37"/>
      <c r="F1171" s="37"/>
      <c r="G1171" s="37"/>
      <c r="H1171" s="37"/>
      <c r="I1171" s="37"/>
    </row>
    <row r="1172" spans="2:9">
      <c r="B1172" s="37"/>
      <c r="C1172" s="37"/>
      <c r="D1172" s="37"/>
      <c r="E1172" s="37"/>
      <c r="F1172" s="37"/>
      <c r="G1172" s="37"/>
      <c r="H1172" s="37"/>
      <c r="I1172" s="37"/>
    </row>
    <row r="1173" spans="2:9">
      <c r="B1173" s="37"/>
      <c r="C1173" s="37"/>
      <c r="D1173" s="37"/>
      <c r="E1173" s="37"/>
      <c r="F1173" s="37"/>
      <c r="G1173" s="37"/>
      <c r="H1173" s="37"/>
      <c r="I1173" s="37"/>
    </row>
    <row r="1174" spans="2:9">
      <c r="B1174" s="37"/>
      <c r="C1174" s="37"/>
      <c r="D1174" s="37"/>
      <c r="E1174" s="37"/>
      <c r="F1174" s="37"/>
      <c r="G1174" s="37"/>
      <c r="H1174" s="37"/>
      <c r="I1174" s="37"/>
    </row>
    <row r="1175" spans="2:9">
      <c r="B1175" s="37"/>
      <c r="C1175" s="37"/>
      <c r="D1175" s="37"/>
      <c r="E1175" s="37"/>
      <c r="F1175" s="37"/>
      <c r="G1175" s="37"/>
      <c r="H1175" s="37"/>
      <c r="I1175" s="37"/>
    </row>
    <row r="1176" spans="2:9">
      <c r="B1176" s="37"/>
      <c r="C1176" s="37"/>
      <c r="D1176" s="37"/>
      <c r="E1176" s="37"/>
      <c r="F1176" s="37"/>
      <c r="G1176" s="37"/>
      <c r="H1176" s="37"/>
      <c r="I1176" s="37"/>
    </row>
    <row r="1177" spans="2:9">
      <c r="B1177" s="37"/>
      <c r="C1177" s="37"/>
      <c r="D1177" s="37"/>
      <c r="E1177" s="37"/>
      <c r="F1177" s="37"/>
      <c r="G1177" s="37"/>
      <c r="H1177" s="37"/>
      <c r="I1177" s="37"/>
    </row>
    <row r="1178" spans="2:9">
      <c r="B1178" s="37"/>
      <c r="C1178" s="37"/>
      <c r="D1178" s="37"/>
      <c r="E1178" s="37"/>
      <c r="F1178" s="37"/>
      <c r="G1178" s="37"/>
      <c r="H1178" s="37"/>
      <c r="I1178" s="37"/>
    </row>
    <row r="1179" spans="2:9">
      <c r="B1179" s="37"/>
      <c r="C1179" s="37"/>
      <c r="D1179" s="37"/>
      <c r="E1179" s="37"/>
      <c r="F1179" s="37"/>
      <c r="G1179" s="37"/>
      <c r="H1179" s="37"/>
      <c r="I1179" s="37"/>
    </row>
    <row r="1180" spans="2:9">
      <c r="B1180" s="37"/>
      <c r="C1180" s="37"/>
      <c r="D1180" s="37"/>
      <c r="E1180" s="37"/>
      <c r="F1180" s="37"/>
      <c r="G1180" s="37"/>
      <c r="H1180" s="37"/>
      <c r="I1180" s="37"/>
    </row>
    <row r="1181" spans="2:9">
      <c r="B1181" s="37"/>
      <c r="C1181" s="37"/>
      <c r="D1181" s="37"/>
      <c r="E1181" s="37"/>
      <c r="F1181" s="37"/>
      <c r="G1181" s="37"/>
      <c r="H1181" s="37"/>
      <c r="I1181" s="37"/>
    </row>
    <row r="1182" spans="2:9">
      <c r="B1182" s="37"/>
      <c r="C1182" s="37"/>
      <c r="D1182" s="37"/>
      <c r="E1182" s="37"/>
      <c r="F1182" s="37"/>
      <c r="G1182" s="37"/>
      <c r="H1182" s="37"/>
      <c r="I1182" s="37"/>
    </row>
    <row r="1183" spans="2:9">
      <c r="B1183" s="37"/>
      <c r="C1183" s="37"/>
      <c r="D1183" s="37"/>
      <c r="E1183" s="37"/>
      <c r="F1183" s="37"/>
      <c r="G1183" s="37"/>
      <c r="H1183" s="37"/>
      <c r="I1183" s="37"/>
    </row>
    <row r="1184" spans="2:9">
      <c r="B1184" s="37"/>
      <c r="C1184" s="37"/>
      <c r="D1184" s="37"/>
      <c r="E1184" s="37"/>
      <c r="F1184" s="37"/>
      <c r="G1184" s="37"/>
      <c r="H1184" s="37"/>
      <c r="I1184" s="37"/>
    </row>
    <row r="1185" spans="2:9">
      <c r="B1185" s="37"/>
      <c r="C1185" s="37"/>
      <c r="D1185" s="37"/>
      <c r="E1185" s="37"/>
      <c r="F1185" s="37"/>
      <c r="G1185" s="37"/>
      <c r="H1185" s="37"/>
      <c r="I1185" s="37"/>
    </row>
    <row r="1186" spans="2:9">
      <c r="B1186" s="37"/>
      <c r="C1186" s="37"/>
      <c r="D1186" s="37"/>
      <c r="E1186" s="37"/>
      <c r="F1186" s="37"/>
      <c r="G1186" s="37"/>
      <c r="H1186" s="37"/>
      <c r="I1186" s="37"/>
    </row>
    <row r="1187" spans="2:9">
      <c r="B1187" s="37"/>
      <c r="C1187" s="37"/>
      <c r="D1187" s="37"/>
      <c r="E1187" s="37"/>
      <c r="F1187" s="37"/>
      <c r="G1187" s="37"/>
      <c r="H1187" s="37"/>
      <c r="I1187" s="37"/>
    </row>
    <row r="1188" spans="2:9">
      <c r="B1188" s="37"/>
      <c r="C1188" s="37"/>
      <c r="D1188" s="37"/>
      <c r="E1188" s="37"/>
      <c r="F1188" s="37"/>
      <c r="G1188" s="37"/>
      <c r="H1188" s="37"/>
      <c r="I1188" s="37"/>
    </row>
    <row r="1189" spans="2:9">
      <c r="B1189" s="37"/>
      <c r="C1189" s="37"/>
      <c r="D1189" s="37"/>
      <c r="E1189" s="37"/>
      <c r="F1189" s="37"/>
      <c r="G1189" s="37"/>
      <c r="H1189" s="37"/>
      <c r="I1189" s="37"/>
    </row>
    <row r="1190" spans="2:9">
      <c r="B1190" s="37"/>
      <c r="C1190" s="37"/>
      <c r="D1190" s="37"/>
      <c r="E1190" s="37"/>
      <c r="F1190" s="37"/>
      <c r="G1190" s="37"/>
      <c r="H1190" s="37"/>
      <c r="I1190" s="37"/>
    </row>
    <row r="1191" spans="2:9">
      <c r="B1191" s="37"/>
      <c r="C1191" s="37"/>
      <c r="D1191" s="37"/>
      <c r="E1191" s="37"/>
      <c r="F1191" s="37"/>
      <c r="G1191" s="37"/>
      <c r="H1191" s="37"/>
      <c r="I1191" s="37"/>
    </row>
    <row r="1192" spans="2:9">
      <c r="B1192" s="37"/>
      <c r="C1192" s="37"/>
      <c r="D1192" s="37"/>
      <c r="E1192" s="37"/>
      <c r="F1192" s="37"/>
      <c r="G1192" s="37"/>
      <c r="H1192" s="37"/>
      <c r="I1192" s="37"/>
    </row>
    <row r="1193" spans="2:9">
      <c r="B1193" s="37"/>
      <c r="C1193" s="37"/>
      <c r="D1193" s="37"/>
      <c r="E1193" s="37"/>
      <c r="F1193" s="37"/>
      <c r="G1193" s="37"/>
      <c r="H1193" s="37"/>
      <c r="I1193" s="37"/>
    </row>
    <row r="1194" spans="2:9">
      <c r="B1194" s="37"/>
      <c r="C1194" s="37"/>
      <c r="D1194" s="37"/>
      <c r="E1194" s="37"/>
      <c r="F1194" s="37"/>
      <c r="G1194" s="37"/>
      <c r="H1194" s="37"/>
      <c r="I1194" s="37"/>
    </row>
    <row r="1195" spans="2:9">
      <c r="B1195" s="37"/>
      <c r="C1195" s="37"/>
      <c r="D1195" s="37"/>
      <c r="E1195" s="37"/>
      <c r="F1195" s="37"/>
      <c r="G1195" s="37"/>
      <c r="H1195" s="37"/>
      <c r="I1195" s="37"/>
    </row>
    <row r="1196" spans="2:9">
      <c r="B1196" s="37"/>
      <c r="C1196" s="37"/>
      <c r="D1196" s="37"/>
      <c r="E1196" s="37"/>
      <c r="F1196" s="37"/>
      <c r="G1196" s="37"/>
      <c r="H1196" s="37"/>
      <c r="I1196" s="37"/>
    </row>
    <row r="1197" spans="2:9">
      <c r="B1197" s="37"/>
      <c r="C1197" s="37"/>
      <c r="D1197" s="37"/>
      <c r="E1197" s="37"/>
      <c r="F1197" s="37"/>
      <c r="G1197" s="37"/>
      <c r="H1197" s="37"/>
      <c r="I1197" s="37"/>
    </row>
    <row r="1198" spans="2:9">
      <c r="B1198" s="37"/>
      <c r="C1198" s="37"/>
      <c r="D1198" s="37"/>
      <c r="E1198" s="37"/>
      <c r="F1198" s="37"/>
      <c r="G1198" s="37"/>
      <c r="H1198" s="37"/>
      <c r="I1198" s="37"/>
    </row>
    <row r="1199" spans="2:9">
      <c r="B1199" s="37"/>
      <c r="C1199" s="37"/>
      <c r="D1199" s="37"/>
      <c r="E1199" s="37"/>
      <c r="F1199" s="37"/>
      <c r="G1199" s="37"/>
      <c r="H1199" s="37"/>
      <c r="I1199" s="37"/>
    </row>
    <row r="1200" spans="2:9">
      <c r="B1200" s="37"/>
      <c r="C1200" s="37"/>
      <c r="D1200" s="37"/>
      <c r="E1200" s="37"/>
      <c r="F1200" s="37"/>
      <c r="G1200" s="37"/>
      <c r="H1200" s="37"/>
      <c r="I1200" s="37"/>
    </row>
    <row r="1201" spans="2:9">
      <c r="B1201" s="37"/>
      <c r="C1201" s="37"/>
      <c r="D1201" s="37"/>
      <c r="E1201" s="37"/>
      <c r="F1201" s="37"/>
      <c r="G1201" s="37"/>
      <c r="H1201" s="37"/>
      <c r="I1201" s="37"/>
    </row>
    <row r="1202" spans="2:9">
      <c r="B1202" s="37"/>
      <c r="C1202" s="37"/>
      <c r="D1202" s="37"/>
      <c r="E1202" s="37"/>
      <c r="F1202" s="37"/>
      <c r="G1202" s="37"/>
      <c r="H1202" s="37"/>
      <c r="I1202" s="37"/>
    </row>
    <row r="1203" spans="2:9">
      <c r="B1203" s="37"/>
      <c r="C1203" s="37"/>
      <c r="D1203" s="37"/>
      <c r="E1203" s="37"/>
      <c r="F1203" s="37"/>
      <c r="G1203" s="37"/>
      <c r="H1203" s="37"/>
      <c r="I1203" s="37"/>
    </row>
    <row r="1204" spans="2:9">
      <c r="B1204" s="37"/>
      <c r="C1204" s="37"/>
      <c r="D1204" s="37"/>
      <c r="E1204" s="37"/>
      <c r="F1204" s="37"/>
      <c r="G1204" s="37"/>
      <c r="H1204" s="37"/>
      <c r="I1204" s="37"/>
    </row>
    <row r="1205" spans="2:9">
      <c r="B1205" s="37"/>
      <c r="C1205" s="37"/>
      <c r="D1205" s="37"/>
      <c r="E1205" s="37"/>
      <c r="F1205" s="37"/>
      <c r="G1205" s="37"/>
      <c r="H1205" s="37"/>
      <c r="I1205" s="37"/>
    </row>
    <row r="1206" spans="2:9">
      <c r="B1206" s="37"/>
      <c r="C1206" s="37"/>
      <c r="D1206" s="37"/>
      <c r="E1206" s="37"/>
      <c r="F1206" s="37"/>
      <c r="G1206" s="37"/>
      <c r="H1206" s="37"/>
      <c r="I1206" s="37"/>
    </row>
    <row r="1207" spans="2:9">
      <c r="B1207" s="37"/>
      <c r="C1207" s="37"/>
      <c r="D1207" s="37"/>
      <c r="E1207" s="37"/>
      <c r="F1207" s="37"/>
      <c r="G1207" s="37"/>
      <c r="H1207" s="37"/>
      <c r="I1207" s="37"/>
    </row>
    <row r="1208" spans="2:9">
      <c r="B1208" s="37"/>
      <c r="C1208" s="37"/>
      <c r="D1208" s="37"/>
      <c r="E1208" s="37"/>
      <c r="F1208" s="37"/>
      <c r="G1208" s="37"/>
      <c r="H1208" s="37"/>
      <c r="I1208" s="37"/>
    </row>
    <row r="1209" spans="2:9">
      <c r="B1209" s="37"/>
      <c r="C1209" s="37"/>
      <c r="D1209" s="37"/>
      <c r="E1209" s="37"/>
      <c r="F1209" s="37"/>
      <c r="G1209" s="37"/>
      <c r="H1209" s="37"/>
      <c r="I1209" s="37"/>
    </row>
    <row r="1210" spans="2:9">
      <c r="B1210" s="37"/>
      <c r="C1210" s="37"/>
      <c r="D1210" s="37"/>
      <c r="E1210" s="37"/>
      <c r="F1210" s="37"/>
      <c r="G1210" s="37"/>
      <c r="H1210" s="37"/>
      <c r="I1210" s="37"/>
    </row>
    <row r="1211" spans="2:9">
      <c r="B1211" s="37"/>
      <c r="C1211" s="37"/>
      <c r="D1211" s="37"/>
      <c r="E1211" s="37"/>
      <c r="F1211" s="37"/>
      <c r="G1211" s="37"/>
      <c r="H1211" s="37"/>
      <c r="I1211" s="37"/>
    </row>
    <row r="1212" spans="2:9">
      <c r="B1212" s="37"/>
      <c r="C1212" s="37"/>
      <c r="D1212" s="37"/>
      <c r="E1212" s="37"/>
      <c r="F1212" s="37"/>
      <c r="G1212" s="37"/>
      <c r="H1212" s="37"/>
      <c r="I1212" s="37"/>
    </row>
    <row r="1213" spans="2:9">
      <c r="B1213" s="37"/>
      <c r="C1213" s="37"/>
      <c r="D1213" s="37"/>
      <c r="E1213" s="37"/>
      <c r="F1213" s="37"/>
      <c r="G1213" s="37"/>
      <c r="H1213" s="37"/>
      <c r="I1213" s="37"/>
    </row>
    <row r="1214" spans="2:9">
      <c r="B1214" s="37"/>
      <c r="C1214" s="37"/>
      <c r="D1214" s="37"/>
      <c r="E1214" s="37"/>
      <c r="F1214" s="37"/>
      <c r="G1214" s="37"/>
      <c r="H1214" s="37"/>
      <c r="I1214" s="37"/>
    </row>
  </sheetData>
  <sheetProtection password="A022" sheet="1" objects="1" scenarios="1" formatCells="0" formatColumns="0" formatRows="0" insertColumns="0" insertRows="0" deleteColumns="0" deleteRows="0" selectLockedCells="1"/>
  <mergeCells count="5">
    <mergeCell ref="B5:B6"/>
    <mergeCell ref="C5:C6"/>
    <mergeCell ref="D5:D6"/>
    <mergeCell ref="E5:I5"/>
    <mergeCell ref="B4:I4"/>
  </mergeCell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A1:Q827"/>
  <sheetViews>
    <sheetView showGridLines="0" view="pageBreakPreview" zoomScale="90" zoomScaleNormal="75" zoomScaleSheetLayoutView="90" workbookViewId="0">
      <selection activeCell="C17" sqref="C17"/>
    </sheetView>
  </sheetViews>
  <sheetFormatPr defaultColWidth="9.140625" defaultRowHeight="12.75"/>
  <cols>
    <col min="1" max="1" width="1.85546875" style="1" customWidth="1"/>
    <col min="2" max="2" width="52" style="1" customWidth="1"/>
    <col min="3" max="15" width="14.140625" style="1" customWidth="1"/>
    <col min="16" max="16" width="1.7109375" style="1" customWidth="1"/>
    <col min="17" max="16384" width="9.140625" style="1"/>
  </cols>
  <sheetData>
    <row r="1" spans="2:15" ht="9.6" customHeight="1"/>
    <row r="2" spans="2:15" ht="15.75">
      <c r="B2" s="950" t="s">
        <v>808</v>
      </c>
      <c r="C2" s="951"/>
      <c r="D2" s="983"/>
      <c r="E2" s="983"/>
      <c r="F2" s="983"/>
    </row>
    <row r="3" spans="2:15" ht="7.9" customHeight="1" thickBot="1">
      <c r="B3" s="952"/>
      <c r="C3" s="951"/>
      <c r="D3" s="983"/>
      <c r="E3" s="983"/>
      <c r="F3" s="983"/>
    </row>
    <row r="4" spans="2:15" ht="15.75" thickBot="1">
      <c r="B4" s="1106" t="s">
        <v>1036</v>
      </c>
      <c r="C4" s="1107"/>
      <c r="D4" s="1107"/>
      <c r="E4" s="1107"/>
      <c r="F4" s="1107"/>
      <c r="G4" s="1107"/>
      <c r="H4" s="1107"/>
      <c r="I4" s="1107"/>
      <c r="J4" s="1107"/>
      <c r="K4" s="1107"/>
      <c r="L4" s="1107"/>
      <c r="M4" s="1107"/>
      <c r="N4" s="1107"/>
      <c r="O4" s="1108"/>
    </row>
    <row r="5" spans="2:15">
      <c r="B5" s="984"/>
      <c r="C5" s="985" t="s">
        <v>358</v>
      </c>
      <c r="D5" s="985" t="s">
        <v>341</v>
      </c>
      <c r="E5" s="985" t="s">
        <v>342</v>
      </c>
      <c r="F5" s="985" t="s">
        <v>343</v>
      </c>
      <c r="G5" s="985" t="s">
        <v>344</v>
      </c>
      <c r="H5" s="985" t="s">
        <v>345</v>
      </c>
      <c r="I5" s="985" t="s">
        <v>346</v>
      </c>
      <c r="J5" s="985" t="s">
        <v>347</v>
      </c>
      <c r="K5" s="985" t="s">
        <v>348</v>
      </c>
      <c r="L5" s="985" t="s">
        <v>349</v>
      </c>
      <c r="M5" s="985" t="s">
        <v>350</v>
      </c>
      <c r="N5" s="985" t="s">
        <v>359</v>
      </c>
      <c r="O5" s="986" t="s">
        <v>16</v>
      </c>
    </row>
    <row r="6" spans="2:15" ht="15">
      <c r="B6" s="23" t="s">
        <v>793</v>
      </c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6"/>
    </row>
    <row r="7" spans="2:15">
      <c r="B7" s="22" t="s">
        <v>989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18">
        <f>SUM(C7:N7)</f>
        <v>0</v>
      </c>
    </row>
    <row r="8" spans="2:15">
      <c r="B8" s="22" t="s">
        <v>990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987">
        <f>IF(O7=0,0,+O9/O7)</f>
        <v>0</v>
      </c>
    </row>
    <row r="9" spans="2:15">
      <c r="B9" s="22" t="s">
        <v>360</v>
      </c>
      <c r="C9" s="4">
        <f t="shared" ref="C9:M9" si="0">C7*C8</f>
        <v>0</v>
      </c>
      <c r="D9" s="4">
        <f t="shared" si="0"/>
        <v>0</v>
      </c>
      <c r="E9" s="4">
        <f t="shared" si="0"/>
        <v>0</v>
      </c>
      <c r="F9" s="4">
        <f t="shared" si="0"/>
        <v>0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0</v>
      </c>
      <c r="N9" s="4">
        <f>N7*N8</f>
        <v>0</v>
      </c>
      <c r="O9" s="18">
        <f>SUM(C9:N9)</f>
        <v>0</v>
      </c>
    </row>
    <row r="10" spans="2:15" ht="15">
      <c r="B10" s="23" t="s">
        <v>794</v>
      </c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6"/>
    </row>
    <row r="11" spans="2:15">
      <c r="B11" s="22" t="s">
        <v>989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18">
        <f>SUM(C11:N11)</f>
        <v>0</v>
      </c>
    </row>
    <row r="12" spans="2:15">
      <c r="B12" s="22" t="s">
        <v>990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987">
        <f>IF(O11=0,0,+O13/O11)</f>
        <v>0</v>
      </c>
    </row>
    <row r="13" spans="2:15">
      <c r="B13" s="22" t="s">
        <v>361</v>
      </c>
      <c r="C13" s="4">
        <f t="shared" ref="C13:N13" si="1">C11*C12</f>
        <v>0</v>
      </c>
      <c r="D13" s="4">
        <f t="shared" si="1"/>
        <v>0</v>
      </c>
      <c r="E13" s="4">
        <f t="shared" si="1"/>
        <v>0</v>
      </c>
      <c r="F13" s="4">
        <f t="shared" si="1"/>
        <v>0</v>
      </c>
      <c r="G13" s="4">
        <f t="shared" si="1"/>
        <v>0</v>
      </c>
      <c r="H13" s="4">
        <f t="shared" si="1"/>
        <v>0</v>
      </c>
      <c r="I13" s="4">
        <f t="shared" si="1"/>
        <v>0</v>
      </c>
      <c r="J13" s="4">
        <f t="shared" si="1"/>
        <v>0</v>
      </c>
      <c r="K13" s="4">
        <f t="shared" si="1"/>
        <v>0</v>
      </c>
      <c r="L13" s="4">
        <f t="shared" si="1"/>
        <v>0</v>
      </c>
      <c r="M13" s="4">
        <f t="shared" si="1"/>
        <v>0</v>
      </c>
      <c r="N13" s="4">
        <f t="shared" si="1"/>
        <v>0</v>
      </c>
      <c r="O13" s="18">
        <f>SUM(C13:N13)</f>
        <v>0</v>
      </c>
    </row>
    <row r="14" spans="2:15" ht="15">
      <c r="B14" s="23" t="s">
        <v>362</v>
      </c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6"/>
    </row>
    <row r="15" spans="2:15">
      <c r="B15" s="22" t="s">
        <v>989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8">
        <f>SUM(C15:N15)</f>
        <v>0</v>
      </c>
    </row>
    <row r="16" spans="2:15">
      <c r="B16" s="22" t="s">
        <v>990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987">
        <f>IF(O15=0,0,+O17/O15)</f>
        <v>0</v>
      </c>
    </row>
    <row r="17" spans="1:17">
      <c r="B17" s="22" t="s">
        <v>361</v>
      </c>
      <c r="C17" s="4">
        <f t="shared" ref="C17:N17" si="2">C15*C16</f>
        <v>0</v>
      </c>
      <c r="D17" s="4">
        <f t="shared" si="2"/>
        <v>0</v>
      </c>
      <c r="E17" s="4">
        <f t="shared" si="2"/>
        <v>0</v>
      </c>
      <c r="F17" s="4">
        <f t="shared" si="2"/>
        <v>0</v>
      </c>
      <c r="G17" s="4">
        <f t="shared" si="2"/>
        <v>0</v>
      </c>
      <c r="H17" s="4">
        <f t="shared" si="2"/>
        <v>0</v>
      </c>
      <c r="I17" s="4">
        <f t="shared" si="2"/>
        <v>0</v>
      </c>
      <c r="J17" s="4">
        <f t="shared" si="2"/>
        <v>0</v>
      </c>
      <c r="K17" s="4">
        <f t="shared" si="2"/>
        <v>0</v>
      </c>
      <c r="L17" s="4">
        <f t="shared" si="2"/>
        <v>0</v>
      </c>
      <c r="M17" s="4">
        <f t="shared" si="2"/>
        <v>0</v>
      </c>
      <c r="N17" s="4">
        <f t="shared" si="2"/>
        <v>0</v>
      </c>
      <c r="O17" s="18">
        <f>SUM(C17:N17)</f>
        <v>0</v>
      </c>
    </row>
    <row r="18" spans="1:17" ht="15.75">
      <c r="B18" s="27" t="s">
        <v>363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</row>
    <row r="19" spans="1:17" s="305" customFormat="1" ht="13.5" thickBot="1">
      <c r="A19" s="1"/>
      <c r="B19" s="988"/>
      <c r="C19" s="989"/>
      <c r="D19" s="989"/>
      <c r="E19" s="989"/>
      <c r="F19" s="989"/>
      <c r="G19" s="989"/>
      <c r="H19" s="989"/>
      <c r="I19" s="989"/>
      <c r="J19" s="989"/>
      <c r="K19" s="989"/>
      <c r="L19" s="989"/>
      <c r="M19" s="989"/>
      <c r="N19" s="989"/>
      <c r="O19" s="990"/>
      <c r="P19" s="1"/>
    </row>
    <row r="20" spans="1:17">
      <c r="B20" s="991" t="s">
        <v>986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</row>
    <row r="21" spans="1:17" ht="13.5" thickBot="1">
      <c r="B21" s="992" t="s">
        <v>357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1"/>
    </row>
    <row r="22" spans="1:17">
      <c r="B22" s="37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>
      <c r="B23" s="37"/>
      <c r="C23" s="37"/>
      <c r="D23" s="37"/>
      <c r="E23" s="37"/>
    </row>
    <row r="24" spans="1:17">
      <c r="B24" s="37"/>
      <c r="C24" s="37"/>
      <c r="D24" s="37"/>
      <c r="E24" s="37"/>
    </row>
    <row r="25" spans="1:17">
      <c r="B25" s="37"/>
      <c r="C25" s="37"/>
      <c r="D25" s="37"/>
      <c r="E25" s="37"/>
    </row>
    <row r="26" spans="1:17">
      <c r="B26" s="37"/>
      <c r="C26" s="37"/>
      <c r="D26" s="37"/>
      <c r="E26" s="37"/>
    </row>
    <row r="27" spans="1:17">
      <c r="B27" s="37"/>
      <c r="C27" s="37"/>
      <c r="D27" s="37"/>
      <c r="E27" s="37"/>
    </row>
    <row r="28" spans="1:17">
      <c r="B28" s="37"/>
      <c r="C28" s="37"/>
      <c r="D28" s="37"/>
      <c r="E28" s="37"/>
    </row>
    <row r="29" spans="1:17">
      <c r="B29" s="37"/>
      <c r="C29" s="37"/>
      <c r="D29" s="37"/>
      <c r="E29" s="37"/>
    </row>
    <row r="30" spans="1:17">
      <c r="B30" s="37"/>
      <c r="C30" s="37"/>
      <c r="D30" s="37"/>
      <c r="E30" s="37"/>
    </row>
    <row r="31" spans="1:17">
      <c r="B31" s="37"/>
      <c r="C31" s="37"/>
      <c r="D31" s="37"/>
      <c r="E31" s="37"/>
    </row>
    <row r="32" spans="1:17">
      <c r="B32" s="37"/>
      <c r="C32" s="37"/>
      <c r="D32" s="37"/>
      <c r="E32" s="37"/>
    </row>
    <row r="33" spans="2:5">
      <c r="B33" s="37"/>
      <c r="C33" s="37"/>
      <c r="D33" s="37"/>
      <c r="E33" s="37"/>
    </row>
    <row r="34" spans="2:5">
      <c r="B34" s="37"/>
      <c r="C34" s="37"/>
      <c r="D34" s="37"/>
      <c r="E34" s="37"/>
    </row>
    <row r="35" spans="2:5">
      <c r="B35" s="37"/>
      <c r="C35" s="37"/>
      <c r="D35" s="37"/>
      <c r="E35" s="37"/>
    </row>
    <row r="36" spans="2:5">
      <c r="B36" s="37"/>
      <c r="C36" s="37"/>
      <c r="D36" s="37"/>
      <c r="E36" s="37"/>
    </row>
    <row r="37" spans="2:5">
      <c r="B37" s="37"/>
      <c r="C37" s="37"/>
      <c r="D37" s="37"/>
      <c r="E37" s="37"/>
    </row>
    <row r="38" spans="2:5">
      <c r="B38" s="37"/>
      <c r="C38" s="37"/>
      <c r="D38" s="37"/>
      <c r="E38" s="37"/>
    </row>
    <row r="39" spans="2:5">
      <c r="B39" s="37"/>
      <c r="C39" s="37"/>
      <c r="D39" s="37"/>
      <c r="E39" s="37"/>
    </row>
    <row r="40" spans="2:5">
      <c r="B40" s="37"/>
      <c r="C40" s="37"/>
      <c r="D40" s="37"/>
      <c r="E40" s="37"/>
    </row>
    <row r="41" spans="2:5">
      <c r="B41" s="37"/>
      <c r="C41" s="37"/>
      <c r="D41" s="37"/>
      <c r="E41" s="37"/>
    </row>
    <row r="42" spans="2:5">
      <c r="B42" s="37"/>
      <c r="C42" s="37"/>
      <c r="D42" s="37"/>
      <c r="E42" s="37"/>
    </row>
    <row r="43" spans="2:5">
      <c r="B43" s="37"/>
      <c r="C43" s="37"/>
      <c r="D43" s="37"/>
      <c r="E43" s="37"/>
    </row>
    <row r="44" spans="2:5">
      <c r="B44" s="37"/>
      <c r="C44" s="37"/>
      <c r="D44" s="37"/>
      <c r="E44" s="37"/>
    </row>
    <row r="45" spans="2:5">
      <c r="B45" s="37"/>
      <c r="C45" s="37"/>
      <c r="D45" s="37"/>
      <c r="E45" s="37"/>
    </row>
    <row r="46" spans="2:5">
      <c r="B46" s="37"/>
      <c r="C46" s="37"/>
      <c r="D46" s="37"/>
      <c r="E46" s="37"/>
    </row>
    <row r="47" spans="2:5">
      <c r="B47" s="37"/>
      <c r="C47" s="37"/>
      <c r="D47" s="37"/>
      <c r="E47" s="37"/>
    </row>
    <row r="48" spans="2:5">
      <c r="B48" s="37"/>
      <c r="C48" s="37"/>
      <c r="D48" s="37"/>
      <c r="E48" s="37"/>
    </row>
    <row r="49" spans="2:5">
      <c r="B49" s="37"/>
      <c r="C49" s="37"/>
      <c r="D49" s="37"/>
      <c r="E49" s="37"/>
    </row>
    <row r="50" spans="2:5">
      <c r="B50" s="37"/>
      <c r="C50" s="37"/>
      <c r="D50" s="37"/>
      <c r="E50" s="37"/>
    </row>
    <row r="51" spans="2:5">
      <c r="B51" s="37"/>
      <c r="C51" s="37"/>
      <c r="D51" s="37"/>
      <c r="E51" s="37"/>
    </row>
    <row r="52" spans="2:5">
      <c r="B52" s="37"/>
      <c r="C52" s="37"/>
      <c r="D52" s="37"/>
      <c r="E52" s="37"/>
    </row>
    <row r="53" spans="2:5">
      <c r="B53" s="37"/>
      <c r="C53" s="37"/>
      <c r="D53" s="37"/>
      <c r="E53" s="37"/>
    </row>
    <row r="54" spans="2:5">
      <c r="B54" s="37"/>
      <c r="C54" s="37"/>
      <c r="D54" s="37"/>
      <c r="E54" s="37"/>
    </row>
    <row r="55" spans="2:5">
      <c r="B55" s="37"/>
      <c r="C55" s="37"/>
      <c r="D55" s="37"/>
      <c r="E55" s="37"/>
    </row>
    <row r="56" spans="2:5">
      <c r="B56" s="37"/>
      <c r="C56" s="37"/>
      <c r="D56" s="37"/>
      <c r="E56" s="37"/>
    </row>
    <row r="57" spans="2:5">
      <c r="B57" s="37"/>
      <c r="C57" s="37"/>
      <c r="D57" s="37"/>
      <c r="E57" s="37"/>
    </row>
    <row r="58" spans="2:5">
      <c r="B58" s="37"/>
      <c r="C58" s="37"/>
      <c r="D58" s="37"/>
      <c r="E58" s="37"/>
    </row>
    <row r="59" spans="2:5">
      <c r="B59" s="37"/>
      <c r="C59" s="37"/>
      <c r="D59" s="37"/>
      <c r="E59" s="37"/>
    </row>
    <row r="60" spans="2:5">
      <c r="B60" s="37"/>
      <c r="C60" s="37"/>
      <c r="D60" s="37"/>
      <c r="E60" s="37"/>
    </row>
    <row r="61" spans="2:5">
      <c r="B61" s="37"/>
      <c r="C61" s="37"/>
      <c r="D61" s="37"/>
      <c r="E61" s="37"/>
    </row>
    <row r="62" spans="2:5">
      <c r="B62" s="37"/>
      <c r="C62" s="37"/>
      <c r="D62" s="37"/>
      <c r="E62" s="37"/>
    </row>
    <row r="63" spans="2:5">
      <c r="B63" s="37"/>
      <c r="C63" s="37"/>
      <c r="D63" s="37"/>
      <c r="E63" s="37"/>
    </row>
    <row r="64" spans="2:5">
      <c r="B64" s="37"/>
      <c r="C64" s="37"/>
      <c r="D64" s="37"/>
      <c r="E64" s="37"/>
    </row>
    <row r="65" spans="2:5">
      <c r="B65" s="37"/>
      <c r="C65" s="37"/>
      <c r="D65" s="37"/>
      <c r="E65" s="37"/>
    </row>
    <row r="66" spans="2:5">
      <c r="B66" s="37"/>
      <c r="C66" s="37"/>
      <c r="D66" s="37"/>
      <c r="E66" s="37"/>
    </row>
    <row r="67" spans="2:5">
      <c r="B67" s="37"/>
      <c r="C67" s="37"/>
      <c r="D67" s="37"/>
      <c r="E67" s="37"/>
    </row>
    <row r="68" spans="2:5">
      <c r="B68" s="37"/>
      <c r="C68" s="37"/>
      <c r="D68" s="37"/>
      <c r="E68" s="37"/>
    </row>
    <row r="69" spans="2:5">
      <c r="B69" s="37"/>
      <c r="C69" s="37"/>
      <c r="D69" s="37"/>
      <c r="E69" s="37"/>
    </row>
    <row r="70" spans="2:5">
      <c r="B70" s="37"/>
      <c r="C70" s="37"/>
      <c r="D70" s="37"/>
      <c r="E70" s="37"/>
    </row>
    <row r="71" spans="2:5">
      <c r="B71" s="37"/>
      <c r="C71" s="37"/>
      <c r="D71" s="37"/>
      <c r="E71" s="37"/>
    </row>
    <row r="72" spans="2:5">
      <c r="B72" s="37"/>
      <c r="C72" s="37"/>
      <c r="D72" s="37"/>
      <c r="E72" s="37"/>
    </row>
    <row r="73" spans="2:5">
      <c r="B73" s="37"/>
      <c r="C73" s="37"/>
      <c r="D73" s="37"/>
      <c r="E73" s="37"/>
    </row>
    <row r="74" spans="2:5">
      <c r="B74" s="37"/>
      <c r="C74" s="37"/>
      <c r="D74" s="37"/>
      <c r="E74" s="37"/>
    </row>
    <row r="75" spans="2:5">
      <c r="B75" s="37"/>
      <c r="C75" s="37"/>
      <c r="D75" s="37"/>
      <c r="E75" s="37"/>
    </row>
    <row r="76" spans="2:5">
      <c r="B76" s="37"/>
      <c r="C76" s="37"/>
      <c r="D76" s="37"/>
      <c r="E76" s="37"/>
    </row>
    <row r="77" spans="2:5">
      <c r="B77" s="37"/>
      <c r="C77" s="37"/>
      <c r="D77" s="37"/>
      <c r="E77" s="37"/>
    </row>
    <row r="78" spans="2:5">
      <c r="B78" s="37"/>
      <c r="C78" s="37"/>
      <c r="D78" s="37"/>
      <c r="E78" s="37"/>
    </row>
    <row r="79" spans="2:5">
      <c r="B79" s="37"/>
      <c r="C79" s="37"/>
      <c r="D79" s="37"/>
      <c r="E79" s="37"/>
    </row>
    <row r="80" spans="2:5">
      <c r="B80" s="37"/>
      <c r="C80" s="37"/>
      <c r="D80" s="37"/>
      <c r="E80" s="37"/>
    </row>
    <row r="81" spans="2:5">
      <c r="B81" s="37"/>
      <c r="C81" s="37"/>
      <c r="D81" s="37"/>
      <c r="E81" s="37"/>
    </row>
    <row r="82" spans="2:5">
      <c r="B82" s="37"/>
      <c r="C82" s="37"/>
      <c r="D82" s="37"/>
      <c r="E82" s="37"/>
    </row>
    <row r="83" spans="2:5">
      <c r="B83" s="37"/>
      <c r="C83" s="37"/>
      <c r="D83" s="37"/>
      <c r="E83" s="37"/>
    </row>
    <row r="84" spans="2:5">
      <c r="B84" s="37"/>
      <c r="C84" s="37"/>
      <c r="D84" s="37"/>
      <c r="E84" s="37"/>
    </row>
    <row r="85" spans="2:5">
      <c r="B85" s="37"/>
      <c r="C85" s="37"/>
      <c r="D85" s="37"/>
      <c r="E85" s="37"/>
    </row>
    <row r="86" spans="2:5">
      <c r="B86" s="37"/>
      <c r="C86" s="37"/>
      <c r="D86" s="37"/>
      <c r="E86" s="37"/>
    </row>
    <row r="87" spans="2:5">
      <c r="B87" s="37"/>
      <c r="C87" s="37"/>
      <c r="D87" s="37"/>
      <c r="E87" s="37"/>
    </row>
    <row r="88" spans="2:5">
      <c r="B88" s="37"/>
      <c r="C88" s="37"/>
      <c r="D88" s="37"/>
      <c r="E88" s="37"/>
    </row>
    <row r="89" spans="2:5">
      <c r="B89" s="37"/>
      <c r="C89" s="37"/>
      <c r="D89" s="37"/>
      <c r="E89" s="37"/>
    </row>
    <row r="90" spans="2:5">
      <c r="B90" s="37"/>
      <c r="C90" s="37"/>
      <c r="D90" s="37"/>
      <c r="E90" s="37"/>
    </row>
    <row r="91" spans="2:5">
      <c r="B91" s="37"/>
      <c r="C91" s="37"/>
      <c r="D91" s="37"/>
      <c r="E91" s="37"/>
    </row>
    <row r="92" spans="2:5">
      <c r="B92" s="37"/>
      <c r="C92" s="37"/>
      <c r="D92" s="37"/>
      <c r="E92" s="37"/>
    </row>
    <row r="93" spans="2:5">
      <c r="B93" s="37"/>
      <c r="C93" s="37"/>
      <c r="D93" s="37"/>
      <c r="E93" s="37"/>
    </row>
    <row r="94" spans="2:5">
      <c r="B94" s="37"/>
      <c r="C94" s="37"/>
      <c r="D94" s="37"/>
      <c r="E94" s="37"/>
    </row>
    <row r="95" spans="2:5">
      <c r="B95" s="37"/>
      <c r="C95" s="37"/>
      <c r="D95" s="37"/>
      <c r="E95" s="37"/>
    </row>
    <row r="96" spans="2:5">
      <c r="B96" s="37"/>
      <c r="C96" s="37"/>
      <c r="D96" s="37"/>
      <c r="E96" s="37"/>
    </row>
    <row r="97" spans="2:5">
      <c r="B97" s="37"/>
      <c r="C97" s="37"/>
      <c r="D97" s="37"/>
      <c r="E97" s="37"/>
    </row>
    <row r="98" spans="2:5">
      <c r="B98" s="37"/>
      <c r="C98" s="37"/>
      <c r="D98" s="37"/>
      <c r="E98" s="37"/>
    </row>
    <row r="99" spans="2:5">
      <c r="B99" s="37"/>
      <c r="C99" s="37"/>
      <c r="D99" s="37"/>
      <c r="E99" s="37"/>
    </row>
    <row r="100" spans="2:5">
      <c r="B100" s="37"/>
      <c r="C100" s="37"/>
      <c r="D100" s="37"/>
      <c r="E100" s="37"/>
    </row>
    <row r="101" spans="2:5">
      <c r="B101" s="37"/>
      <c r="C101" s="37"/>
      <c r="D101" s="37"/>
      <c r="E101" s="37"/>
    </row>
    <row r="102" spans="2:5">
      <c r="B102" s="37"/>
      <c r="C102" s="37"/>
      <c r="D102" s="37"/>
      <c r="E102" s="37"/>
    </row>
    <row r="103" spans="2:5">
      <c r="B103" s="37"/>
      <c r="C103" s="37"/>
      <c r="D103" s="37"/>
      <c r="E103" s="37"/>
    </row>
    <row r="104" spans="2:5">
      <c r="B104" s="37"/>
      <c r="C104" s="37"/>
      <c r="D104" s="37"/>
      <c r="E104" s="37"/>
    </row>
    <row r="105" spans="2:5">
      <c r="B105" s="37"/>
      <c r="C105" s="37"/>
      <c r="D105" s="37"/>
      <c r="E105" s="37"/>
    </row>
    <row r="106" spans="2:5">
      <c r="B106" s="37"/>
      <c r="C106" s="37"/>
      <c r="D106" s="37"/>
      <c r="E106" s="37"/>
    </row>
    <row r="107" spans="2:5">
      <c r="B107" s="37"/>
      <c r="C107" s="37"/>
      <c r="D107" s="37"/>
      <c r="E107" s="37"/>
    </row>
    <row r="108" spans="2:5">
      <c r="B108" s="37"/>
      <c r="C108" s="37"/>
      <c r="D108" s="37"/>
      <c r="E108" s="37"/>
    </row>
    <row r="109" spans="2:5">
      <c r="B109" s="37"/>
      <c r="C109" s="37"/>
      <c r="D109" s="37"/>
      <c r="E109" s="37"/>
    </row>
    <row r="110" spans="2:5">
      <c r="B110" s="37"/>
      <c r="C110" s="37"/>
      <c r="D110" s="37"/>
      <c r="E110" s="37"/>
    </row>
    <row r="111" spans="2:5">
      <c r="B111" s="37"/>
      <c r="C111" s="37"/>
      <c r="D111" s="37"/>
      <c r="E111" s="37"/>
    </row>
    <row r="112" spans="2:5">
      <c r="B112" s="37"/>
      <c r="C112" s="37"/>
      <c r="D112" s="37"/>
      <c r="E112" s="37"/>
    </row>
    <row r="113" spans="2:5">
      <c r="B113" s="37"/>
      <c r="C113" s="37"/>
      <c r="D113" s="37"/>
      <c r="E113" s="37"/>
    </row>
    <row r="114" spans="2:5">
      <c r="B114" s="37"/>
      <c r="C114" s="37"/>
      <c r="D114" s="37"/>
      <c r="E114" s="37"/>
    </row>
    <row r="115" spans="2:5">
      <c r="B115" s="37"/>
      <c r="C115" s="37"/>
      <c r="D115" s="37"/>
      <c r="E115" s="37"/>
    </row>
    <row r="116" spans="2:5">
      <c r="B116" s="37"/>
      <c r="C116" s="37"/>
      <c r="D116" s="37"/>
      <c r="E116" s="37"/>
    </row>
    <row r="117" spans="2:5">
      <c r="B117" s="37"/>
      <c r="C117" s="37"/>
      <c r="D117" s="37"/>
      <c r="E117" s="37"/>
    </row>
    <row r="118" spans="2:5">
      <c r="B118" s="37"/>
      <c r="C118" s="37"/>
      <c r="D118" s="37"/>
      <c r="E118" s="37"/>
    </row>
    <row r="119" spans="2:5">
      <c r="B119" s="37"/>
      <c r="C119" s="37"/>
      <c r="D119" s="37"/>
      <c r="E119" s="37"/>
    </row>
    <row r="120" spans="2:5">
      <c r="B120" s="37"/>
      <c r="C120" s="37"/>
      <c r="D120" s="37"/>
      <c r="E120" s="37"/>
    </row>
    <row r="121" spans="2:5">
      <c r="B121" s="37"/>
      <c r="C121" s="37"/>
      <c r="D121" s="37"/>
      <c r="E121" s="37"/>
    </row>
    <row r="122" spans="2:5">
      <c r="B122" s="37"/>
      <c r="C122" s="37"/>
      <c r="D122" s="37"/>
      <c r="E122" s="37"/>
    </row>
    <row r="123" spans="2:5">
      <c r="B123" s="37"/>
      <c r="C123" s="37"/>
      <c r="D123" s="37"/>
      <c r="E123" s="37"/>
    </row>
    <row r="124" spans="2:5">
      <c r="B124" s="37"/>
      <c r="C124" s="37"/>
      <c r="D124" s="37"/>
      <c r="E124" s="37"/>
    </row>
    <row r="125" spans="2:5">
      <c r="B125" s="37"/>
      <c r="C125" s="37"/>
      <c r="D125" s="37"/>
      <c r="E125" s="37"/>
    </row>
    <row r="126" spans="2:5">
      <c r="B126" s="37"/>
      <c r="C126" s="37"/>
      <c r="D126" s="37"/>
      <c r="E126" s="37"/>
    </row>
    <row r="127" spans="2:5">
      <c r="B127" s="37"/>
      <c r="C127" s="37"/>
      <c r="D127" s="37"/>
      <c r="E127" s="37"/>
    </row>
    <row r="128" spans="2:5">
      <c r="B128" s="37"/>
      <c r="C128" s="37"/>
      <c r="D128" s="37"/>
      <c r="E128" s="37"/>
    </row>
    <row r="129" spans="2:5">
      <c r="B129" s="37"/>
      <c r="C129" s="37"/>
      <c r="D129" s="37"/>
      <c r="E129" s="37"/>
    </row>
    <row r="130" spans="2:5">
      <c r="B130" s="37"/>
      <c r="C130" s="37"/>
      <c r="D130" s="37"/>
      <c r="E130" s="37"/>
    </row>
    <row r="131" spans="2:5">
      <c r="B131" s="37"/>
      <c r="C131" s="37"/>
      <c r="D131" s="37"/>
      <c r="E131" s="37"/>
    </row>
    <row r="132" spans="2:5">
      <c r="B132" s="37"/>
      <c r="C132" s="37"/>
      <c r="D132" s="37"/>
      <c r="E132" s="37"/>
    </row>
    <row r="133" spans="2:5">
      <c r="B133" s="37"/>
      <c r="C133" s="37"/>
      <c r="D133" s="37"/>
      <c r="E133" s="37"/>
    </row>
    <row r="134" spans="2:5">
      <c r="B134" s="37"/>
      <c r="C134" s="37"/>
      <c r="D134" s="37"/>
      <c r="E134" s="37"/>
    </row>
    <row r="135" spans="2:5">
      <c r="B135" s="37"/>
      <c r="C135" s="37"/>
      <c r="D135" s="37"/>
      <c r="E135" s="37"/>
    </row>
    <row r="136" spans="2:5">
      <c r="B136" s="37"/>
      <c r="C136" s="37"/>
      <c r="D136" s="37"/>
      <c r="E136" s="37"/>
    </row>
    <row r="137" spans="2:5">
      <c r="B137" s="37"/>
      <c r="C137" s="37"/>
      <c r="D137" s="37"/>
      <c r="E137" s="37"/>
    </row>
    <row r="138" spans="2:5">
      <c r="B138" s="37"/>
      <c r="C138" s="37"/>
      <c r="D138" s="37"/>
      <c r="E138" s="37"/>
    </row>
    <row r="139" spans="2:5">
      <c r="B139" s="37"/>
      <c r="C139" s="37"/>
      <c r="D139" s="37"/>
      <c r="E139" s="37"/>
    </row>
    <row r="140" spans="2:5">
      <c r="B140" s="37"/>
      <c r="C140" s="37"/>
      <c r="D140" s="37"/>
      <c r="E140" s="37"/>
    </row>
    <row r="141" spans="2:5">
      <c r="B141" s="37"/>
      <c r="C141" s="37"/>
      <c r="D141" s="37"/>
      <c r="E141" s="37"/>
    </row>
    <row r="142" spans="2:5">
      <c r="B142" s="37"/>
      <c r="C142" s="37"/>
      <c r="D142" s="37"/>
      <c r="E142" s="37"/>
    </row>
    <row r="143" spans="2:5">
      <c r="B143" s="37"/>
      <c r="C143" s="37"/>
      <c r="D143" s="37"/>
      <c r="E143" s="37"/>
    </row>
    <row r="144" spans="2:5">
      <c r="B144" s="37"/>
      <c r="C144" s="37"/>
      <c r="D144" s="37"/>
      <c r="E144" s="37"/>
    </row>
    <row r="145" spans="2:5">
      <c r="B145" s="37"/>
      <c r="C145" s="37"/>
      <c r="D145" s="37"/>
      <c r="E145" s="37"/>
    </row>
    <row r="146" spans="2:5">
      <c r="B146" s="37"/>
      <c r="C146" s="37"/>
      <c r="D146" s="37"/>
      <c r="E146" s="37"/>
    </row>
    <row r="147" spans="2:5">
      <c r="B147" s="37"/>
      <c r="C147" s="37"/>
      <c r="D147" s="37"/>
      <c r="E147" s="37"/>
    </row>
    <row r="148" spans="2:5">
      <c r="B148" s="37"/>
      <c r="C148" s="37"/>
      <c r="D148" s="37"/>
      <c r="E148" s="37"/>
    </row>
    <row r="149" spans="2:5">
      <c r="B149" s="37"/>
      <c r="C149" s="37"/>
      <c r="D149" s="37"/>
      <c r="E149" s="37"/>
    </row>
    <row r="150" spans="2:5">
      <c r="B150" s="37"/>
      <c r="C150" s="37"/>
      <c r="D150" s="37"/>
      <c r="E150" s="37"/>
    </row>
    <row r="151" spans="2:5">
      <c r="B151" s="37"/>
      <c r="C151" s="37"/>
      <c r="D151" s="37"/>
      <c r="E151" s="37"/>
    </row>
    <row r="152" spans="2:5">
      <c r="B152" s="37"/>
      <c r="C152" s="37"/>
      <c r="D152" s="37"/>
      <c r="E152" s="37"/>
    </row>
    <row r="153" spans="2:5">
      <c r="B153" s="37"/>
      <c r="C153" s="37"/>
      <c r="D153" s="37"/>
      <c r="E153" s="37"/>
    </row>
    <row r="154" spans="2:5">
      <c r="B154" s="37"/>
      <c r="C154" s="37"/>
      <c r="D154" s="37"/>
      <c r="E154" s="37"/>
    </row>
    <row r="155" spans="2:5">
      <c r="B155" s="37"/>
      <c r="C155" s="37"/>
      <c r="D155" s="37"/>
      <c r="E155" s="37"/>
    </row>
    <row r="156" spans="2:5">
      <c r="B156" s="37"/>
      <c r="C156" s="37"/>
      <c r="D156" s="37"/>
      <c r="E156" s="37"/>
    </row>
    <row r="157" spans="2:5">
      <c r="B157" s="37"/>
      <c r="C157" s="37"/>
      <c r="D157" s="37"/>
      <c r="E157" s="37"/>
    </row>
    <row r="158" spans="2:5">
      <c r="B158" s="37"/>
      <c r="C158" s="37"/>
      <c r="D158" s="37"/>
      <c r="E158" s="37"/>
    </row>
    <row r="159" spans="2:5">
      <c r="B159" s="37"/>
      <c r="C159" s="37"/>
      <c r="D159" s="37"/>
      <c r="E159" s="37"/>
    </row>
    <row r="160" spans="2:5">
      <c r="B160" s="37"/>
      <c r="C160" s="37"/>
      <c r="D160" s="37"/>
      <c r="E160" s="37"/>
    </row>
    <row r="161" spans="2:5">
      <c r="B161" s="37"/>
      <c r="C161" s="37"/>
      <c r="D161" s="37"/>
      <c r="E161" s="37"/>
    </row>
    <row r="162" spans="2:5">
      <c r="B162" s="37"/>
      <c r="C162" s="37"/>
      <c r="D162" s="37"/>
      <c r="E162" s="37"/>
    </row>
    <row r="163" spans="2:5">
      <c r="B163" s="37"/>
      <c r="C163" s="37"/>
      <c r="D163" s="37"/>
      <c r="E163" s="37"/>
    </row>
    <row r="164" spans="2:5">
      <c r="B164" s="37"/>
      <c r="C164" s="37"/>
      <c r="D164" s="37"/>
      <c r="E164" s="37"/>
    </row>
    <row r="165" spans="2:5">
      <c r="B165" s="37"/>
      <c r="C165" s="37"/>
      <c r="D165" s="37"/>
      <c r="E165" s="37"/>
    </row>
    <row r="166" spans="2:5">
      <c r="B166" s="37"/>
      <c r="C166" s="37"/>
      <c r="D166" s="37"/>
      <c r="E166" s="37"/>
    </row>
    <row r="167" spans="2:5">
      <c r="B167" s="37"/>
      <c r="C167" s="37"/>
      <c r="D167" s="37"/>
      <c r="E167" s="37"/>
    </row>
    <row r="168" spans="2:5">
      <c r="B168" s="37"/>
      <c r="C168" s="37"/>
      <c r="D168" s="37"/>
      <c r="E168" s="37"/>
    </row>
    <row r="169" spans="2:5">
      <c r="B169" s="37"/>
      <c r="C169" s="37"/>
      <c r="D169" s="37"/>
      <c r="E169" s="37"/>
    </row>
    <row r="170" spans="2:5">
      <c r="B170" s="37"/>
      <c r="C170" s="37"/>
      <c r="D170" s="37"/>
      <c r="E170" s="37"/>
    </row>
    <row r="171" spans="2:5">
      <c r="B171" s="37"/>
      <c r="C171" s="37"/>
      <c r="D171" s="37"/>
      <c r="E171" s="37"/>
    </row>
    <row r="172" spans="2:5">
      <c r="B172" s="37"/>
      <c r="C172" s="37"/>
      <c r="D172" s="37"/>
      <c r="E172" s="37"/>
    </row>
    <row r="173" spans="2:5">
      <c r="B173" s="37"/>
      <c r="C173" s="37"/>
      <c r="D173" s="37"/>
      <c r="E173" s="37"/>
    </row>
    <row r="174" spans="2:5">
      <c r="B174" s="37"/>
      <c r="C174" s="37"/>
      <c r="D174" s="37"/>
      <c r="E174" s="37"/>
    </row>
    <row r="175" spans="2:5">
      <c r="B175" s="37"/>
      <c r="C175" s="37"/>
      <c r="D175" s="37"/>
      <c r="E175" s="37"/>
    </row>
    <row r="176" spans="2:5">
      <c r="B176" s="37"/>
      <c r="C176" s="37"/>
      <c r="D176" s="37"/>
      <c r="E176" s="37"/>
    </row>
    <row r="177" spans="2:5">
      <c r="B177" s="37"/>
      <c r="C177" s="37"/>
      <c r="D177" s="37"/>
      <c r="E177" s="37"/>
    </row>
    <row r="178" spans="2:5">
      <c r="B178" s="37"/>
      <c r="C178" s="37"/>
      <c r="D178" s="37"/>
      <c r="E178" s="37"/>
    </row>
    <row r="179" spans="2:5">
      <c r="B179" s="37"/>
      <c r="C179" s="37"/>
      <c r="D179" s="37"/>
      <c r="E179" s="37"/>
    </row>
    <row r="180" spans="2:5">
      <c r="B180" s="37"/>
      <c r="C180" s="37"/>
      <c r="D180" s="37"/>
      <c r="E180" s="37"/>
    </row>
    <row r="181" spans="2:5">
      <c r="B181" s="37"/>
      <c r="C181" s="37"/>
      <c r="D181" s="37"/>
      <c r="E181" s="37"/>
    </row>
    <row r="182" spans="2:5">
      <c r="B182" s="37"/>
      <c r="C182" s="37"/>
      <c r="D182" s="37"/>
      <c r="E182" s="37"/>
    </row>
    <row r="183" spans="2:5">
      <c r="B183" s="37"/>
      <c r="C183" s="37"/>
      <c r="D183" s="37"/>
      <c r="E183" s="37"/>
    </row>
    <row r="184" spans="2:5">
      <c r="B184" s="37"/>
      <c r="C184" s="37"/>
      <c r="D184" s="37"/>
      <c r="E184" s="37"/>
    </row>
    <row r="185" spans="2:5">
      <c r="B185" s="37"/>
      <c r="C185" s="37"/>
      <c r="D185" s="37"/>
      <c r="E185" s="37"/>
    </row>
    <row r="186" spans="2:5">
      <c r="B186" s="37"/>
      <c r="C186" s="37"/>
      <c r="D186" s="37"/>
      <c r="E186" s="37"/>
    </row>
    <row r="187" spans="2:5">
      <c r="B187" s="37"/>
      <c r="C187" s="37"/>
      <c r="D187" s="37"/>
      <c r="E187" s="37"/>
    </row>
    <row r="188" spans="2:5">
      <c r="B188" s="37"/>
      <c r="C188" s="37"/>
      <c r="D188" s="37"/>
      <c r="E188" s="37"/>
    </row>
    <row r="189" spans="2:5">
      <c r="B189" s="37"/>
      <c r="C189" s="37"/>
      <c r="D189" s="37"/>
      <c r="E189" s="37"/>
    </row>
    <row r="190" spans="2:5">
      <c r="B190" s="37"/>
      <c r="C190" s="37"/>
      <c r="D190" s="37"/>
      <c r="E190" s="37"/>
    </row>
    <row r="191" spans="2:5">
      <c r="B191" s="37"/>
      <c r="C191" s="37"/>
      <c r="D191" s="37"/>
      <c r="E191" s="37"/>
    </row>
    <row r="192" spans="2:5">
      <c r="B192" s="37"/>
      <c r="C192" s="37"/>
      <c r="D192" s="37"/>
      <c r="E192" s="37"/>
    </row>
    <row r="193" spans="2:5">
      <c r="B193" s="37"/>
      <c r="C193" s="37"/>
      <c r="D193" s="37"/>
      <c r="E193" s="37"/>
    </row>
    <row r="194" spans="2:5">
      <c r="B194" s="37"/>
      <c r="C194" s="37"/>
      <c r="D194" s="37"/>
      <c r="E194" s="37"/>
    </row>
    <row r="195" spans="2:5">
      <c r="B195" s="37"/>
      <c r="C195" s="37"/>
      <c r="D195" s="37"/>
      <c r="E195" s="37"/>
    </row>
    <row r="196" spans="2:5">
      <c r="B196" s="37"/>
      <c r="C196" s="37"/>
      <c r="D196" s="37"/>
      <c r="E196" s="37"/>
    </row>
    <row r="197" spans="2:5">
      <c r="B197" s="37"/>
      <c r="C197" s="37"/>
      <c r="D197" s="37"/>
      <c r="E197" s="37"/>
    </row>
    <row r="198" spans="2:5">
      <c r="B198" s="37"/>
      <c r="C198" s="37"/>
      <c r="D198" s="37"/>
      <c r="E198" s="37"/>
    </row>
    <row r="199" spans="2:5">
      <c r="B199" s="37"/>
      <c r="C199" s="37"/>
      <c r="D199" s="37"/>
      <c r="E199" s="37"/>
    </row>
    <row r="200" spans="2:5">
      <c r="B200" s="37"/>
      <c r="C200" s="37"/>
      <c r="D200" s="37"/>
      <c r="E200" s="37"/>
    </row>
    <row r="201" spans="2:5">
      <c r="B201" s="37"/>
      <c r="C201" s="37"/>
      <c r="D201" s="37"/>
      <c r="E201" s="37"/>
    </row>
    <row r="202" spans="2:5">
      <c r="B202" s="37"/>
      <c r="C202" s="37"/>
      <c r="D202" s="37"/>
      <c r="E202" s="37"/>
    </row>
    <row r="203" spans="2:5">
      <c r="B203" s="37"/>
      <c r="C203" s="37"/>
      <c r="D203" s="37"/>
      <c r="E203" s="37"/>
    </row>
    <row r="204" spans="2:5">
      <c r="B204" s="37"/>
      <c r="C204" s="37"/>
      <c r="D204" s="37"/>
      <c r="E204" s="37"/>
    </row>
    <row r="205" spans="2:5">
      <c r="B205" s="37"/>
      <c r="C205" s="37"/>
      <c r="D205" s="37"/>
      <c r="E205" s="37"/>
    </row>
    <row r="206" spans="2:5">
      <c r="B206" s="37"/>
      <c r="C206" s="37"/>
      <c r="D206" s="37"/>
      <c r="E206" s="37"/>
    </row>
    <row r="207" spans="2:5">
      <c r="B207" s="37"/>
      <c r="C207" s="37"/>
      <c r="D207" s="37"/>
      <c r="E207" s="37"/>
    </row>
    <row r="208" spans="2:5">
      <c r="B208" s="37"/>
      <c r="C208" s="37"/>
      <c r="D208" s="37"/>
      <c r="E208" s="37"/>
    </row>
    <row r="209" spans="2:5">
      <c r="B209" s="37"/>
      <c r="C209" s="37"/>
      <c r="D209" s="37"/>
      <c r="E209" s="37"/>
    </row>
    <row r="210" spans="2:5">
      <c r="B210" s="37"/>
      <c r="C210" s="37"/>
      <c r="D210" s="37"/>
      <c r="E210" s="37"/>
    </row>
    <row r="211" spans="2:5">
      <c r="B211" s="37"/>
      <c r="C211" s="37"/>
      <c r="D211" s="37"/>
      <c r="E211" s="37"/>
    </row>
    <row r="212" spans="2:5">
      <c r="B212" s="37"/>
      <c r="C212" s="37"/>
      <c r="D212" s="37"/>
      <c r="E212" s="37"/>
    </row>
    <row r="213" spans="2:5">
      <c r="B213" s="37"/>
      <c r="C213" s="37"/>
      <c r="D213" s="37"/>
      <c r="E213" s="37"/>
    </row>
    <row r="214" spans="2:5">
      <c r="B214" s="37"/>
      <c r="C214" s="37"/>
      <c r="D214" s="37"/>
      <c r="E214" s="37"/>
    </row>
    <row r="215" spans="2:5">
      <c r="B215" s="37"/>
      <c r="C215" s="37"/>
      <c r="D215" s="37"/>
      <c r="E215" s="37"/>
    </row>
    <row r="216" spans="2:5">
      <c r="B216" s="37"/>
      <c r="C216" s="37"/>
      <c r="D216" s="37"/>
      <c r="E216" s="37"/>
    </row>
    <row r="217" spans="2:5">
      <c r="B217" s="37"/>
      <c r="C217" s="37"/>
      <c r="D217" s="37"/>
      <c r="E217" s="37"/>
    </row>
    <row r="218" spans="2:5">
      <c r="B218" s="37"/>
      <c r="C218" s="37"/>
      <c r="D218" s="37"/>
      <c r="E218" s="37"/>
    </row>
    <row r="219" spans="2:5">
      <c r="B219" s="37"/>
      <c r="C219" s="37"/>
      <c r="D219" s="37"/>
      <c r="E219" s="37"/>
    </row>
    <row r="220" spans="2:5">
      <c r="B220" s="37"/>
      <c r="C220" s="37"/>
      <c r="D220" s="37"/>
      <c r="E220" s="37"/>
    </row>
    <row r="221" spans="2:5">
      <c r="B221" s="37"/>
      <c r="C221" s="37"/>
      <c r="D221" s="37"/>
      <c r="E221" s="37"/>
    </row>
    <row r="222" spans="2:5">
      <c r="B222" s="37"/>
      <c r="C222" s="37"/>
      <c r="D222" s="37"/>
      <c r="E222" s="37"/>
    </row>
    <row r="223" spans="2:5">
      <c r="B223" s="37"/>
      <c r="C223" s="37"/>
      <c r="D223" s="37"/>
      <c r="E223" s="37"/>
    </row>
    <row r="224" spans="2:5">
      <c r="B224" s="37"/>
      <c r="C224" s="37"/>
      <c r="D224" s="37"/>
      <c r="E224" s="37"/>
    </row>
    <row r="225" spans="2:5">
      <c r="B225" s="37"/>
      <c r="C225" s="37"/>
      <c r="D225" s="37"/>
      <c r="E225" s="37"/>
    </row>
    <row r="226" spans="2:5">
      <c r="B226" s="37"/>
      <c r="C226" s="37"/>
      <c r="D226" s="37"/>
      <c r="E226" s="37"/>
    </row>
    <row r="227" spans="2:5">
      <c r="B227" s="37"/>
      <c r="C227" s="37"/>
      <c r="D227" s="37"/>
      <c r="E227" s="37"/>
    </row>
    <row r="228" spans="2:5">
      <c r="B228" s="37"/>
      <c r="C228" s="37"/>
      <c r="D228" s="37"/>
      <c r="E228" s="37"/>
    </row>
    <row r="229" spans="2:5">
      <c r="B229" s="37"/>
      <c r="C229" s="37"/>
      <c r="D229" s="37"/>
      <c r="E229" s="37"/>
    </row>
    <row r="230" spans="2:5">
      <c r="B230" s="37"/>
      <c r="C230" s="37"/>
      <c r="D230" s="37"/>
      <c r="E230" s="37"/>
    </row>
    <row r="231" spans="2:5">
      <c r="B231" s="37"/>
      <c r="C231" s="37"/>
      <c r="D231" s="37"/>
      <c r="E231" s="37"/>
    </row>
    <row r="232" spans="2:5">
      <c r="B232" s="37"/>
      <c r="C232" s="37"/>
      <c r="D232" s="37"/>
      <c r="E232" s="37"/>
    </row>
    <row r="233" spans="2:5">
      <c r="B233" s="37"/>
      <c r="C233" s="37"/>
      <c r="D233" s="37"/>
      <c r="E233" s="37"/>
    </row>
    <row r="234" spans="2:5">
      <c r="B234" s="37"/>
      <c r="C234" s="37"/>
      <c r="D234" s="37"/>
      <c r="E234" s="37"/>
    </row>
    <row r="235" spans="2:5">
      <c r="B235" s="37"/>
      <c r="C235" s="37"/>
      <c r="D235" s="37"/>
      <c r="E235" s="37"/>
    </row>
    <row r="236" spans="2:5">
      <c r="B236" s="37"/>
      <c r="C236" s="37"/>
      <c r="D236" s="37"/>
      <c r="E236" s="37"/>
    </row>
    <row r="237" spans="2:5">
      <c r="B237" s="37"/>
      <c r="C237" s="37"/>
      <c r="D237" s="37"/>
      <c r="E237" s="37"/>
    </row>
    <row r="238" spans="2:5">
      <c r="B238" s="37"/>
      <c r="C238" s="37"/>
      <c r="D238" s="37"/>
      <c r="E238" s="37"/>
    </row>
    <row r="239" spans="2:5">
      <c r="B239" s="37"/>
      <c r="C239" s="37"/>
      <c r="D239" s="37"/>
      <c r="E239" s="37"/>
    </row>
    <row r="240" spans="2:5">
      <c r="B240" s="37"/>
      <c r="C240" s="37"/>
      <c r="D240" s="37"/>
      <c r="E240" s="37"/>
    </row>
    <row r="241" spans="2:5">
      <c r="B241" s="37"/>
      <c r="C241" s="37"/>
      <c r="D241" s="37"/>
      <c r="E241" s="37"/>
    </row>
    <row r="242" spans="2:5">
      <c r="B242" s="37"/>
      <c r="C242" s="37"/>
      <c r="D242" s="37"/>
      <c r="E242" s="37"/>
    </row>
    <row r="243" spans="2:5">
      <c r="B243" s="37"/>
      <c r="C243" s="37"/>
      <c r="D243" s="37"/>
      <c r="E243" s="37"/>
    </row>
    <row r="244" spans="2:5">
      <c r="B244" s="37"/>
      <c r="C244" s="37"/>
      <c r="D244" s="37"/>
      <c r="E244" s="37"/>
    </row>
    <row r="245" spans="2:5">
      <c r="B245" s="37"/>
      <c r="C245" s="37"/>
      <c r="D245" s="37"/>
      <c r="E245" s="37"/>
    </row>
    <row r="246" spans="2:5">
      <c r="B246" s="37"/>
      <c r="C246" s="37"/>
      <c r="D246" s="37"/>
      <c r="E246" s="37"/>
    </row>
    <row r="247" spans="2:5">
      <c r="B247" s="37"/>
      <c r="C247" s="37"/>
      <c r="D247" s="37"/>
      <c r="E247" s="37"/>
    </row>
    <row r="248" spans="2:5">
      <c r="B248" s="37"/>
      <c r="C248" s="37"/>
      <c r="D248" s="37"/>
      <c r="E248" s="37"/>
    </row>
    <row r="249" spans="2:5">
      <c r="B249" s="37"/>
      <c r="C249" s="37"/>
      <c r="D249" s="37"/>
      <c r="E249" s="37"/>
    </row>
    <row r="250" spans="2:5">
      <c r="B250" s="37"/>
      <c r="C250" s="37"/>
      <c r="D250" s="37"/>
      <c r="E250" s="37"/>
    </row>
    <row r="251" spans="2:5">
      <c r="B251" s="37"/>
      <c r="C251" s="37"/>
      <c r="D251" s="37"/>
      <c r="E251" s="37"/>
    </row>
    <row r="252" spans="2:5">
      <c r="B252" s="37"/>
      <c r="C252" s="37"/>
      <c r="D252" s="37"/>
      <c r="E252" s="37"/>
    </row>
    <row r="253" spans="2:5">
      <c r="B253" s="37"/>
      <c r="C253" s="37"/>
      <c r="D253" s="37"/>
      <c r="E253" s="37"/>
    </row>
    <row r="254" spans="2:5">
      <c r="B254" s="37"/>
      <c r="C254" s="37"/>
      <c r="D254" s="37"/>
      <c r="E254" s="37"/>
    </row>
    <row r="255" spans="2:5">
      <c r="B255" s="37"/>
      <c r="C255" s="37"/>
      <c r="D255" s="37"/>
      <c r="E255" s="37"/>
    </row>
    <row r="256" spans="2:5">
      <c r="B256" s="37"/>
      <c r="C256" s="37"/>
      <c r="D256" s="37"/>
      <c r="E256" s="37"/>
    </row>
    <row r="257" spans="2:5">
      <c r="B257" s="37"/>
      <c r="C257" s="37"/>
      <c r="D257" s="37"/>
      <c r="E257" s="37"/>
    </row>
    <row r="258" spans="2:5">
      <c r="B258" s="37"/>
      <c r="C258" s="37"/>
      <c r="D258" s="37"/>
      <c r="E258" s="37"/>
    </row>
    <row r="259" spans="2:5">
      <c r="B259" s="37"/>
      <c r="C259" s="37"/>
      <c r="D259" s="37"/>
      <c r="E259" s="37"/>
    </row>
    <row r="260" spans="2:5">
      <c r="B260" s="37"/>
      <c r="C260" s="37"/>
      <c r="D260" s="37"/>
      <c r="E260" s="37"/>
    </row>
    <row r="261" spans="2:5">
      <c r="B261" s="37"/>
      <c r="C261" s="37"/>
      <c r="D261" s="37"/>
      <c r="E261" s="37"/>
    </row>
    <row r="262" spans="2:5">
      <c r="B262" s="37"/>
      <c r="C262" s="37"/>
      <c r="D262" s="37"/>
      <c r="E262" s="37"/>
    </row>
    <row r="263" spans="2:5">
      <c r="B263" s="37"/>
      <c r="C263" s="37"/>
      <c r="D263" s="37"/>
      <c r="E263" s="37"/>
    </row>
    <row r="264" spans="2:5">
      <c r="B264" s="37"/>
      <c r="C264" s="37"/>
      <c r="D264" s="37"/>
      <c r="E264" s="37"/>
    </row>
    <row r="265" spans="2:5">
      <c r="B265" s="37"/>
      <c r="C265" s="37"/>
      <c r="D265" s="37"/>
      <c r="E265" s="37"/>
    </row>
    <row r="266" spans="2:5">
      <c r="B266" s="37"/>
      <c r="C266" s="37"/>
      <c r="D266" s="37"/>
      <c r="E266" s="37"/>
    </row>
    <row r="267" spans="2:5">
      <c r="B267" s="37"/>
      <c r="C267" s="37"/>
      <c r="D267" s="37"/>
      <c r="E267" s="37"/>
    </row>
    <row r="268" spans="2:5">
      <c r="B268" s="37"/>
      <c r="C268" s="37"/>
      <c r="D268" s="37"/>
      <c r="E268" s="37"/>
    </row>
    <row r="269" spans="2:5">
      <c r="B269" s="37"/>
      <c r="C269" s="37"/>
      <c r="D269" s="37"/>
      <c r="E269" s="37"/>
    </row>
    <row r="270" spans="2:5">
      <c r="B270" s="37"/>
      <c r="C270" s="37"/>
      <c r="D270" s="37"/>
      <c r="E270" s="37"/>
    </row>
    <row r="271" spans="2:5">
      <c r="B271" s="37"/>
      <c r="C271" s="37"/>
      <c r="D271" s="37"/>
      <c r="E271" s="37"/>
    </row>
    <row r="272" spans="2:5">
      <c r="B272" s="37"/>
      <c r="C272" s="37"/>
      <c r="D272" s="37"/>
      <c r="E272" s="37"/>
    </row>
    <row r="273" spans="2:5">
      <c r="B273" s="37"/>
      <c r="C273" s="37"/>
      <c r="D273" s="37"/>
      <c r="E273" s="37"/>
    </row>
    <row r="274" spans="2:5">
      <c r="B274" s="37"/>
      <c r="C274" s="37"/>
      <c r="D274" s="37"/>
      <c r="E274" s="37"/>
    </row>
    <row r="275" spans="2:5">
      <c r="B275" s="37"/>
      <c r="C275" s="37"/>
      <c r="D275" s="37"/>
      <c r="E275" s="37"/>
    </row>
    <row r="276" spans="2:5">
      <c r="B276" s="37"/>
      <c r="C276" s="37"/>
      <c r="D276" s="37"/>
      <c r="E276" s="37"/>
    </row>
    <row r="277" spans="2:5">
      <c r="B277" s="37"/>
      <c r="C277" s="37"/>
      <c r="D277" s="37"/>
      <c r="E277" s="37"/>
    </row>
    <row r="278" spans="2:5">
      <c r="B278" s="37"/>
      <c r="C278" s="37"/>
      <c r="D278" s="37"/>
      <c r="E278" s="37"/>
    </row>
    <row r="279" spans="2:5">
      <c r="B279" s="37"/>
      <c r="C279" s="37"/>
      <c r="D279" s="37"/>
      <c r="E279" s="37"/>
    </row>
    <row r="280" spans="2:5">
      <c r="B280" s="37"/>
      <c r="C280" s="37"/>
      <c r="D280" s="37"/>
      <c r="E280" s="37"/>
    </row>
    <row r="281" spans="2:5">
      <c r="B281" s="37"/>
      <c r="C281" s="37"/>
      <c r="D281" s="37"/>
      <c r="E281" s="37"/>
    </row>
    <row r="282" spans="2:5">
      <c r="B282" s="37"/>
      <c r="C282" s="37"/>
      <c r="D282" s="37"/>
      <c r="E282" s="37"/>
    </row>
    <row r="283" spans="2:5">
      <c r="B283" s="37"/>
      <c r="C283" s="37"/>
      <c r="D283" s="37"/>
      <c r="E283" s="37"/>
    </row>
    <row r="284" spans="2:5">
      <c r="B284" s="37"/>
      <c r="C284" s="37"/>
      <c r="D284" s="37"/>
      <c r="E284" s="37"/>
    </row>
    <row r="285" spans="2:5">
      <c r="B285" s="37"/>
      <c r="C285" s="37"/>
      <c r="D285" s="37"/>
      <c r="E285" s="37"/>
    </row>
    <row r="286" spans="2:5">
      <c r="B286" s="37"/>
      <c r="C286" s="37"/>
      <c r="D286" s="37"/>
      <c r="E286" s="37"/>
    </row>
    <row r="287" spans="2:5">
      <c r="B287" s="37"/>
      <c r="C287" s="37"/>
      <c r="D287" s="37"/>
      <c r="E287" s="37"/>
    </row>
    <row r="288" spans="2:5">
      <c r="B288" s="37"/>
      <c r="C288" s="37"/>
      <c r="D288" s="37"/>
      <c r="E288" s="37"/>
    </row>
    <row r="289" spans="2:5">
      <c r="B289" s="37"/>
      <c r="C289" s="37"/>
      <c r="D289" s="37"/>
      <c r="E289" s="37"/>
    </row>
    <row r="290" spans="2:5">
      <c r="B290" s="37"/>
      <c r="C290" s="37"/>
      <c r="D290" s="37"/>
      <c r="E290" s="37"/>
    </row>
    <row r="291" spans="2:5">
      <c r="B291" s="37"/>
      <c r="C291" s="37"/>
      <c r="D291" s="37"/>
      <c r="E291" s="37"/>
    </row>
    <row r="292" spans="2:5">
      <c r="B292" s="37"/>
      <c r="C292" s="37"/>
      <c r="D292" s="37"/>
      <c r="E292" s="37"/>
    </row>
    <row r="293" spans="2:5">
      <c r="B293" s="37"/>
      <c r="C293" s="37"/>
      <c r="D293" s="37"/>
      <c r="E293" s="37"/>
    </row>
    <row r="294" spans="2:5">
      <c r="B294" s="37"/>
      <c r="C294" s="37"/>
      <c r="D294" s="37"/>
      <c r="E294" s="37"/>
    </row>
    <row r="295" spans="2:5">
      <c r="B295" s="37"/>
      <c r="C295" s="37"/>
      <c r="D295" s="37"/>
      <c r="E295" s="37"/>
    </row>
    <row r="296" spans="2:5">
      <c r="B296" s="37"/>
      <c r="C296" s="37"/>
      <c r="D296" s="37"/>
      <c r="E296" s="37"/>
    </row>
    <row r="297" spans="2:5">
      <c r="B297" s="37"/>
      <c r="C297" s="37"/>
      <c r="D297" s="37"/>
      <c r="E297" s="37"/>
    </row>
    <row r="298" spans="2:5">
      <c r="B298" s="37"/>
      <c r="C298" s="37"/>
      <c r="D298" s="37"/>
      <c r="E298" s="37"/>
    </row>
    <row r="299" spans="2:5">
      <c r="B299" s="37"/>
      <c r="C299" s="37"/>
      <c r="D299" s="37"/>
      <c r="E299" s="37"/>
    </row>
    <row r="300" spans="2:5">
      <c r="B300" s="37"/>
      <c r="C300" s="37"/>
      <c r="D300" s="37"/>
      <c r="E300" s="37"/>
    </row>
    <row r="301" spans="2:5">
      <c r="B301" s="37"/>
      <c r="C301" s="37"/>
      <c r="D301" s="37"/>
      <c r="E301" s="37"/>
    </row>
    <row r="302" spans="2:5">
      <c r="B302" s="37"/>
      <c r="C302" s="37"/>
      <c r="D302" s="37"/>
      <c r="E302" s="37"/>
    </row>
    <row r="303" spans="2:5">
      <c r="B303" s="37"/>
      <c r="C303" s="37"/>
      <c r="D303" s="37"/>
      <c r="E303" s="37"/>
    </row>
    <row r="304" spans="2:5">
      <c r="B304" s="37"/>
      <c r="C304" s="37"/>
      <c r="D304" s="37"/>
      <c r="E304" s="37"/>
    </row>
    <row r="305" spans="2:5">
      <c r="B305" s="37"/>
      <c r="C305" s="37"/>
      <c r="D305" s="37"/>
      <c r="E305" s="37"/>
    </row>
    <row r="306" spans="2:5">
      <c r="B306" s="37"/>
      <c r="C306" s="37"/>
      <c r="D306" s="37"/>
      <c r="E306" s="37"/>
    </row>
    <row r="307" spans="2:5">
      <c r="B307" s="37"/>
      <c r="C307" s="37"/>
      <c r="D307" s="37"/>
      <c r="E307" s="37"/>
    </row>
    <row r="308" spans="2:5">
      <c r="B308" s="37"/>
      <c r="C308" s="37"/>
      <c r="D308" s="37"/>
      <c r="E308" s="37"/>
    </row>
    <row r="309" spans="2:5">
      <c r="B309" s="37"/>
      <c r="C309" s="37"/>
      <c r="D309" s="37"/>
      <c r="E309" s="37"/>
    </row>
    <row r="310" spans="2:5">
      <c r="B310" s="37"/>
      <c r="C310" s="37"/>
      <c r="D310" s="37"/>
      <c r="E310" s="37"/>
    </row>
    <row r="311" spans="2:5">
      <c r="B311" s="37"/>
      <c r="C311" s="37"/>
      <c r="D311" s="37"/>
      <c r="E311" s="37"/>
    </row>
    <row r="312" spans="2:5">
      <c r="B312" s="37"/>
      <c r="C312" s="37"/>
      <c r="D312" s="37"/>
      <c r="E312" s="37"/>
    </row>
    <row r="313" spans="2:5">
      <c r="B313" s="37"/>
      <c r="C313" s="37"/>
      <c r="D313" s="37"/>
      <c r="E313" s="37"/>
    </row>
    <row r="314" spans="2:5">
      <c r="B314" s="37"/>
      <c r="C314" s="37"/>
      <c r="D314" s="37"/>
      <c r="E314" s="37"/>
    </row>
    <row r="315" spans="2:5">
      <c r="B315" s="37"/>
      <c r="C315" s="37"/>
      <c r="D315" s="37"/>
      <c r="E315" s="37"/>
    </row>
    <row r="316" spans="2:5">
      <c r="B316" s="37"/>
      <c r="C316" s="37"/>
      <c r="D316" s="37"/>
      <c r="E316" s="37"/>
    </row>
    <row r="317" spans="2:5">
      <c r="B317" s="37"/>
      <c r="C317" s="37"/>
      <c r="D317" s="37"/>
      <c r="E317" s="37"/>
    </row>
    <row r="318" spans="2:5">
      <c r="B318" s="37"/>
      <c r="C318" s="37"/>
      <c r="D318" s="37"/>
      <c r="E318" s="37"/>
    </row>
    <row r="319" spans="2:5">
      <c r="B319" s="37"/>
      <c r="C319" s="37"/>
      <c r="D319" s="37"/>
      <c r="E319" s="37"/>
    </row>
    <row r="320" spans="2:5">
      <c r="B320" s="37"/>
      <c r="C320" s="37"/>
      <c r="D320" s="37"/>
      <c r="E320" s="37"/>
    </row>
    <row r="321" spans="2:5">
      <c r="B321" s="37"/>
      <c r="C321" s="37"/>
      <c r="D321" s="37"/>
      <c r="E321" s="37"/>
    </row>
    <row r="322" spans="2:5">
      <c r="B322" s="37"/>
      <c r="C322" s="37"/>
      <c r="D322" s="37"/>
      <c r="E322" s="37"/>
    </row>
    <row r="323" spans="2:5">
      <c r="B323" s="37"/>
      <c r="C323" s="37"/>
      <c r="D323" s="37"/>
      <c r="E323" s="37"/>
    </row>
    <row r="324" spans="2:5">
      <c r="B324" s="37"/>
      <c r="C324" s="37"/>
      <c r="D324" s="37"/>
      <c r="E324" s="37"/>
    </row>
    <row r="325" spans="2:5">
      <c r="B325" s="37"/>
      <c r="C325" s="37"/>
      <c r="D325" s="37"/>
      <c r="E325" s="37"/>
    </row>
    <row r="326" spans="2:5">
      <c r="B326" s="37"/>
      <c r="C326" s="37"/>
      <c r="D326" s="37"/>
      <c r="E326" s="37"/>
    </row>
    <row r="327" spans="2:5">
      <c r="B327" s="37"/>
      <c r="C327" s="37"/>
      <c r="D327" s="37"/>
      <c r="E327" s="37"/>
    </row>
    <row r="328" spans="2:5">
      <c r="B328" s="37"/>
      <c r="C328" s="37"/>
      <c r="D328" s="37"/>
      <c r="E328" s="37"/>
    </row>
    <row r="329" spans="2:5">
      <c r="B329" s="37"/>
      <c r="C329" s="37"/>
      <c r="D329" s="37"/>
      <c r="E329" s="37"/>
    </row>
    <row r="330" spans="2:5">
      <c r="B330" s="37"/>
      <c r="C330" s="37"/>
      <c r="D330" s="37"/>
      <c r="E330" s="37"/>
    </row>
    <row r="331" spans="2:5">
      <c r="B331" s="37"/>
      <c r="C331" s="37"/>
      <c r="D331" s="37"/>
      <c r="E331" s="37"/>
    </row>
    <row r="332" spans="2:5">
      <c r="B332" s="37"/>
      <c r="C332" s="37"/>
      <c r="D332" s="37"/>
      <c r="E332" s="37"/>
    </row>
    <row r="333" spans="2:5">
      <c r="B333" s="37"/>
      <c r="C333" s="37"/>
      <c r="D333" s="37"/>
      <c r="E333" s="37"/>
    </row>
    <row r="334" spans="2:5">
      <c r="B334" s="37"/>
      <c r="C334" s="37"/>
      <c r="D334" s="37"/>
      <c r="E334" s="37"/>
    </row>
    <row r="335" spans="2:5">
      <c r="B335" s="37"/>
      <c r="C335" s="37"/>
      <c r="D335" s="37"/>
      <c r="E335" s="37"/>
    </row>
    <row r="336" spans="2:5">
      <c r="B336" s="37"/>
      <c r="C336" s="37"/>
      <c r="D336" s="37"/>
      <c r="E336" s="37"/>
    </row>
    <row r="337" spans="2:5">
      <c r="B337" s="37"/>
      <c r="C337" s="37"/>
      <c r="D337" s="37"/>
      <c r="E337" s="37"/>
    </row>
    <row r="338" spans="2:5">
      <c r="B338" s="37"/>
      <c r="C338" s="37"/>
      <c r="D338" s="37"/>
      <c r="E338" s="37"/>
    </row>
    <row r="339" spans="2:5">
      <c r="B339" s="37"/>
      <c r="C339" s="37"/>
      <c r="D339" s="37"/>
      <c r="E339" s="37"/>
    </row>
    <row r="340" spans="2:5">
      <c r="B340" s="37"/>
      <c r="C340" s="37"/>
      <c r="D340" s="37"/>
      <c r="E340" s="37"/>
    </row>
    <row r="341" spans="2:5">
      <c r="B341" s="37"/>
      <c r="C341" s="37"/>
      <c r="D341" s="37"/>
      <c r="E341" s="37"/>
    </row>
    <row r="342" spans="2:5">
      <c r="B342" s="37"/>
      <c r="C342" s="37"/>
      <c r="D342" s="37"/>
      <c r="E342" s="37"/>
    </row>
    <row r="343" spans="2:5">
      <c r="B343" s="37"/>
      <c r="C343" s="37"/>
      <c r="D343" s="37"/>
      <c r="E343" s="37"/>
    </row>
    <row r="344" spans="2:5">
      <c r="B344" s="37"/>
      <c r="C344" s="37"/>
      <c r="D344" s="37"/>
      <c r="E344" s="37"/>
    </row>
    <row r="345" spans="2:5">
      <c r="B345" s="37"/>
      <c r="C345" s="37"/>
      <c r="D345" s="37"/>
      <c r="E345" s="37"/>
    </row>
    <row r="346" spans="2:5">
      <c r="B346" s="37"/>
      <c r="C346" s="37"/>
      <c r="D346" s="37"/>
      <c r="E346" s="37"/>
    </row>
    <row r="347" spans="2:5">
      <c r="B347" s="37"/>
      <c r="C347" s="37"/>
      <c r="D347" s="37"/>
      <c r="E347" s="37"/>
    </row>
    <row r="348" spans="2:5">
      <c r="B348" s="37"/>
      <c r="C348" s="37"/>
      <c r="D348" s="37"/>
      <c r="E348" s="37"/>
    </row>
    <row r="349" spans="2:5">
      <c r="B349" s="37"/>
      <c r="C349" s="37"/>
      <c r="D349" s="37"/>
      <c r="E349" s="37"/>
    </row>
    <row r="350" spans="2:5">
      <c r="B350" s="37"/>
      <c r="C350" s="37"/>
      <c r="D350" s="37"/>
      <c r="E350" s="37"/>
    </row>
    <row r="351" spans="2:5">
      <c r="B351" s="37"/>
      <c r="C351" s="37"/>
      <c r="D351" s="37"/>
      <c r="E351" s="37"/>
    </row>
    <row r="352" spans="2:5">
      <c r="B352" s="37"/>
      <c r="C352" s="37"/>
      <c r="D352" s="37"/>
      <c r="E352" s="37"/>
    </row>
    <row r="353" spans="2:5">
      <c r="B353" s="37"/>
      <c r="C353" s="37"/>
      <c r="D353" s="37"/>
      <c r="E353" s="37"/>
    </row>
    <row r="354" spans="2:5">
      <c r="B354" s="37"/>
      <c r="C354" s="37"/>
      <c r="D354" s="37"/>
      <c r="E354" s="37"/>
    </row>
    <row r="355" spans="2:5">
      <c r="B355" s="37"/>
      <c r="C355" s="37"/>
      <c r="D355" s="37"/>
      <c r="E355" s="37"/>
    </row>
    <row r="356" spans="2:5">
      <c r="B356" s="37"/>
      <c r="C356" s="37"/>
      <c r="D356" s="37"/>
      <c r="E356" s="37"/>
    </row>
    <row r="357" spans="2:5">
      <c r="B357" s="37"/>
      <c r="C357" s="37"/>
      <c r="D357" s="37"/>
      <c r="E357" s="37"/>
    </row>
    <row r="358" spans="2:5">
      <c r="B358" s="37"/>
      <c r="C358" s="37"/>
      <c r="D358" s="37"/>
      <c r="E358" s="37"/>
    </row>
    <row r="359" spans="2:5">
      <c r="B359" s="37"/>
      <c r="C359" s="37"/>
      <c r="D359" s="37"/>
      <c r="E359" s="37"/>
    </row>
    <row r="360" spans="2:5">
      <c r="B360" s="37"/>
      <c r="C360" s="37"/>
      <c r="D360" s="37"/>
      <c r="E360" s="37"/>
    </row>
    <row r="361" spans="2:5">
      <c r="B361" s="37"/>
      <c r="C361" s="37"/>
      <c r="D361" s="37"/>
      <c r="E361" s="37"/>
    </row>
    <row r="362" spans="2:5">
      <c r="B362" s="37"/>
      <c r="C362" s="37"/>
      <c r="D362" s="37"/>
      <c r="E362" s="37"/>
    </row>
    <row r="363" spans="2:5">
      <c r="B363" s="37"/>
      <c r="C363" s="37"/>
      <c r="D363" s="37"/>
      <c r="E363" s="37"/>
    </row>
    <row r="364" spans="2:5">
      <c r="B364" s="37"/>
      <c r="C364" s="37"/>
      <c r="D364" s="37"/>
      <c r="E364" s="37"/>
    </row>
    <row r="365" spans="2:5">
      <c r="B365" s="37"/>
      <c r="C365" s="37"/>
      <c r="D365" s="37"/>
      <c r="E365" s="37"/>
    </row>
    <row r="366" spans="2:5">
      <c r="B366" s="37"/>
      <c r="C366" s="37"/>
      <c r="D366" s="37"/>
      <c r="E366" s="37"/>
    </row>
    <row r="367" spans="2:5">
      <c r="B367" s="37"/>
      <c r="C367" s="37"/>
      <c r="D367" s="37"/>
      <c r="E367" s="37"/>
    </row>
    <row r="368" spans="2:5">
      <c r="B368" s="37"/>
      <c r="C368" s="37"/>
      <c r="D368" s="37"/>
      <c r="E368" s="37"/>
    </row>
    <row r="369" spans="2:5">
      <c r="B369" s="37"/>
      <c r="C369" s="37"/>
      <c r="D369" s="37"/>
      <c r="E369" s="37"/>
    </row>
    <row r="370" spans="2:5">
      <c r="B370" s="37"/>
      <c r="C370" s="37"/>
      <c r="D370" s="37"/>
      <c r="E370" s="37"/>
    </row>
    <row r="371" spans="2:5">
      <c r="B371" s="37"/>
      <c r="C371" s="37"/>
      <c r="D371" s="37"/>
      <c r="E371" s="37"/>
    </row>
    <row r="372" spans="2:5">
      <c r="B372" s="37"/>
      <c r="C372" s="37"/>
      <c r="D372" s="37"/>
      <c r="E372" s="37"/>
    </row>
    <row r="373" spans="2:5">
      <c r="B373" s="37"/>
      <c r="C373" s="37"/>
      <c r="D373" s="37"/>
      <c r="E373" s="37"/>
    </row>
    <row r="374" spans="2:5">
      <c r="B374" s="37"/>
      <c r="C374" s="37"/>
      <c r="D374" s="37"/>
      <c r="E374" s="37"/>
    </row>
    <row r="375" spans="2:5">
      <c r="B375" s="37"/>
      <c r="C375" s="37"/>
      <c r="D375" s="37"/>
      <c r="E375" s="37"/>
    </row>
    <row r="376" spans="2:5">
      <c r="B376" s="37"/>
      <c r="C376" s="37"/>
      <c r="D376" s="37"/>
      <c r="E376" s="37"/>
    </row>
    <row r="377" spans="2:5">
      <c r="B377" s="37"/>
      <c r="C377" s="37"/>
      <c r="D377" s="37"/>
      <c r="E377" s="37"/>
    </row>
    <row r="378" spans="2:5">
      <c r="B378" s="37"/>
      <c r="C378" s="37"/>
      <c r="D378" s="37"/>
      <c r="E378" s="37"/>
    </row>
    <row r="379" spans="2:5">
      <c r="B379" s="37"/>
      <c r="C379" s="37"/>
      <c r="D379" s="37"/>
      <c r="E379" s="37"/>
    </row>
    <row r="380" spans="2:5">
      <c r="B380" s="37"/>
      <c r="C380" s="37"/>
      <c r="D380" s="37"/>
      <c r="E380" s="37"/>
    </row>
    <row r="381" spans="2:5">
      <c r="B381" s="37"/>
      <c r="C381" s="37"/>
      <c r="D381" s="37"/>
      <c r="E381" s="37"/>
    </row>
    <row r="382" spans="2:5">
      <c r="B382" s="37"/>
      <c r="C382" s="37"/>
      <c r="D382" s="37"/>
      <c r="E382" s="37"/>
    </row>
    <row r="383" spans="2:5">
      <c r="B383" s="37"/>
      <c r="C383" s="37"/>
      <c r="D383" s="37"/>
      <c r="E383" s="37"/>
    </row>
    <row r="384" spans="2:5">
      <c r="B384" s="37"/>
      <c r="C384" s="37"/>
      <c r="D384" s="37"/>
      <c r="E384" s="37"/>
    </row>
    <row r="385" spans="2:5">
      <c r="B385" s="37"/>
      <c r="C385" s="37"/>
      <c r="D385" s="37"/>
      <c r="E385" s="37"/>
    </row>
    <row r="386" spans="2:5">
      <c r="B386" s="37"/>
      <c r="C386" s="37"/>
      <c r="D386" s="37"/>
      <c r="E386" s="37"/>
    </row>
    <row r="387" spans="2:5">
      <c r="B387" s="37"/>
      <c r="C387" s="37"/>
      <c r="D387" s="37"/>
      <c r="E387" s="37"/>
    </row>
    <row r="388" spans="2:5">
      <c r="B388" s="37"/>
      <c r="C388" s="37"/>
      <c r="D388" s="37"/>
      <c r="E388" s="37"/>
    </row>
    <row r="389" spans="2:5">
      <c r="B389" s="37"/>
      <c r="C389" s="37"/>
      <c r="D389" s="37"/>
      <c r="E389" s="37"/>
    </row>
    <row r="390" spans="2:5">
      <c r="B390" s="37"/>
      <c r="C390" s="37"/>
      <c r="D390" s="37"/>
      <c r="E390" s="37"/>
    </row>
    <row r="391" spans="2:5">
      <c r="B391" s="37"/>
      <c r="C391" s="37"/>
      <c r="D391" s="37"/>
      <c r="E391" s="37"/>
    </row>
    <row r="392" spans="2:5">
      <c r="B392" s="37"/>
      <c r="C392" s="37"/>
      <c r="D392" s="37"/>
      <c r="E392" s="37"/>
    </row>
    <row r="393" spans="2:5">
      <c r="B393" s="37"/>
      <c r="C393" s="37"/>
      <c r="D393" s="37"/>
      <c r="E393" s="37"/>
    </row>
    <row r="394" spans="2:5">
      <c r="B394" s="37"/>
      <c r="C394" s="37"/>
      <c r="D394" s="37"/>
      <c r="E394" s="37"/>
    </row>
    <row r="395" spans="2:5">
      <c r="B395" s="37"/>
      <c r="C395" s="37"/>
      <c r="D395" s="37"/>
      <c r="E395" s="37"/>
    </row>
    <row r="396" spans="2:5">
      <c r="B396" s="37"/>
      <c r="C396" s="37"/>
      <c r="D396" s="37"/>
      <c r="E396" s="37"/>
    </row>
    <row r="397" spans="2:5">
      <c r="B397" s="37"/>
      <c r="C397" s="37"/>
      <c r="D397" s="37"/>
      <c r="E397" s="37"/>
    </row>
    <row r="398" spans="2:5">
      <c r="B398" s="37"/>
      <c r="C398" s="37"/>
      <c r="D398" s="37"/>
      <c r="E398" s="37"/>
    </row>
    <row r="399" spans="2:5">
      <c r="B399" s="37"/>
      <c r="C399" s="37"/>
      <c r="D399" s="37"/>
      <c r="E399" s="37"/>
    </row>
    <row r="400" spans="2:5">
      <c r="B400" s="37"/>
      <c r="C400" s="37"/>
      <c r="D400" s="37"/>
      <c r="E400" s="37"/>
    </row>
    <row r="401" spans="2:5">
      <c r="B401" s="37"/>
      <c r="C401" s="37"/>
      <c r="D401" s="37"/>
      <c r="E401" s="37"/>
    </row>
    <row r="402" spans="2:5">
      <c r="B402" s="37"/>
      <c r="C402" s="37"/>
      <c r="D402" s="37"/>
      <c r="E402" s="37"/>
    </row>
    <row r="403" spans="2:5">
      <c r="B403" s="37"/>
      <c r="C403" s="37"/>
      <c r="D403" s="37"/>
      <c r="E403" s="37"/>
    </row>
    <row r="404" spans="2:5">
      <c r="B404" s="37"/>
      <c r="C404" s="37"/>
      <c r="D404" s="37"/>
      <c r="E404" s="37"/>
    </row>
    <row r="405" spans="2:5">
      <c r="B405" s="37"/>
      <c r="C405" s="37"/>
      <c r="D405" s="37"/>
      <c r="E405" s="37"/>
    </row>
    <row r="406" spans="2:5">
      <c r="B406" s="37"/>
      <c r="C406" s="37"/>
      <c r="D406" s="37"/>
      <c r="E406" s="37"/>
    </row>
    <row r="407" spans="2:5">
      <c r="B407" s="37"/>
      <c r="C407" s="37"/>
      <c r="D407" s="37"/>
      <c r="E407" s="37"/>
    </row>
    <row r="408" spans="2:5">
      <c r="B408" s="37"/>
      <c r="C408" s="37"/>
      <c r="D408" s="37"/>
      <c r="E408" s="37"/>
    </row>
    <row r="409" spans="2:5">
      <c r="B409" s="37"/>
      <c r="C409" s="37"/>
      <c r="D409" s="37"/>
      <c r="E409" s="37"/>
    </row>
    <row r="410" spans="2:5">
      <c r="B410" s="37"/>
      <c r="C410" s="37"/>
      <c r="D410" s="37"/>
      <c r="E410" s="37"/>
    </row>
    <row r="411" spans="2:5">
      <c r="B411" s="37"/>
      <c r="C411" s="37"/>
      <c r="D411" s="37"/>
      <c r="E411" s="37"/>
    </row>
    <row r="412" spans="2:5">
      <c r="B412" s="37"/>
      <c r="C412" s="37"/>
      <c r="D412" s="37"/>
      <c r="E412" s="37"/>
    </row>
    <row r="413" spans="2:5">
      <c r="B413" s="37"/>
      <c r="C413" s="37"/>
      <c r="D413" s="37"/>
      <c r="E413" s="37"/>
    </row>
    <row r="414" spans="2:5">
      <c r="B414" s="37"/>
      <c r="C414" s="37"/>
      <c r="D414" s="37"/>
      <c r="E414" s="37"/>
    </row>
    <row r="415" spans="2:5">
      <c r="B415" s="37"/>
      <c r="C415" s="37"/>
      <c r="D415" s="37"/>
      <c r="E415" s="37"/>
    </row>
    <row r="416" spans="2:5">
      <c r="B416" s="37"/>
      <c r="C416" s="37"/>
      <c r="D416" s="37"/>
      <c r="E416" s="37"/>
    </row>
    <row r="417" spans="2:5">
      <c r="B417" s="37"/>
      <c r="C417" s="37"/>
      <c r="D417" s="37"/>
      <c r="E417" s="37"/>
    </row>
    <row r="418" spans="2:5">
      <c r="B418" s="37"/>
      <c r="C418" s="37"/>
      <c r="D418" s="37"/>
      <c r="E418" s="37"/>
    </row>
    <row r="419" spans="2:5">
      <c r="B419" s="37"/>
      <c r="C419" s="37"/>
      <c r="D419" s="37"/>
      <c r="E419" s="37"/>
    </row>
    <row r="420" spans="2:5">
      <c r="B420" s="37"/>
      <c r="C420" s="37"/>
      <c r="D420" s="37"/>
      <c r="E420" s="37"/>
    </row>
    <row r="421" spans="2:5">
      <c r="B421" s="37"/>
      <c r="C421" s="37"/>
      <c r="D421" s="37"/>
      <c r="E421" s="37"/>
    </row>
    <row r="422" spans="2:5">
      <c r="B422" s="37"/>
      <c r="C422" s="37"/>
      <c r="D422" s="37"/>
      <c r="E422" s="37"/>
    </row>
    <row r="423" spans="2:5">
      <c r="B423" s="37"/>
      <c r="C423" s="37"/>
      <c r="D423" s="37"/>
      <c r="E423" s="37"/>
    </row>
    <row r="424" spans="2:5">
      <c r="B424" s="37"/>
      <c r="C424" s="37"/>
      <c r="D424" s="37"/>
      <c r="E424" s="37"/>
    </row>
    <row r="425" spans="2:5">
      <c r="B425" s="37"/>
      <c r="C425" s="37"/>
      <c r="D425" s="37"/>
      <c r="E425" s="37"/>
    </row>
    <row r="426" spans="2:5">
      <c r="B426" s="37"/>
      <c r="C426" s="37"/>
      <c r="D426" s="37"/>
      <c r="E426" s="37"/>
    </row>
    <row r="427" spans="2:5">
      <c r="B427" s="37"/>
      <c r="C427" s="37"/>
      <c r="D427" s="37"/>
      <c r="E427" s="37"/>
    </row>
    <row r="428" spans="2:5">
      <c r="B428" s="37"/>
      <c r="C428" s="37"/>
      <c r="D428" s="37"/>
      <c r="E428" s="37"/>
    </row>
    <row r="429" spans="2:5">
      <c r="B429" s="37"/>
      <c r="C429" s="37"/>
      <c r="D429" s="37"/>
      <c r="E429" s="37"/>
    </row>
    <row r="430" spans="2:5">
      <c r="B430" s="37"/>
      <c r="C430" s="37"/>
      <c r="D430" s="37"/>
      <c r="E430" s="37"/>
    </row>
    <row r="431" spans="2:5">
      <c r="B431" s="37"/>
      <c r="C431" s="37"/>
      <c r="D431" s="37"/>
      <c r="E431" s="37"/>
    </row>
    <row r="432" spans="2:5">
      <c r="B432" s="37"/>
      <c r="C432" s="37"/>
      <c r="D432" s="37"/>
      <c r="E432" s="37"/>
    </row>
    <row r="433" spans="2:5">
      <c r="B433" s="37"/>
      <c r="C433" s="37"/>
      <c r="D433" s="37"/>
      <c r="E433" s="37"/>
    </row>
    <row r="434" spans="2:5">
      <c r="B434" s="37"/>
      <c r="C434" s="37"/>
      <c r="D434" s="37"/>
      <c r="E434" s="37"/>
    </row>
    <row r="435" spans="2:5">
      <c r="B435" s="37"/>
      <c r="C435" s="37"/>
      <c r="D435" s="37"/>
      <c r="E435" s="37"/>
    </row>
    <row r="436" spans="2:5">
      <c r="B436" s="37"/>
      <c r="C436" s="37"/>
      <c r="D436" s="37"/>
      <c r="E436" s="37"/>
    </row>
    <row r="437" spans="2:5">
      <c r="B437" s="37"/>
      <c r="C437" s="37"/>
      <c r="D437" s="37"/>
      <c r="E437" s="37"/>
    </row>
    <row r="438" spans="2:5">
      <c r="B438" s="37"/>
      <c r="C438" s="37"/>
      <c r="D438" s="37"/>
      <c r="E438" s="37"/>
    </row>
    <row r="439" spans="2:5">
      <c r="B439" s="37"/>
      <c r="C439" s="37"/>
      <c r="D439" s="37"/>
      <c r="E439" s="37"/>
    </row>
    <row r="440" spans="2:5">
      <c r="B440" s="37"/>
      <c r="C440" s="37"/>
      <c r="D440" s="37"/>
      <c r="E440" s="37"/>
    </row>
    <row r="441" spans="2:5">
      <c r="B441" s="37"/>
      <c r="C441" s="37"/>
      <c r="D441" s="37"/>
      <c r="E441" s="37"/>
    </row>
    <row r="442" spans="2:5">
      <c r="B442" s="37"/>
      <c r="C442" s="37"/>
      <c r="D442" s="37"/>
      <c r="E442" s="37"/>
    </row>
    <row r="443" spans="2:5">
      <c r="B443" s="37"/>
      <c r="C443" s="37"/>
      <c r="D443" s="37"/>
      <c r="E443" s="37"/>
    </row>
    <row r="444" spans="2:5">
      <c r="B444" s="37"/>
      <c r="C444" s="37"/>
      <c r="D444" s="37"/>
      <c r="E444" s="37"/>
    </row>
    <row r="445" spans="2:5">
      <c r="B445" s="37"/>
      <c r="C445" s="37"/>
      <c r="D445" s="37"/>
      <c r="E445" s="37"/>
    </row>
    <row r="446" spans="2:5">
      <c r="B446" s="37"/>
      <c r="C446" s="37"/>
      <c r="D446" s="37"/>
      <c r="E446" s="37"/>
    </row>
    <row r="447" spans="2:5">
      <c r="B447" s="37"/>
      <c r="C447" s="37"/>
      <c r="D447" s="37"/>
      <c r="E447" s="37"/>
    </row>
    <row r="448" spans="2:5">
      <c r="B448" s="37"/>
      <c r="C448" s="37"/>
      <c r="D448" s="37"/>
      <c r="E448" s="37"/>
    </row>
    <row r="449" spans="2:5">
      <c r="B449" s="37"/>
      <c r="C449" s="37"/>
      <c r="D449" s="37"/>
      <c r="E449" s="37"/>
    </row>
    <row r="450" spans="2:5">
      <c r="B450" s="37"/>
      <c r="C450" s="37"/>
      <c r="D450" s="37"/>
      <c r="E450" s="37"/>
    </row>
    <row r="451" spans="2:5">
      <c r="B451" s="37"/>
      <c r="C451" s="37"/>
      <c r="D451" s="37"/>
      <c r="E451" s="37"/>
    </row>
    <row r="452" spans="2:5">
      <c r="B452" s="37"/>
      <c r="C452" s="37"/>
      <c r="D452" s="37"/>
      <c r="E452" s="37"/>
    </row>
    <row r="453" spans="2:5">
      <c r="B453" s="37"/>
      <c r="C453" s="37"/>
      <c r="D453" s="37"/>
      <c r="E453" s="37"/>
    </row>
    <row r="454" spans="2:5">
      <c r="B454" s="37"/>
      <c r="C454" s="37"/>
      <c r="D454" s="37"/>
      <c r="E454" s="37"/>
    </row>
    <row r="455" spans="2:5">
      <c r="B455" s="37"/>
      <c r="C455" s="37"/>
      <c r="D455" s="37"/>
      <c r="E455" s="37"/>
    </row>
    <row r="456" spans="2:5">
      <c r="B456" s="37"/>
      <c r="C456" s="37"/>
      <c r="D456" s="37"/>
      <c r="E456" s="37"/>
    </row>
    <row r="457" spans="2:5">
      <c r="B457" s="37"/>
      <c r="C457" s="37"/>
      <c r="D457" s="37"/>
      <c r="E457" s="37"/>
    </row>
    <row r="458" spans="2:5">
      <c r="B458" s="37"/>
      <c r="C458" s="37"/>
      <c r="D458" s="37"/>
      <c r="E458" s="37"/>
    </row>
    <row r="459" spans="2:5">
      <c r="B459" s="37"/>
      <c r="C459" s="37"/>
      <c r="D459" s="37"/>
      <c r="E459" s="37"/>
    </row>
    <row r="460" spans="2:5">
      <c r="B460" s="37"/>
      <c r="C460" s="37"/>
      <c r="D460" s="37"/>
      <c r="E460" s="37"/>
    </row>
    <row r="461" spans="2:5">
      <c r="B461" s="37"/>
      <c r="C461" s="37"/>
      <c r="D461" s="37"/>
      <c r="E461" s="37"/>
    </row>
    <row r="462" spans="2:5">
      <c r="B462" s="37"/>
      <c r="C462" s="37"/>
      <c r="D462" s="37"/>
      <c r="E462" s="37"/>
    </row>
    <row r="463" spans="2:5">
      <c r="B463" s="37"/>
      <c r="C463" s="37"/>
      <c r="D463" s="37"/>
      <c r="E463" s="37"/>
    </row>
    <row r="464" spans="2:5">
      <c r="B464" s="37"/>
      <c r="C464" s="37"/>
      <c r="D464" s="37"/>
      <c r="E464" s="37"/>
    </row>
    <row r="465" spans="2:5">
      <c r="B465" s="37"/>
      <c r="C465" s="37"/>
      <c r="D465" s="37"/>
      <c r="E465" s="37"/>
    </row>
    <row r="466" spans="2:5">
      <c r="B466" s="37"/>
      <c r="C466" s="37"/>
      <c r="D466" s="37"/>
      <c r="E466" s="37"/>
    </row>
    <row r="467" spans="2:5">
      <c r="B467" s="37"/>
      <c r="C467" s="37"/>
      <c r="D467" s="37"/>
      <c r="E467" s="37"/>
    </row>
    <row r="468" spans="2:5">
      <c r="B468" s="37"/>
      <c r="C468" s="37"/>
      <c r="D468" s="37"/>
      <c r="E468" s="37"/>
    </row>
    <row r="469" spans="2:5">
      <c r="B469" s="37"/>
      <c r="C469" s="37"/>
      <c r="D469" s="37"/>
      <c r="E469" s="37"/>
    </row>
    <row r="470" spans="2:5">
      <c r="B470" s="37"/>
      <c r="C470" s="37"/>
      <c r="D470" s="37"/>
      <c r="E470" s="37"/>
    </row>
    <row r="471" spans="2:5">
      <c r="B471" s="37"/>
      <c r="C471" s="37"/>
      <c r="D471" s="37"/>
      <c r="E471" s="37"/>
    </row>
    <row r="472" spans="2:5">
      <c r="B472" s="37"/>
      <c r="C472" s="37"/>
      <c r="D472" s="37"/>
      <c r="E472" s="37"/>
    </row>
    <row r="473" spans="2:5">
      <c r="B473" s="37"/>
      <c r="C473" s="37"/>
      <c r="D473" s="37"/>
      <c r="E473" s="37"/>
    </row>
    <row r="474" spans="2:5">
      <c r="B474" s="37"/>
      <c r="C474" s="37"/>
      <c r="D474" s="37"/>
      <c r="E474" s="37"/>
    </row>
    <row r="475" spans="2:5">
      <c r="B475" s="37"/>
      <c r="C475" s="37"/>
      <c r="D475" s="37"/>
      <c r="E475" s="37"/>
    </row>
    <row r="476" spans="2:5">
      <c r="B476" s="37"/>
      <c r="C476" s="37"/>
      <c r="D476" s="37"/>
      <c r="E476" s="37"/>
    </row>
    <row r="477" spans="2:5">
      <c r="B477" s="37"/>
      <c r="C477" s="37"/>
      <c r="D477" s="37"/>
      <c r="E477" s="37"/>
    </row>
    <row r="478" spans="2:5">
      <c r="B478" s="37"/>
      <c r="C478" s="37"/>
      <c r="D478" s="37"/>
      <c r="E478" s="37"/>
    </row>
    <row r="479" spans="2:5">
      <c r="B479" s="37"/>
      <c r="C479" s="37"/>
      <c r="D479" s="37"/>
      <c r="E479" s="37"/>
    </row>
    <row r="480" spans="2:5">
      <c r="B480" s="37"/>
      <c r="C480" s="37"/>
      <c r="D480" s="37"/>
      <c r="E480" s="37"/>
    </row>
    <row r="481" spans="2:5">
      <c r="B481" s="37"/>
      <c r="C481" s="37"/>
      <c r="D481" s="37"/>
      <c r="E481" s="37"/>
    </row>
    <row r="482" spans="2:5">
      <c r="B482" s="37"/>
      <c r="C482" s="37"/>
      <c r="D482" s="37"/>
      <c r="E482" s="37"/>
    </row>
    <row r="483" spans="2:5">
      <c r="B483" s="37"/>
      <c r="C483" s="37"/>
      <c r="D483" s="37"/>
      <c r="E483" s="37"/>
    </row>
    <row r="484" spans="2:5">
      <c r="B484" s="37"/>
      <c r="C484" s="37"/>
      <c r="D484" s="37"/>
      <c r="E484" s="37"/>
    </row>
    <row r="485" spans="2:5">
      <c r="B485" s="37"/>
      <c r="C485" s="37"/>
      <c r="D485" s="37"/>
      <c r="E485" s="37"/>
    </row>
    <row r="486" spans="2:5">
      <c r="B486" s="37"/>
      <c r="C486" s="37"/>
      <c r="D486" s="37"/>
      <c r="E486" s="37"/>
    </row>
    <row r="487" spans="2:5">
      <c r="B487" s="37"/>
      <c r="C487" s="37"/>
      <c r="D487" s="37"/>
      <c r="E487" s="37"/>
    </row>
    <row r="488" spans="2:5">
      <c r="B488" s="37"/>
      <c r="C488" s="37"/>
      <c r="D488" s="37"/>
      <c r="E488" s="37"/>
    </row>
    <row r="489" spans="2:5">
      <c r="B489" s="37"/>
      <c r="C489" s="37"/>
      <c r="D489" s="37"/>
      <c r="E489" s="37"/>
    </row>
    <row r="490" spans="2:5">
      <c r="B490" s="37"/>
      <c r="C490" s="37"/>
      <c r="D490" s="37"/>
      <c r="E490" s="37"/>
    </row>
    <row r="491" spans="2:5">
      <c r="B491" s="37"/>
      <c r="C491" s="37"/>
      <c r="D491" s="37"/>
      <c r="E491" s="37"/>
    </row>
    <row r="492" spans="2:5">
      <c r="B492" s="37"/>
      <c r="C492" s="37"/>
      <c r="D492" s="37"/>
      <c r="E492" s="37"/>
    </row>
    <row r="493" spans="2:5">
      <c r="B493" s="37"/>
      <c r="C493" s="37"/>
      <c r="D493" s="37"/>
      <c r="E493" s="37"/>
    </row>
    <row r="494" spans="2:5">
      <c r="B494" s="37"/>
      <c r="C494" s="37"/>
      <c r="D494" s="37"/>
      <c r="E494" s="37"/>
    </row>
    <row r="495" spans="2:5">
      <c r="B495" s="37"/>
      <c r="C495" s="37"/>
      <c r="D495" s="37"/>
      <c r="E495" s="37"/>
    </row>
    <row r="496" spans="2:5">
      <c r="B496" s="37"/>
      <c r="C496" s="37"/>
      <c r="D496" s="37"/>
      <c r="E496" s="37"/>
    </row>
    <row r="497" spans="2:5">
      <c r="B497" s="37"/>
      <c r="C497" s="37"/>
      <c r="D497" s="37"/>
      <c r="E497" s="37"/>
    </row>
    <row r="498" spans="2:5">
      <c r="B498" s="37"/>
      <c r="C498" s="37"/>
      <c r="D498" s="37"/>
      <c r="E498" s="37"/>
    </row>
    <row r="499" spans="2:5">
      <c r="B499" s="37"/>
      <c r="C499" s="37"/>
      <c r="D499" s="37"/>
      <c r="E499" s="37"/>
    </row>
    <row r="500" spans="2:5">
      <c r="B500" s="37"/>
      <c r="C500" s="37"/>
      <c r="D500" s="37"/>
      <c r="E500" s="37"/>
    </row>
    <row r="501" spans="2:5">
      <c r="B501" s="37"/>
      <c r="C501" s="37"/>
      <c r="D501" s="37"/>
      <c r="E501" s="37"/>
    </row>
    <row r="502" spans="2:5">
      <c r="B502" s="37"/>
      <c r="C502" s="37"/>
      <c r="D502" s="37"/>
      <c r="E502" s="37"/>
    </row>
    <row r="503" spans="2:5">
      <c r="B503" s="37"/>
      <c r="C503" s="37"/>
      <c r="D503" s="37"/>
      <c r="E503" s="37"/>
    </row>
    <row r="504" spans="2:5">
      <c r="B504" s="37"/>
      <c r="C504" s="37"/>
      <c r="D504" s="37"/>
      <c r="E504" s="37"/>
    </row>
    <row r="505" spans="2:5">
      <c r="B505" s="37"/>
      <c r="C505" s="37"/>
      <c r="D505" s="37"/>
      <c r="E505" s="37"/>
    </row>
    <row r="506" spans="2:5">
      <c r="B506" s="37"/>
      <c r="C506" s="37"/>
      <c r="D506" s="37"/>
      <c r="E506" s="37"/>
    </row>
    <row r="507" spans="2:5">
      <c r="B507" s="37"/>
      <c r="C507" s="37"/>
      <c r="D507" s="37"/>
      <c r="E507" s="37"/>
    </row>
    <row r="508" spans="2:5">
      <c r="B508" s="37"/>
      <c r="C508" s="37"/>
      <c r="D508" s="37"/>
      <c r="E508" s="37"/>
    </row>
    <row r="509" spans="2:5">
      <c r="B509" s="37"/>
      <c r="C509" s="37"/>
      <c r="D509" s="37"/>
      <c r="E509" s="37"/>
    </row>
    <row r="510" spans="2:5">
      <c r="B510" s="37"/>
      <c r="C510" s="37"/>
      <c r="D510" s="37"/>
      <c r="E510" s="37"/>
    </row>
    <row r="511" spans="2:5">
      <c r="B511" s="37"/>
      <c r="C511" s="37"/>
      <c r="D511" s="37"/>
      <c r="E511" s="37"/>
    </row>
    <row r="512" spans="2:5">
      <c r="B512" s="37"/>
      <c r="C512" s="37"/>
      <c r="D512" s="37"/>
      <c r="E512" s="37"/>
    </row>
    <row r="513" spans="2:5">
      <c r="B513" s="37"/>
      <c r="C513" s="37"/>
      <c r="D513" s="37"/>
      <c r="E513" s="37"/>
    </row>
    <row r="514" spans="2:5">
      <c r="B514" s="37"/>
      <c r="C514" s="37"/>
      <c r="D514" s="37"/>
      <c r="E514" s="37"/>
    </row>
    <row r="515" spans="2:5">
      <c r="B515" s="37"/>
      <c r="C515" s="37"/>
      <c r="D515" s="37"/>
      <c r="E515" s="37"/>
    </row>
    <row r="516" spans="2:5">
      <c r="B516" s="37"/>
      <c r="C516" s="37"/>
      <c r="D516" s="37"/>
      <c r="E516" s="37"/>
    </row>
    <row r="517" spans="2:5">
      <c r="B517" s="37"/>
      <c r="C517" s="37"/>
      <c r="D517" s="37"/>
      <c r="E517" s="37"/>
    </row>
    <row r="518" spans="2:5">
      <c r="B518" s="37"/>
      <c r="C518" s="37"/>
      <c r="D518" s="37"/>
      <c r="E518" s="37"/>
    </row>
    <row r="519" spans="2:5">
      <c r="B519" s="37"/>
      <c r="C519" s="37"/>
      <c r="D519" s="37"/>
      <c r="E519" s="37"/>
    </row>
    <row r="520" spans="2:5">
      <c r="B520" s="37"/>
      <c r="C520" s="37"/>
      <c r="D520" s="37"/>
      <c r="E520" s="37"/>
    </row>
    <row r="521" spans="2:5">
      <c r="B521" s="37"/>
      <c r="C521" s="37"/>
      <c r="D521" s="37"/>
      <c r="E521" s="37"/>
    </row>
    <row r="522" spans="2:5">
      <c r="B522" s="37"/>
      <c r="C522" s="37"/>
      <c r="D522" s="37"/>
      <c r="E522" s="37"/>
    </row>
    <row r="523" spans="2:5">
      <c r="B523" s="37"/>
      <c r="C523" s="37"/>
      <c r="D523" s="37"/>
      <c r="E523" s="37"/>
    </row>
    <row r="524" spans="2:5">
      <c r="B524" s="37"/>
      <c r="C524" s="37"/>
      <c r="D524" s="37"/>
      <c r="E524" s="37"/>
    </row>
    <row r="525" spans="2:5">
      <c r="B525" s="37"/>
      <c r="C525" s="37"/>
      <c r="D525" s="37"/>
      <c r="E525" s="37"/>
    </row>
    <row r="526" spans="2:5">
      <c r="B526" s="37"/>
      <c r="C526" s="37"/>
      <c r="D526" s="37"/>
      <c r="E526" s="37"/>
    </row>
    <row r="527" spans="2:5">
      <c r="B527" s="37"/>
      <c r="C527" s="37"/>
      <c r="D527" s="37"/>
      <c r="E527" s="37"/>
    </row>
    <row r="528" spans="2:5">
      <c r="B528" s="37"/>
      <c r="C528" s="37"/>
      <c r="D528" s="37"/>
      <c r="E528" s="37"/>
    </row>
    <row r="529" spans="2:5">
      <c r="B529" s="37"/>
      <c r="C529" s="37"/>
      <c r="D529" s="37"/>
      <c r="E529" s="37"/>
    </row>
    <row r="530" spans="2:5">
      <c r="B530" s="37"/>
      <c r="C530" s="37"/>
      <c r="D530" s="37"/>
      <c r="E530" s="37"/>
    </row>
    <row r="531" spans="2:5">
      <c r="B531" s="37"/>
      <c r="C531" s="37"/>
      <c r="D531" s="37"/>
      <c r="E531" s="37"/>
    </row>
    <row r="532" spans="2:5">
      <c r="B532" s="37"/>
      <c r="C532" s="37"/>
      <c r="D532" s="37"/>
      <c r="E532" s="37"/>
    </row>
    <row r="533" spans="2:5">
      <c r="B533" s="37"/>
      <c r="C533" s="37"/>
      <c r="D533" s="37"/>
      <c r="E533" s="37"/>
    </row>
    <row r="534" spans="2:5">
      <c r="B534" s="37"/>
      <c r="C534" s="37"/>
      <c r="D534" s="37"/>
      <c r="E534" s="37"/>
    </row>
    <row r="535" spans="2:5">
      <c r="B535" s="37"/>
      <c r="C535" s="37"/>
      <c r="D535" s="37"/>
      <c r="E535" s="37"/>
    </row>
    <row r="536" spans="2:5">
      <c r="B536" s="37"/>
      <c r="C536" s="37"/>
      <c r="D536" s="37"/>
      <c r="E536" s="37"/>
    </row>
    <row r="537" spans="2:5">
      <c r="B537" s="37"/>
      <c r="C537" s="37"/>
      <c r="D537" s="37"/>
      <c r="E537" s="37"/>
    </row>
    <row r="538" spans="2:5">
      <c r="B538" s="37"/>
      <c r="C538" s="37"/>
      <c r="D538" s="37"/>
      <c r="E538" s="37"/>
    </row>
    <row r="539" spans="2:5">
      <c r="B539" s="37"/>
      <c r="C539" s="37"/>
      <c r="D539" s="37"/>
      <c r="E539" s="37"/>
    </row>
    <row r="540" spans="2:5">
      <c r="B540" s="37"/>
      <c r="C540" s="37"/>
      <c r="D540" s="37"/>
      <c r="E540" s="37"/>
    </row>
    <row r="541" spans="2:5">
      <c r="B541" s="37"/>
      <c r="C541" s="37"/>
      <c r="D541" s="37"/>
      <c r="E541" s="37"/>
    </row>
    <row r="542" spans="2:5">
      <c r="B542" s="37"/>
      <c r="C542" s="37"/>
      <c r="D542" s="37"/>
      <c r="E542" s="37"/>
    </row>
    <row r="543" spans="2:5">
      <c r="B543" s="37"/>
      <c r="C543" s="37"/>
      <c r="D543" s="37"/>
      <c r="E543" s="37"/>
    </row>
    <row r="544" spans="2:5">
      <c r="B544" s="37"/>
      <c r="C544" s="37"/>
      <c r="D544" s="37"/>
      <c r="E544" s="37"/>
    </row>
    <row r="545" spans="2:5">
      <c r="B545" s="37"/>
      <c r="C545" s="37"/>
      <c r="D545" s="37"/>
      <c r="E545" s="37"/>
    </row>
    <row r="546" spans="2:5">
      <c r="B546" s="37"/>
      <c r="C546" s="37"/>
      <c r="D546" s="37"/>
      <c r="E546" s="37"/>
    </row>
    <row r="547" spans="2:5">
      <c r="B547" s="37"/>
      <c r="C547" s="37"/>
      <c r="D547" s="37"/>
      <c r="E547" s="37"/>
    </row>
    <row r="548" spans="2:5">
      <c r="B548" s="37"/>
      <c r="C548" s="37"/>
      <c r="D548" s="37"/>
      <c r="E548" s="37"/>
    </row>
    <row r="549" spans="2:5">
      <c r="B549" s="37"/>
      <c r="C549" s="37"/>
      <c r="D549" s="37"/>
      <c r="E549" s="37"/>
    </row>
    <row r="550" spans="2:5">
      <c r="B550" s="37"/>
      <c r="C550" s="37"/>
      <c r="D550" s="37"/>
      <c r="E550" s="37"/>
    </row>
    <row r="551" spans="2:5">
      <c r="B551" s="37"/>
      <c r="C551" s="37"/>
      <c r="D551" s="37"/>
      <c r="E551" s="37"/>
    </row>
    <row r="552" spans="2:5">
      <c r="B552" s="37"/>
      <c r="C552" s="37"/>
      <c r="D552" s="37"/>
      <c r="E552" s="37"/>
    </row>
    <row r="553" spans="2:5">
      <c r="B553" s="37"/>
      <c r="C553" s="37"/>
      <c r="D553" s="37"/>
      <c r="E553" s="37"/>
    </row>
    <row r="554" spans="2:5">
      <c r="B554" s="37"/>
      <c r="C554" s="37"/>
      <c r="D554" s="37"/>
      <c r="E554" s="37"/>
    </row>
    <row r="555" spans="2:5">
      <c r="B555" s="37"/>
      <c r="C555" s="37"/>
      <c r="D555" s="37"/>
      <c r="E555" s="37"/>
    </row>
    <row r="556" spans="2:5">
      <c r="B556" s="37"/>
      <c r="C556" s="37"/>
      <c r="D556" s="37"/>
      <c r="E556" s="37"/>
    </row>
    <row r="557" spans="2:5">
      <c r="B557" s="37"/>
      <c r="C557" s="37"/>
      <c r="D557" s="37"/>
      <c r="E557" s="37"/>
    </row>
    <row r="558" spans="2:5">
      <c r="B558" s="37"/>
      <c r="C558" s="37"/>
      <c r="D558" s="37"/>
      <c r="E558" s="37"/>
    </row>
    <row r="559" spans="2:5">
      <c r="B559" s="37"/>
      <c r="C559" s="37"/>
      <c r="D559" s="37"/>
      <c r="E559" s="37"/>
    </row>
    <row r="560" spans="2:5">
      <c r="B560" s="37"/>
      <c r="C560" s="37"/>
      <c r="D560" s="37"/>
      <c r="E560" s="37"/>
    </row>
    <row r="561" spans="2:5">
      <c r="B561" s="37"/>
      <c r="C561" s="37"/>
      <c r="D561" s="37"/>
      <c r="E561" s="37"/>
    </row>
    <row r="562" spans="2:5">
      <c r="B562" s="37"/>
      <c r="C562" s="37"/>
      <c r="D562" s="37"/>
      <c r="E562" s="37"/>
    </row>
    <row r="563" spans="2:5">
      <c r="B563" s="37"/>
      <c r="C563" s="37"/>
      <c r="D563" s="37"/>
      <c r="E563" s="37"/>
    </row>
    <row r="564" spans="2:5">
      <c r="B564" s="37"/>
      <c r="C564" s="37"/>
      <c r="D564" s="37"/>
      <c r="E564" s="37"/>
    </row>
    <row r="565" spans="2:5">
      <c r="B565" s="37"/>
      <c r="C565" s="37"/>
      <c r="D565" s="37"/>
      <c r="E565" s="37"/>
    </row>
    <row r="566" spans="2:5">
      <c r="B566" s="37"/>
      <c r="C566" s="37"/>
      <c r="D566" s="37"/>
      <c r="E566" s="37"/>
    </row>
    <row r="567" spans="2:5">
      <c r="B567" s="37"/>
      <c r="C567" s="37"/>
      <c r="D567" s="37"/>
      <c r="E567" s="37"/>
    </row>
    <row r="568" spans="2:5">
      <c r="B568" s="37"/>
      <c r="C568" s="37"/>
      <c r="D568" s="37"/>
      <c r="E568" s="37"/>
    </row>
    <row r="569" spans="2:5">
      <c r="B569" s="37"/>
      <c r="C569" s="37"/>
      <c r="D569" s="37"/>
      <c r="E569" s="37"/>
    </row>
    <row r="570" spans="2:5">
      <c r="B570" s="37"/>
      <c r="C570" s="37"/>
      <c r="D570" s="37"/>
      <c r="E570" s="37"/>
    </row>
    <row r="571" spans="2:5">
      <c r="B571" s="37"/>
      <c r="C571" s="37"/>
      <c r="D571" s="37"/>
      <c r="E571" s="37"/>
    </row>
    <row r="572" spans="2:5">
      <c r="B572" s="37"/>
      <c r="C572" s="37"/>
      <c r="D572" s="37"/>
      <c r="E572" s="37"/>
    </row>
    <row r="573" spans="2:5">
      <c r="B573" s="37"/>
      <c r="C573" s="37"/>
      <c r="D573" s="37"/>
      <c r="E573" s="37"/>
    </row>
    <row r="574" spans="2:5">
      <c r="B574" s="37"/>
      <c r="C574" s="37"/>
      <c r="D574" s="37"/>
      <c r="E574" s="37"/>
    </row>
    <row r="575" spans="2:5">
      <c r="B575" s="37"/>
      <c r="C575" s="37"/>
      <c r="D575" s="37"/>
      <c r="E575" s="37"/>
    </row>
    <row r="576" spans="2:5">
      <c r="B576" s="37"/>
      <c r="C576" s="37"/>
      <c r="D576" s="37"/>
      <c r="E576" s="37"/>
    </row>
    <row r="577" spans="2:5">
      <c r="B577" s="37"/>
      <c r="C577" s="37"/>
      <c r="D577" s="37"/>
      <c r="E577" s="37"/>
    </row>
    <row r="578" spans="2:5">
      <c r="B578" s="37"/>
      <c r="C578" s="37"/>
      <c r="D578" s="37"/>
      <c r="E578" s="37"/>
    </row>
    <row r="579" spans="2:5">
      <c r="B579" s="37"/>
      <c r="C579" s="37"/>
      <c r="D579" s="37"/>
      <c r="E579" s="37"/>
    </row>
    <row r="580" spans="2:5">
      <c r="B580" s="37"/>
      <c r="C580" s="37"/>
      <c r="D580" s="37"/>
      <c r="E580" s="37"/>
    </row>
    <row r="581" spans="2:5">
      <c r="B581" s="37"/>
      <c r="C581" s="37"/>
      <c r="D581" s="37"/>
      <c r="E581" s="37"/>
    </row>
    <row r="582" spans="2:5">
      <c r="B582" s="37"/>
      <c r="C582" s="37"/>
      <c r="D582" s="37"/>
      <c r="E582" s="37"/>
    </row>
    <row r="583" spans="2:5">
      <c r="B583" s="37"/>
      <c r="C583" s="37"/>
      <c r="D583" s="37"/>
      <c r="E583" s="37"/>
    </row>
    <row r="584" spans="2:5">
      <c r="B584" s="37"/>
      <c r="C584" s="37"/>
      <c r="D584" s="37"/>
      <c r="E584" s="37"/>
    </row>
    <row r="585" spans="2:5">
      <c r="B585" s="37"/>
      <c r="C585" s="37"/>
      <c r="D585" s="37"/>
      <c r="E585" s="37"/>
    </row>
    <row r="586" spans="2:5">
      <c r="B586" s="37"/>
      <c r="C586" s="37"/>
      <c r="D586" s="37"/>
      <c r="E586" s="37"/>
    </row>
    <row r="587" spans="2:5">
      <c r="B587" s="37"/>
      <c r="C587" s="37"/>
      <c r="D587" s="37"/>
      <c r="E587" s="37"/>
    </row>
    <row r="588" spans="2:5">
      <c r="B588" s="37"/>
      <c r="C588" s="37"/>
      <c r="D588" s="37"/>
      <c r="E588" s="37"/>
    </row>
    <row r="589" spans="2:5">
      <c r="B589" s="37"/>
      <c r="C589" s="37"/>
      <c r="D589" s="37"/>
      <c r="E589" s="37"/>
    </row>
    <row r="590" spans="2:5">
      <c r="B590" s="37"/>
      <c r="C590" s="37"/>
      <c r="D590" s="37"/>
      <c r="E590" s="37"/>
    </row>
    <row r="591" spans="2:5">
      <c r="B591" s="37"/>
      <c r="C591" s="37"/>
      <c r="D591" s="37"/>
      <c r="E591" s="37"/>
    </row>
    <row r="592" spans="2:5">
      <c r="B592" s="37"/>
      <c r="C592" s="37"/>
      <c r="D592" s="37"/>
      <c r="E592" s="37"/>
    </row>
    <row r="593" spans="2:5">
      <c r="B593" s="37"/>
      <c r="C593" s="37"/>
      <c r="D593" s="37"/>
      <c r="E593" s="37"/>
    </row>
    <row r="594" spans="2:5">
      <c r="B594" s="37"/>
      <c r="C594" s="37"/>
      <c r="D594" s="37"/>
      <c r="E594" s="37"/>
    </row>
    <row r="595" spans="2:5">
      <c r="B595" s="37"/>
      <c r="C595" s="37"/>
      <c r="D595" s="37"/>
      <c r="E595" s="37"/>
    </row>
    <row r="596" spans="2:5">
      <c r="B596" s="37"/>
      <c r="C596" s="37"/>
      <c r="D596" s="37"/>
      <c r="E596" s="37"/>
    </row>
    <row r="597" spans="2:5">
      <c r="B597" s="37"/>
      <c r="C597" s="37"/>
      <c r="D597" s="37"/>
      <c r="E597" s="37"/>
    </row>
    <row r="598" spans="2:5">
      <c r="B598" s="37"/>
      <c r="C598" s="37"/>
      <c r="D598" s="37"/>
      <c r="E598" s="37"/>
    </row>
    <row r="599" spans="2:5">
      <c r="B599" s="37"/>
      <c r="C599" s="37"/>
      <c r="D599" s="37"/>
      <c r="E599" s="37"/>
    </row>
    <row r="600" spans="2:5">
      <c r="B600" s="37"/>
      <c r="C600" s="37"/>
      <c r="D600" s="37"/>
      <c r="E600" s="37"/>
    </row>
    <row r="601" spans="2:5">
      <c r="B601" s="37"/>
      <c r="C601" s="37"/>
      <c r="D601" s="37"/>
      <c r="E601" s="37"/>
    </row>
    <row r="602" spans="2:5">
      <c r="B602" s="37"/>
      <c r="C602" s="37"/>
      <c r="D602" s="37"/>
      <c r="E602" s="37"/>
    </row>
    <row r="603" spans="2:5">
      <c r="B603" s="37"/>
      <c r="C603" s="37"/>
      <c r="D603" s="37"/>
      <c r="E603" s="37"/>
    </row>
    <row r="604" spans="2:5">
      <c r="B604" s="37"/>
      <c r="C604" s="37"/>
      <c r="D604" s="37"/>
      <c r="E604" s="37"/>
    </row>
    <row r="605" spans="2:5">
      <c r="B605" s="37"/>
      <c r="C605" s="37"/>
      <c r="D605" s="37"/>
      <c r="E605" s="37"/>
    </row>
    <row r="606" spans="2:5">
      <c r="B606" s="37"/>
      <c r="C606" s="37"/>
      <c r="D606" s="37"/>
      <c r="E606" s="37"/>
    </row>
    <row r="607" spans="2:5">
      <c r="B607" s="37"/>
      <c r="C607" s="37"/>
      <c r="D607" s="37"/>
      <c r="E607" s="37"/>
    </row>
    <row r="608" spans="2:5">
      <c r="B608" s="37"/>
      <c r="C608" s="37"/>
      <c r="D608" s="37"/>
      <c r="E608" s="37"/>
    </row>
    <row r="609" spans="2:5">
      <c r="B609" s="37"/>
      <c r="C609" s="37"/>
      <c r="D609" s="37"/>
      <c r="E609" s="37"/>
    </row>
    <row r="610" spans="2:5">
      <c r="B610" s="37"/>
      <c r="C610" s="37"/>
      <c r="D610" s="37"/>
      <c r="E610" s="37"/>
    </row>
    <row r="611" spans="2:5">
      <c r="B611" s="37"/>
      <c r="C611" s="37"/>
      <c r="D611" s="37"/>
      <c r="E611" s="37"/>
    </row>
    <row r="612" spans="2:5">
      <c r="B612" s="37"/>
      <c r="C612" s="37"/>
      <c r="D612" s="37"/>
      <c r="E612" s="37"/>
    </row>
    <row r="613" spans="2:5">
      <c r="B613" s="37"/>
      <c r="C613" s="37"/>
      <c r="D613" s="37"/>
      <c r="E613" s="37"/>
    </row>
    <row r="614" spans="2:5">
      <c r="B614" s="37"/>
      <c r="C614" s="37"/>
      <c r="D614" s="37"/>
      <c r="E614" s="37"/>
    </row>
    <row r="615" spans="2:5">
      <c r="B615" s="37"/>
      <c r="C615" s="37"/>
      <c r="D615" s="37"/>
      <c r="E615" s="37"/>
    </row>
    <row r="616" spans="2:5">
      <c r="B616" s="37"/>
      <c r="C616" s="37"/>
      <c r="D616" s="37"/>
      <c r="E616" s="37"/>
    </row>
    <row r="617" spans="2:5">
      <c r="B617" s="37"/>
      <c r="C617" s="37"/>
      <c r="D617" s="37"/>
      <c r="E617" s="37"/>
    </row>
    <row r="618" spans="2:5">
      <c r="B618" s="37"/>
      <c r="C618" s="37"/>
      <c r="D618" s="37"/>
      <c r="E618" s="37"/>
    </row>
    <row r="619" spans="2:5">
      <c r="B619" s="37"/>
      <c r="C619" s="37"/>
      <c r="D619" s="37"/>
      <c r="E619" s="37"/>
    </row>
    <row r="620" spans="2:5">
      <c r="B620" s="37"/>
      <c r="C620" s="37"/>
      <c r="D620" s="37"/>
      <c r="E620" s="37"/>
    </row>
    <row r="621" spans="2:5">
      <c r="B621" s="37"/>
      <c r="C621" s="37"/>
      <c r="D621" s="37"/>
      <c r="E621" s="37"/>
    </row>
    <row r="622" spans="2:5">
      <c r="B622" s="37"/>
      <c r="C622" s="37"/>
      <c r="D622" s="37"/>
      <c r="E622" s="37"/>
    </row>
    <row r="623" spans="2:5">
      <c r="B623" s="37"/>
      <c r="C623" s="37"/>
      <c r="D623" s="37"/>
      <c r="E623" s="37"/>
    </row>
    <row r="624" spans="2:5">
      <c r="B624" s="37"/>
      <c r="C624" s="37"/>
      <c r="D624" s="37"/>
      <c r="E624" s="37"/>
    </row>
    <row r="625" spans="2:5">
      <c r="B625" s="37"/>
      <c r="C625" s="37"/>
      <c r="D625" s="37"/>
      <c r="E625" s="37"/>
    </row>
    <row r="626" spans="2:5">
      <c r="B626" s="37"/>
      <c r="C626" s="37"/>
      <c r="D626" s="37"/>
      <c r="E626" s="37"/>
    </row>
    <row r="627" spans="2:5">
      <c r="B627" s="37"/>
      <c r="C627" s="37"/>
      <c r="D627" s="37"/>
      <c r="E627" s="37"/>
    </row>
    <row r="628" spans="2:5">
      <c r="B628" s="37"/>
      <c r="C628" s="37"/>
      <c r="D628" s="37"/>
      <c r="E628" s="37"/>
    </row>
    <row r="629" spans="2:5">
      <c r="B629" s="37"/>
      <c r="C629" s="37"/>
      <c r="D629" s="37"/>
      <c r="E629" s="37"/>
    </row>
    <row r="630" spans="2:5">
      <c r="B630" s="37"/>
      <c r="C630" s="37"/>
      <c r="D630" s="37"/>
      <c r="E630" s="37"/>
    </row>
    <row r="631" spans="2:5">
      <c r="B631" s="37"/>
      <c r="C631" s="37"/>
      <c r="D631" s="37"/>
      <c r="E631" s="37"/>
    </row>
    <row r="632" spans="2:5">
      <c r="B632" s="37"/>
      <c r="C632" s="37"/>
      <c r="D632" s="37"/>
      <c r="E632" s="37"/>
    </row>
    <row r="633" spans="2:5">
      <c r="B633" s="37"/>
      <c r="C633" s="37"/>
      <c r="D633" s="37"/>
      <c r="E633" s="37"/>
    </row>
    <row r="634" spans="2:5">
      <c r="B634" s="37"/>
      <c r="C634" s="37"/>
      <c r="D634" s="37"/>
      <c r="E634" s="37"/>
    </row>
    <row r="635" spans="2:5">
      <c r="B635" s="37"/>
      <c r="C635" s="37"/>
      <c r="D635" s="37"/>
      <c r="E635" s="37"/>
    </row>
    <row r="636" spans="2:5">
      <c r="B636" s="37"/>
      <c r="C636" s="37"/>
      <c r="D636" s="37"/>
      <c r="E636" s="37"/>
    </row>
    <row r="637" spans="2:5">
      <c r="B637" s="37"/>
      <c r="C637" s="37"/>
      <c r="D637" s="37"/>
      <c r="E637" s="37"/>
    </row>
    <row r="638" spans="2:5">
      <c r="B638" s="37"/>
      <c r="C638" s="37"/>
      <c r="D638" s="37"/>
      <c r="E638" s="37"/>
    </row>
    <row r="639" spans="2:5">
      <c r="B639" s="37"/>
      <c r="C639" s="37"/>
      <c r="D639" s="37"/>
      <c r="E639" s="37"/>
    </row>
    <row r="640" spans="2:5">
      <c r="B640" s="37"/>
      <c r="C640" s="37"/>
      <c r="D640" s="37"/>
      <c r="E640" s="37"/>
    </row>
    <row r="641" spans="2:5">
      <c r="B641" s="37"/>
      <c r="C641" s="37"/>
      <c r="D641" s="37"/>
      <c r="E641" s="37"/>
    </row>
    <row r="642" spans="2:5">
      <c r="B642" s="37"/>
      <c r="C642" s="37"/>
      <c r="D642" s="37"/>
      <c r="E642" s="37"/>
    </row>
    <row r="643" spans="2:5">
      <c r="B643" s="37"/>
      <c r="C643" s="37"/>
      <c r="D643" s="37"/>
      <c r="E643" s="37"/>
    </row>
    <row r="644" spans="2:5">
      <c r="B644" s="37"/>
      <c r="C644" s="37"/>
      <c r="D644" s="37"/>
      <c r="E644" s="37"/>
    </row>
    <row r="645" spans="2:5">
      <c r="B645" s="37"/>
      <c r="C645" s="37"/>
      <c r="D645" s="37"/>
      <c r="E645" s="37"/>
    </row>
    <row r="646" spans="2:5">
      <c r="B646" s="37"/>
      <c r="C646" s="37"/>
      <c r="D646" s="37"/>
      <c r="E646" s="37"/>
    </row>
    <row r="647" spans="2:5">
      <c r="B647" s="37"/>
      <c r="C647" s="37"/>
      <c r="D647" s="37"/>
      <c r="E647" s="37"/>
    </row>
    <row r="648" spans="2:5">
      <c r="B648" s="37"/>
      <c r="C648" s="37"/>
      <c r="D648" s="37"/>
      <c r="E648" s="37"/>
    </row>
    <row r="649" spans="2:5">
      <c r="B649" s="37"/>
      <c r="C649" s="37"/>
      <c r="D649" s="37"/>
      <c r="E649" s="37"/>
    </row>
    <row r="650" spans="2:5">
      <c r="B650" s="37"/>
      <c r="C650" s="37"/>
      <c r="D650" s="37"/>
      <c r="E650" s="37"/>
    </row>
    <row r="651" spans="2:5">
      <c r="B651" s="37"/>
      <c r="C651" s="37"/>
      <c r="D651" s="37"/>
      <c r="E651" s="37"/>
    </row>
    <row r="652" spans="2:5">
      <c r="B652" s="37"/>
      <c r="C652" s="37"/>
      <c r="D652" s="37"/>
      <c r="E652" s="37"/>
    </row>
    <row r="653" spans="2:5">
      <c r="B653" s="37"/>
      <c r="C653" s="37"/>
      <c r="D653" s="37"/>
      <c r="E653" s="37"/>
    </row>
    <row r="654" spans="2:5">
      <c r="B654" s="37"/>
      <c r="C654" s="37"/>
      <c r="D654" s="37"/>
      <c r="E654" s="37"/>
    </row>
    <row r="655" spans="2:5">
      <c r="B655" s="37"/>
      <c r="C655" s="37"/>
      <c r="D655" s="37"/>
      <c r="E655" s="37"/>
    </row>
    <row r="656" spans="2:5">
      <c r="B656" s="37"/>
      <c r="C656" s="37"/>
      <c r="D656" s="37"/>
      <c r="E656" s="37"/>
    </row>
    <row r="657" spans="2:5">
      <c r="B657" s="37"/>
      <c r="C657" s="37"/>
      <c r="D657" s="37"/>
      <c r="E657" s="37"/>
    </row>
    <row r="658" spans="2:5">
      <c r="B658" s="37"/>
      <c r="C658" s="37"/>
      <c r="D658" s="37"/>
      <c r="E658" s="37"/>
    </row>
    <row r="659" spans="2:5">
      <c r="B659" s="37"/>
      <c r="C659" s="37"/>
      <c r="D659" s="37"/>
      <c r="E659" s="37"/>
    </row>
    <row r="660" spans="2:5">
      <c r="B660" s="37"/>
      <c r="C660" s="37"/>
      <c r="D660" s="37"/>
      <c r="E660" s="37"/>
    </row>
    <row r="661" spans="2:5">
      <c r="B661" s="37"/>
      <c r="C661" s="37"/>
      <c r="D661" s="37"/>
      <c r="E661" s="37"/>
    </row>
    <row r="662" spans="2:5">
      <c r="B662" s="37"/>
      <c r="C662" s="37"/>
      <c r="D662" s="37"/>
      <c r="E662" s="37"/>
    </row>
    <row r="663" spans="2:5">
      <c r="B663" s="37"/>
      <c r="C663" s="37"/>
      <c r="D663" s="37"/>
      <c r="E663" s="37"/>
    </row>
    <row r="664" spans="2:5">
      <c r="B664" s="37"/>
      <c r="C664" s="37"/>
      <c r="D664" s="37"/>
      <c r="E664" s="37"/>
    </row>
    <row r="665" spans="2:5">
      <c r="B665" s="37"/>
      <c r="C665" s="37"/>
      <c r="D665" s="37"/>
      <c r="E665" s="37"/>
    </row>
    <row r="666" spans="2:5">
      <c r="B666" s="37"/>
      <c r="C666" s="37"/>
      <c r="D666" s="37"/>
      <c r="E666" s="37"/>
    </row>
    <row r="667" spans="2:5">
      <c r="B667" s="37"/>
      <c r="C667" s="37"/>
      <c r="D667" s="37"/>
      <c r="E667" s="37"/>
    </row>
    <row r="668" spans="2:5">
      <c r="B668" s="37"/>
      <c r="C668" s="37"/>
      <c r="D668" s="37"/>
      <c r="E668" s="37"/>
    </row>
    <row r="669" spans="2:5">
      <c r="B669" s="37"/>
      <c r="C669" s="37"/>
      <c r="D669" s="37"/>
      <c r="E669" s="37"/>
    </row>
    <row r="670" spans="2:5">
      <c r="B670" s="37"/>
      <c r="C670" s="37"/>
      <c r="D670" s="37"/>
      <c r="E670" s="37"/>
    </row>
    <row r="671" spans="2:5">
      <c r="B671" s="37"/>
      <c r="C671" s="37"/>
      <c r="D671" s="37"/>
      <c r="E671" s="37"/>
    </row>
    <row r="672" spans="2:5">
      <c r="B672" s="37"/>
      <c r="C672" s="37"/>
      <c r="D672" s="37"/>
      <c r="E672" s="37"/>
    </row>
    <row r="673" spans="2:5">
      <c r="B673" s="37"/>
      <c r="C673" s="37"/>
      <c r="D673" s="37"/>
      <c r="E673" s="37"/>
    </row>
    <row r="674" spans="2:5">
      <c r="B674" s="37"/>
      <c r="C674" s="37"/>
      <c r="D674" s="37"/>
      <c r="E674" s="37"/>
    </row>
    <row r="675" spans="2:5">
      <c r="B675" s="37"/>
      <c r="C675" s="37"/>
      <c r="D675" s="37"/>
      <c r="E675" s="37"/>
    </row>
    <row r="676" spans="2:5">
      <c r="B676" s="37"/>
      <c r="C676" s="37"/>
      <c r="D676" s="37"/>
      <c r="E676" s="37"/>
    </row>
    <row r="677" spans="2:5">
      <c r="B677" s="37"/>
      <c r="C677" s="37"/>
      <c r="D677" s="37"/>
      <c r="E677" s="37"/>
    </row>
    <row r="678" spans="2:5">
      <c r="B678" s="37"/>
      <c r="C678" s="37"/>
      <c r="D678" s="37"/>
      <c r="E678" s="37"/>
    </row>
    <row r="679" spans="2:5">
      <c r="B679" s="37"/>
      <c r="C679" s="37"/>
      <c r="D679" s="37"/>
      <c r="E679" s="37"/>
    </row>
    <row r="680" spans="2:5">
      <c r="B680" s="37"/>
      <c r="C680" s="37"/>
      <c r="D680" s="37"/>
      <c r="E680" s="37"/>
    </row>
    <row r="681" spans="2:5">
      <c r="B681" s="37"/>
      <c r="C681" s="37"/>
      <c r="D681" s="37"/>
      <c r="E681" s="37"/>
    </row>
    <row r="682" spans="2:5">
      <c r="B682" s="37"/>
      <c r="C682" s="37"/>
      <c r="D682" s="37"/>
      <c r="E682" s="37"/>
    </row>
    <row r="683" spans="2:5">
      <c r="B683" s="37"/>
      <c r="C683" s="37"/>
      <c r="D683" s="37"/>
      <c r="E683" s="37"/>
    </row>
    <row r="684" spans="2:5">
      <c r="B684" s="37"/>
      <c r="C684" s="37"/>
      <c r="D684" s="37"/>
      <c r="E684" s="37"/>
    </row>
    <row r="685" spans="2:5">
      <c r="B685" s="37"/>
      <c r="C685" s="37"/>
      <c r="D685" s="37"/>
      <c r="E685" s="37"/>
    </row>
    <row r="686" spans="2:5">
      <c r="B686" s="37"/>
      <c r="C686" s="37"/>
      <c r="D686" s="37"/>
      <c r="E686" s="37"/>
    </row>
    <row r="687" spans="2:5">
      <c r="B687" s="37"/>
      <c r="C687" s="37"/>
      <c r="D687" s="37"/>
      <c r="E687" s="37"/>
    </row>
    <row r="688" spans="2:5">
      <c r="B688" s="37"/>
      <c r="C688" s="37"/>
      <c r="D688" s="37"/>
      <c r="E688" s="37"/>
    </row>
    <row r="689" spans="2:5">
      <c r="B689" s="37"/>
      <c r="C689" s="37"/>
      <c r="D689" s="37"/>
      <c r="E689" s="37"/>
    </row>
    <row r="690" spans="2:5">
      <c r="B690" s="37"/>
      <c r="C690" s="37"/>
      <c r="D690" s="37"/>
      <c r="E690" s="37"/>
    </row>
    <row r="691" spans="2:5">
      <c r="B691" s="37"/>
      <c r="C691" s="37"/>
      <c r="D691" s="37"/>
      <c r="E691" s="37"/>
    </row>
    <row r="692" spans="2:5">
      <c r="B692" s="37"/>
      <c r="C692" s="37"/>
      <c r="D692" s="37"/>
      <c r="E692" s="37"/>
    </row>
    <row r="693" spans="2:5">
      <c r="B693" s="37"/>
      <c r="C693" s="37"/>
      <c r="D693" s="37"/>
      <c r="E693" s="37"/>
    </row>
    <row r="694" spans="2:5">
      <c r="B694" s="37"/>
      <c r="C694" s="37"/>
      <c r="D694" s="37"/>
      <c r="E694" s="37"/>
    </row>
    <row r="695" spans="2:5">
      <c r="B695" s="37"/>
      <c r="C695" s="37"/>
      <c r="D695" s="37"/>
      <c r="E695" s="37"/>
    </row>
    <row r="696" spans="2:5">
      <c r="B696" s="37"/>
      <c r="C696" s="37"/>
      <c r="D696" s="37"/>
      <c r="E696" s="37"/>
    </row>
    <row r="697" spans="2:5">
      <c r="B697" s="37"/>
      <c r="C697" s="37"/>
      <c r="D697" s="37"/>
      <c r="E697" s="37"/>
    </row>
    <row r="698" spans="2:5">
      <c r="B698" s="37"/>
      <c r="C698" s="37"/>
      <c r="D698" s="37"/>
      <c r="E698" s="37"/>
    </row>
    <row r="699" spans="2:5">
      <c r="B699" s="37"/>
      <c r="C699" s="37"/>
      <c r="D699" s="37"/>
      <c r="E699" s="37"/>
    </row>
    <row r="700" spans="2:5">
      <c r="B700" s="37"/>
      <c r="C700" s="37"/>
      <c r="D700" s="37"/>
      <c r="E700" s="37"/>
    </row>
    <row r="701" spans="2:5">
      <c r="B701" s="37"/>
      <c r="C701" s="37"/>
      <c r="D701" s="37"/>
      <c r="E701" s="37"/>
    </row>
    <row r="702" spans="2:5">
      <c r="B702" s="37"/>
      <c r="C702" s="37"/>
      <c r="D702" s="37"/>
      <c r="E702" s="37"/>
    </row>
    <row r="703" spans="2:5">
      <c r="B703" s="37"/>
      <c r="C703" s="37"/>
      <c r="D703" s="37"/>
      <c r="E703" s="37"/>
    </row>
    <row r="704" spans="2:5">
      <c r="B704" s="37"/>
      <c r="C704" s="37"/>
      <c r="D704" s="37"/>
      <c r="E704" s="37"/>
    </row>
    <row r="705" spans="2:5">
      <c r="B705" s="37"/>
      <c r="C705" s="37"/>
      <c r="D705" s="37"/>
      <c r="E705" s="37"/>
    </row>
    <row r="706" spans="2:5">
      <c r="B706" s="37"/>
      <c r="C706" s="37"/>
      <c r="D706" s="37"/>
      <c r="E706" s="37"/>
    </row>
    <row r="707" spans="2:5">
      <c r="B707" s="37"/>
      <c r="C707" s="37"/>
      <c r="D707" s="37"/>
      <c r="E707" s="37"/>
    </row>
    <row r="708" spans="2:5">
      <c r="B708" s="37"/>
      <c r="C708" s="37"/>
      <c r="D708" s="37"/>
      <c r="E708" s="37"/>
    </row>
    <row r="709" spans="2:5">
      <c r="B709" s="37"/>
      <c r="C709" s="37"/>
      <c r="D709" s="37"/>
      <c r="E709" s="37"/>
    </row>
    <row r="710" spans="2:5">
      <c r="B710" s="37"/>
      <c r="C710" s="37"/>
      <c r="D710" s="37"/>
      <c r="E710" s="37"/>
    </row>
    <row r="711" spans="2:5">
      <c r="B711" s="37"/>
      <c r="C711" s="37"/>
      <c r="D711" s="37"/>
      <c r="E711" s="37"/>
    </row>
    <row r="712" spans="2:5">
      <c r="B712" s="37"/>
      <c r="C712" s="37"/>
      <c r="D712" s="37"/>
      <c r="E712" s="37"/>
    </row>
    <row r="713" spans="2:5">
      <c r="B713" s="37"/>
      <c r="C713" s="37"/>
      <c r="D713" s="37"/>
      <c r="E713" s="37"/>
    </row>
    <row r="714" spans="2:5">
      <c r="B714" s="37"/>
      <c r="C714" s="37"/>
      <c r="D714" s="37"/>
      <c r="E714" s="37"/>
    </row>
    <row r="715" spans="2:5">
      <c r="B715" s="37"/>
      <c r="C715" s="37"/>
      <c r="D715" s="37"/>
      <c r="E715" s="37"/>
    </row>
    <row r="716" spans="2:5">
      <c r="B716" s="37"/>
      <c r="C716" s="37"/>
      <c r="D716" s="37"/>
      <c r="E716" s="37"/>
    </row>
    <row r="717" spans="2:5">
      <c r="B717" s="37"/>
      <c r="C717" s="37"/>
      <c r="D717" s="37"/>
      <c r="E717" s="37"/>
    </row>
    <row r="718" spans="2:5">
      <c r="B718" s="37"/>
      <c r="C718" s="37"/>
      <c r="D718" s="37"/>
      <c r="E718" s="37"/>
    </row>
    <row r="719" spans="2:5">
      <c r="B719" s="37"/>
      <c r="C719" s="37"/>
      <c r="D719" s="37"/>
      <c r="E719" s="37"/>
    </row>
    <row r="720" spans="2:5">
      <c r="B720" s="37"/>
      <c r="C720" s="37"/>
      <c r="D720" s="37"/>
      <c r="E720" s="37"/>
    </row>
    <row r="721" spans="2:5">
      <c r="B721" s="37"/>
      <c r="C721" s="37"/>
      <c r="D721" s="37"/>
      <c r="E721" s="37"/>
    </row>
    <row r="722" spans="2:5">
      <c r="B722" s="37"/>
      <c r="C722" s="37"/>
      <c r="D722" s="37"/>
      <c r="E722" s="37"/>
    </row>
    <row r="723" spans="2:5">
      <c r="B723" s="37"/>
      <c r="C723" s="37"/>
      <c r="D723" s="37"/>
      <c r="E723" s="37"/>
    </row>
    <row r="724" spans="2:5">
      <c r="B724" s="37"/>
      <c r="C724" s="37"/>
      <c r="D724" s="37"/>
      <c r="E724" s="37"/>
    </row>
    <row r="725" spans="2:5">
      <c r="B725" s="37"/>
      <c r="C725" s="37"/>
      <c r="D725" s="37"/>
      <c r="E725" s="37"/>
    </row>
    <row r="726" spans="2:5">
      <c r="B726" s="37"/>
      <c r="C726" s="37"/>
      <c r="D726" s="37"/>
      <c r="E726" s="37"/>
    </row>
    <row r="727" spans="2:5">
      <c r="B727" s="37"/>
      <c r="C727" s="37"/>
      <c r="D727" s="37"/>
      <c r="E727" s="37"/>
    </row>
    <row r="728" spans="2:5">
      <c r="B728" s="37"/>
      <c r="C728" s="37"/>
      <c r="D728" s="37"/>
      <c r="E728" s="37"/>
    </row>
    <row r="729" spans="2:5">
      <c r="B729" s="37"/>
      <c r="C729" s="37"/>
      <c r="D729" s="37"/>
      <c r="E729" s="37"/>
    </row>
    <row r="730" spans="2:5">
      <c r="B730" s="37"/>
      <c r="C730" s="37"/>
      <c r="D730" s="37"/>
      <c r="E730" s="37"/>
    </row>
    <row r="731" spans="2:5">
      <c r="B731" s="37"/>
      <c r="C731" s="37"/>
      <c r="D731" s="37"/>
      <c r="E731" s="37"/>
    </row>
    <row r="732" spans="2:5">
      <c r="B732" s="37"/>
      <c r="C732" s="37"/>
      <c r="D732" s="37"/>
      <c r="E732" s="37"/>
    </row>
    <row r="733" spans="2:5">
      <c r="B733" s="37"/>
      <c r="C733" s="37"/>
      <c r="D733" s="37"/>
      <c r="E733" s="37"/>
    </row>
    <row r="734" spans="2:5">
      <c r="B734" s="37"/>
      <c r="C734" s="37"/>
      <c r="D734" s="37"/>
      <c r="E734" s="37"/>
    </row>
    <row r="735" spans="2:5">
      <c r="B735" s="37"/>
      <c r="C735" s="37"/>
      <c r="D735" s="37"/>
      <c r="E735" s="37"/>
    </row>
    <row r="736" spans="2:5">
      <c r="B736" s="37"/>
      <c r="C736" s="37"/>
      <c r="D736" s="37"/>
      <c r="E736" s="37"/>
    </row>
    <row r="737" spans="2:5">
      <c r="B737" s="37"/>
      <c r="C737" s="37"/>
      <c r="D737" s="37"/>
      <c r="E737" s="37"/>
    </row>
    <row r="738" spans="2:5">
      <c r="B738" s="37"/>
      <c r="C738" s="37"/>
      <c r="D738" s="37"/>
      <c r="E738" s="37"/>
    </row>
    <row r="739" spans="2:5">
      <c r="B739" s="37"/>
      <c r="C739" s="37"/>
      <c r="D739" s="37"/>
      <c r="E739" s="37"/>
    </row>
    <row r="740" spans="2:5">
      <c r="B740" s="37"/>
      <c r="C740" s="37"/>
      <c r="D740" s="37"/>
      <c r="E740" s="37"/>
    </row>
    <row r="741" spans="2:5">
      <c r="B741" s="37"/>
      <c r="C741" s="37"/>
      <c r="D741" s="37"/>
      <c r="E741" s="37"/>
    </row>
    <row r="742" spans="2:5">
      <c r="B742" s="37"/>
      <c r="C742" s="37"/>
      <c r="D742" s="37"/>
      <c r="E742" s="37"/>
    </row>
    <row r="743" spans="2:5">
      <c r="B743" s="37"/>
      <c r="C743" s="37"/>
      <c r="D743" s="37"/>
      <c r="E743" s="37"/>
    </row>
    <row r="744" spans="2:5">
      <c r="B744" s="37"/>
      <c r="C744" s="37"/>
      <c r="D744" s="37"/>
      <c r="E744" s="37"/>
    </row>
    <row r="745" spans="2:5">
      <c r="B745" s="37"/>
      <c r="C745" s="37"/>
      <c r="D745" s="37"/>
      <c r="E745" s="37"/>
    </row>
    <row r="746" spans="2:5">
      <c r="B746" s="37"/>
      <c r="C746" s="37"/>
      <c r="D746" s="37"/>
      <c r="E746" s="37"/>
    </row>
    <row r="747" spans="2:5">
      <c r="B747" s="37"/>
      <c r="C747" s="37"/>
      <c r="D747" s="37"/>
      <c r="E747" s="37"/>
    </row>
    <row r="748" spans="2:5">
      <c r="B748" s="37"/>
      <c r="C748" s="37"/>
      <c r="D748" s="37"/>
      <c r="E748" s="37"/>
    </row>
    <row r="749" spans="2:5">
      <c r="B749" s="37"/>
      <c r="C749" s="37"/>
      <c r="D749" s="37"/>
      <c r="E749" s="37"/>
    </row>
    <row r="750" spans="2:5">
      <c r="B750" s="37"/>
      <c r="C750" s="37"/>
      <c r="D750" s="37"/>
      <c r="E750" s="37"/>
    </row>
    <row r="751" spans="2:5">
      <c r="B751" s="37"/>
      <c r="C751" s="37"/>
      <c r="D751" s="37"/>
      <c r="E751" s="37"/>
    </row>
    <row r="752" spans="2:5">
      <c r="B752" s="37"/>
      <c r="C752" s="37"/>
      <c r="D752" s="37"/>
      <c r="E752" s="37"/>
    </row>
    <row r="753" spans="2:5">
      <c r="B753" s="37"/>
      <c r="C753" s="37"/>
      <c r="D753" s="37"/>
      <c r="E753" s="37"/>
    </row>
    <row r="754" spans="2:5">
      <c r="B754" s="37"/>
      <c r="C754" s="37"/>
      <c r="D754" s="37"/>
      <c r="E754" s="37"/>
    </row>
    <row r="755" spans="2:5">
      <c r="B755" s="37"/>
      <c r="C755" s="37"/>
      <c r="D755" s="37"/>
      <c r="E755" s="37"/>
    </row>
    <row r="756" spans="2:5">
      <c r="B756" s="37"/>
      <c r="C756" s="37"/>
      <c r="D756" s="37"/>
      <c r="E756" s="37"/>
    </row>
    <row r="757" spans="2:5">
      <c r="B757" s="37"/>
      <c r="C757" s="37"/>
      <c r="D757" s="37"/>
      <c r="E757" s="37"/>
    </row>
    <row r="758" spans="2:5">
      <c r="B758" s="37"/>
      <c r="C758" s="37"/>
      <c r="D758" s="37"/>
      <c r="E758" s="37"/>
    </row>
    <row r="759" spans="2:5">
      <c r="B759" s="37"/>
      <c r="C759" s="37"/>
      <c r="D759" s="37"/>
      <c r="E759" s="37"/>
    </row>
    <row r="760" spans="2:5">
      <c r="B760" s="37"/>
      <c r="C760" s="37"/>
      <c r="D760" s="37"/>
      <c r="E760" s="37"/>
    </row>
    <row r="761" spans="2:5">
      <c r="B761" s="37"/>
      <c r="C761" s="37"/>
      <c r="D761" s="37"/>
      <c r="E761" s="37"/>
    </row>
    <row r="762" spans="2:5">
      <c r="B762" s="37"/>
      <c r="C762" s="37"/>
      <c r="D762" s="37"/>
      <c r="E762" s="37"/>
    </row>
    <row r="763" spans="2:5">
      <c r="B763" s="37"/>
      <c r="C763" s="37"/>
      <c r="D763" s="37"/>
      <c r="E763" s="37"/>
    </row>
    <row r="764" spans="2:5">
      <c r="B764" s="37"/>
      <c r="C764" s="37"/>
      <c r="D764" s="37"/>
      <c r="E764" s="37"/>
    </row>
    <row r="765" spans="2:5">
      <c r="B765" s="37"/>
      <c r="C765" s="37"/>
      <c r="D765" s="37"/>
      <c r="E765" s="37"/>
    </row>
    <row r="766" spans="2:5">
      <c r="B766" s="37"/>
      <c r="C766" s="37"/>
      <c r="D766" s="37"/>
      <c r="E766" s="37"/>
    </row>
    <row r="767" spans="2:5">
      <c r="B767" s="37"/>
      <c r="C767" s="37"/>
      <c r="D767" s="37"/>
      <c r="E767" s="37"/>
    </row>
    <row r="768" spans="2:5">
      <c r="B768" s="37"/>
      <c r="C768" s="37"/>
      <c r="D768" s="37"/>
      <c r="E768" s="37"/>
    </row>
    <row r="769" spans="2:5">
      <c r="B769" s="37"/>
      <c r="C769" s="37"/>
      <c r="D769" s="37"/>
      <c r="E769" s="37"/>
    </row>
    <row r="770" spans="2:5">
      <c r="B770" s="37"/>
      <c r="C770" s="37"/>
      <c r="D770" s="37"/>
      <c r="E770" s="37"/>
    </row>
    <row r="771" spans="2:5">
      <c r="B771" s="37"/>
      <c r="C771" s="37"/>
      <c r="D771" s="37"/>
      <c r="E771" s="37"/>
    </row>
    <row r="772" spans="2:5">
      <c r="B772" s="37"/>
      <c r="C772" s="37"/>
      <c r="D772" s="37"/>
      <c r="E772" s="37"/>
    </row>
    <row r="773" spans="2:5">
      <c r="B773" s="37"/>
      <c r="C773" s="37"/>
      <c r="D773" s="37"/>
      <c r="E773" s="37"/>
    </row>
    <row r="774" spans="2:5">
      <c r="B774" s="37"/>
      <c r="C774" s="37"/>
      <c r="D774" s="37"/>
      <c r="E774" s="37"/>
    </row>
    <row r="775" spans="2:5">
      <c r="B775" s="37"/>
      <c r="C775" s="37"/>
      <c r="D775" s="37"/>
      <c r="E775" s="37"/>
    </row>
    <row r="776" spans="2:5">
      <c r="B776" s="37"/>
      <c r="C776" s="37"/>
      <c r="D776" s="37"/>
      <c r="E776" s="37"/>
    </row>
    <row r="777" spans="2:5">
      <c r="B777" s="37"/>
      <c r="C777" s="37"/>
      <c r="D777" s="37"/>
      <c r="E777" s="37"/>
    </row>
    <row r="778" spans="2:5">
      <c r="B778" s="37"/>
      <c r="C778" s="37"/>
      <c r="D778" s="37"/>
      <c r="E778" s="37"/>
    </row>
    <row r="779" spans="2:5">
      <c r="B779" s="37"/>
      <c r="C779" s="37"/>
      <c r="D779" s="37"/>
      <c r="E779" s="37"/>
    </row>
    <row r="780" spans="2:5">
      <c r="B780" s="37"/>
      <c r="C780" s="37"/>
      <c r="D780" s="37"/>
      <c r="E780" s="37"/>
    </row>
    <row r="781" spans="2:5">
      <c r="B781" s="37"/>
      <c r="C781" s="37"/>
      <c r="D781" s="37"/>
      <c r="E781" s="37"/>
    </row>
    <row r="782" spans="2:5">
      <c r="B782" s="37"/>
      <c r="C782" s="37"/>
      <c r="D782" s="37"/>
      <c r="E782" s="37"/>
    </row>
    <row r="783" spans="2:5">
      <c r="B783" s="37"/>
      <c r="C783" s="37"/>
      <c r="D783" s="37"/>
      <c r="E783" s="37"/>
    </row>
    <row r="784" spans="2:5">
      <c r="B784" s="37"/>
      <c r="C784" s="37"/>
      <c r="D784" s="37"/>
      <c r="E784" s="37"/>
    </row>
    <row r="785" spans="2:5">
      <c r="B785" s="37"/>
      <c r="C785" s="37"/>
      <c r="D785" s="37"/>
      <c r="E785" s="37"/>
    </row>
    <row r="786" spans="2:5">
      <c r="B786" s="37"/>
      <c r="C786" s="37"/>
      <c r="D786" s="37"/>
      <c r="E786" s="37"/>
    </row>
    <row r="787" spans="2:5">
      <c r="B787" s="37"/>
      <c r="C787" s="37"/>
      <c r="D787" s="37"/>
      <c r="E787" s="37"/>
    </row>
    <row r="788" spans="2:5">
      <c r="B788" s="37"/>
      <c r="C788" s="37"/>
      <c r="D788" s="37"/>
      <c r="E788" s="37"/>
    </row>
    <row r="789" spans="2:5">
      <c r="B789" s="37"/>
      <c r="C789" s="37"/>
      <c r="D789" s="37"/>
      <c r="E789" s="37"/>
    </row>
    <row r="790" spans="2:5">
      <c r="B790" s="37"/>
      <c r="C790" s="37"/>
      <c r="D790" s="37"/>
      <c r="E790" s="37"/>
    </row>
    <row r="791" spans="2:5">
      <c r="B791" s="37"/>
      <c r="C791" s="37"/>
      <c r="D791" s="37"/>
      <c r="E791" s="37"/>
    </row>
    <row r="792" spans="2:5">
      <c r="B792" s="37"/>
      <c r="C792" s="37"/>
      <c r="D792" s="37"/>
      <c r="E792" s="37"/>
    </row>
    <row r="793" spans="2:5">
      <c r="B793" s="37"/>
      <c r="C793" s="37"/>
      <c r="D793" s="37"/>
      <c r="E793" s="37"/>
    </row>
    <row r="794" spans="2:5">
      <c r="B794" s="37"/>
      <c r="C794" s="37"/>
      <c r="D794" s="37"/>
      <c r="E794" s="37"/>
    </row>
    <row r="795" spans="2:5">
      <c r="B795" s="37"/>
      <c r="C795" s="37"/>
      <c r="D795" s="37"/>
      <c r="E795" s="37"/>
    </row>
    <row r="796" spans="2:5">
      <c r="B796" s="37"/>
      <c r="C796" s="37"/>
      <c r="D796" s="37"/>
      <c r="E796" s="37"/>
    </row>
    <row r="797" spans="2:5">
      <c r="B797" s="37"/>
      <c r="C797" s="37"/>
      <c r="D797" s="37"/>
      <c r="E797" s="37"/>
    </row>
    <row r="798" spans="2:5">
      <c r="B798" s="37"/>
      <c r="C798" s="37"/>
      <c r="D798" s="37"/>
      <c r="E798" s="37"/>
    </row>
    <row r="799" spans="2:5">
      <c r="B799" s="37"/>
      <c r="C799" s="37"/>
      <c r="D799" s="37"/>
      <c r="E799" s="37"/>
    </row>
    <row r="800" spans="2:5">
      <c r="B800" s="37"/>
      <c r="C800" s="37"/>
      <c r="D800" s="37"/>
      <c r="E800" s="37"/>
    </row>
    <row r="801" spans="2:5">
      <c r="B801" s="37"/>
      <c r="C801" s="37"/>
      <c r="D801" s="37"/>
      <c r="E801" s="37"/>
    </row>
    <row r="802" spans="2:5">
      <c r="B802" s="37"/>
      <c r="C802" s="37"/>
      <c r="D802" s="37"/>
      <c r="E802" s="37"/>
    </row>
    <row r="803" spans="2:5">
      <c r="B803" s="37"/>
      <c r="C803" s="37"/>
      <c r="D803" s="37"/>
      <c r="E803" s="37"/>
    </row>
    <row r="804" spans="2:5">
      <c r="B804" s="37"/>
      <c r="C804" s="37"/>
      <c r="D804" s="37"/>
      <c r="E804" s="37"/>
    </row>
    <row r="805" spans="2:5">
      <c r="B805" s="37"/>
      <c r="C805" s="37"/>
      <c r="D805" s="37"/>
      <c r="E805" s="37"/>
    </row>
    <row r="806" spans="2:5">
      <c r="B806" s="37"/>
      <c r="C806" s="37"/>
      <c r="D806" s="37"/>
      <c r="E806" s="37"/>
    </row>
    <row r="807" spans="2:5">
      <c r="B807" s="37"/>
      <c r="C807" s="37"/>
      <c r="D807" s="37"/>
      <c r="E807" s="37"/>
    </row>
    <row r="808" spans="2:5">
      <c r="B808" s="37"/>
      <c r="C808" s="37"/>
      <c r="D808" s="37"/>
      <c r="E808" s="37"/>
    </row>
    <row r="809" spans="2:5">
      <c r="B809" s="37"/>
      <c r="C809" s="37"/>
      <c r="D809" s="37"/>
      <c r="E809" s="37"/>
    </row>
    <row r="810" spans="2:5">
      <c r="B810" s="37"/>
      <c r="C810" s="37"/>
      <c r="D810" s="37"/>
      <c r="E810" s="37"/>
    </row>
    <row r="811" spans="2:5">
      <c r="B811" s="37"/>
      <c r="C811" s="37"/>
      <c r="D811" s="37"/>
      <c r="E811" s="37"/>
    </row>
    <row r="812" spans="2:5">
      <c r="B812" s="37"/>
      <c r="C812" s="37"/>
      <c r="D812" s="37"/>
      <c r="E812" s="37"/>
    </row>
    <row r="813" spans="2:5">
      <c r="B813" s="37"/>
      <c r="C813" s="37"/>
      <c r="D813" s="37"/>
      <c r="E813" s="37"/>
    </row>
    <row r="814" spans="2:5">
      <c r="B814" s="37"/>
      <c r="C814" s="37"/>
      <c r="D814" s="37"/>
      <c r="E814" s="37"/>
    </row>
    <row r="815" spans="2:5">
      <c r="B815" s="37"/>
      <c r="C815" s="37"/>
      <c r="D815" s="37"/>
      <c r="E815" s="37"/>
    </row>
    <row r="816" spans="2:5">
      <c r="B816" s="37"/>
      <c r="C816" s="37"/>
      <c r="D816" s="37"/>
      <c r="E816" s="37"/>
    </row>
    <row r="817" spans="2:5">
      <c r="B817" s="37"/>
      <c r="C817" s="37"/>
      <c r="D817" s="37"/>
      <c r="E817" s="37"/>
    </row>
    <row r="818" spans="2:5">
      <c r="B818" s="37"/>
      <c r="C818" s="37"/>
      <c r="D818" s="37"/>
      <c r="E818" s="37"/>
    </row>
    <row r="819" spans="2:5">
      <c r="B819" s="37"/>
      <c r="C819" s="37"/>
      <c r="D819" s="37"/>
      <c r="E819" s="37"/>
    </row>
    <row r="820" spans="2:5">
      <c r="B820" s="37"/>
      <c r="C820" s="37"/>
      <c r="D820" s="37"/>
      <c r="E820" s="37"/>
    </row>
    <row r="821" spans="2:5">
      <c r="B821" s="37"/>
      <c r="C821" s="37"/>
      <c r="D821" s="37"/>
      <c r="E821" s="37"/>
    </row>
    <row r="822" spans="2:5">
      <c r="B822" s="37"/>
      <c r="C822" s="37"/>
      <c r="D822" s="37"/>
      <c r="E822" s="37"/>
    </row>
    <row r="823" spans="2:5">
      <c r="B823" s="37"/>
      <c r="C823" s="37"/>
      <c r="D823" s="37"/>
      <c r="E823" s="37"/>
    </row>
    <row r="824" spans="2:5">
      <c r="B824" s="37"/>
      <c r="C824" s="37"/>
      <c r="D824" s="37"/>
      <c r="E824" s="37"/>
    </row>
    <row r="825" spans="2:5">
      <c r="B825" s="37"/>
      <c r="C825" s="37"/>
      <c r="D825" s="37"/>
      <c r="E825" s="37"/>
    </row>
    <row r="826" spans="2:5">
      <c r="B826" s="37"/>
      <c r="C826" s="37"/>
      <c r="D826" s="37"/>
      <c r="E826" s="37"/>
    </row>
    <row r="827" spans="2:5">
      <c r="B827" s="37"/>
      <c r="C827" s="37"/>
      <c r="D827" s="37"/>
      <c r="E827" s="37"/>
    </row>
  </sheetData>
  <sheetProtection password="A022" sheet="1" objects="1" scenarios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9:N10 O17 O7 C13:N15 D12:N12 C17:N17 E16:N16 C11 E11:N11" unlockedFormula="1"/>
    <ignoredError sqref="O8 O9:O16" formula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>
    <pageSetUpPr fitToPage="1"/>
  </sheetPr>
  <dimension ref="B1:C96"/>
  <sheetViews>
    <sheetView showGridLines="0" view="pageBreakPreview" zoomScale="90" zoomScaleSheetLayoutView="90" workbookViewId="0">
      <selection activeCell="C45" sqref="C45"/>
    </sheetView>
  </sheetViews>
  <sheetFormatPr defaultColWidth="9.140625" defaultRowHeight="12.75"/>
  <cols>
    <col min="1" max="1" width="1.7109375" style="476" customWidth="1"/>
    <col min="2" max="2" width="49.85546875" style="476" customWidth="1"/>
    <col min="3" max="3" width="23.5703125" style="476" customWidth="1"/>
    <col min="4" max="4" width="1.7109375" style="476" customWidth="1"/>
    <col min="5" max="16384" width="9.140625" style="476"/>
  </cols>
  <sheetData>
    <row r="1" spans="2:3" ht="7.9" customHeight="1"/>
    <row r="2" spans="2:3" s="305" customFormat="1" ht="15.75">
      <c r="B2" s="310" t="s">
        <v>364</v>
      </c>
    </row>
    <row r="3" spans="2:3" s="305" customFormat="1" ht="9" customHeight="1" thickBot="1">
      <c r="B3" s="431"/>
    </row>
    <row r="4" spans="2:3" ht="13.5" thickBot="1">
      <c r="B4" s="1109" t="s">
        <v>365</v>
      </c>
      <c r="C4" s="1110"/>
    </row>
    <row r="5" spans="2:3" ht="13.5" thickBot="1">
      <c r="B5" s="477"/>
      <c r="C5" s="478">
        <v>43465</v>
      </c>
    </row>
    <row r="6" spans="2:3" ht="16.5" thickBot="1">
      <c r="B6" s="479" t="s">
        <v>366</v>
      </c>
      <c r="C6" s="480">
        <f>C7+C19+C23+C48+C53+C60+C78+C84+C87</f>
        <v>0</v>
      </c>
    </row>
    <row r="7" spans="2:3" ht="15.95" customHeight="1">
      <c r="B7" s="481" t="s">
        <v>809</v>
      </c>
      <c r="C7" s="482">
        <f>SUM(C8:C18)</f>
        <v>0</v>
      </c>
    </row>
    <row r="8" spans="2:3" ht="13.5" customHeight="1">
      <c r="B8" s="483" t="s">
        <v>529</v>
      </c>
      <c r="C8" s="88"/>
    </row>
    <row r="9" spans="2:3" ht="13.5" customHeight="1">
      <c r="B9" s="483" t="s">
        <v>527</v>
      </c>
      <c r="C9" s="88"/>
    </row>
    <row r="10" spans="2:3" ht="13.5" customHeight="1">
      <c r="B10" s="483" t="s">
        <v>528</v>
      </c>
      <c r="C10" s="88"/>
    </row>
    <row r="11" spans="2:3" ht="13.5" customHeight="1">
      <c r="B11" s="483" t="s">
        <v>530</v>
      </c>
      <c r="C11" s="88"/>
    </row>
    <row r="12" spans="2:3" ht="13.5" customHeight="1">
      <c r="B12" s="483" t="s">
        <v>828</v>
      </c>
      <c r="C12" s="88"/>
    </row>
    <row r="13" spans="2:3" ht="13.5" customHeight="1">
      <c r="B13" s="483" t="s">
        <v>829</v>
      </c>
      <c r="C13" s="88"/>
    </row>
    <row r="14" spans="2:3" ht="13.5" customHeight="1">
      <c r="B14" s="483" t="s">
        <v>830</v>
      </c>
      <c r="C14" s="88"/>
    </row>
    <row r="15" spans="2:3" ht="13.5" customHeight="1">
      <c r="B15" s="483" t="s">
        <v>831</v>
      </c>
      <c r="C15" s="88"/>
    </row>
    <row r="16" spans="2:3" ht="13.5" customHeight="1">
      <c r="B16" s="485" t="s">
        <v>832</v>
      </c>
      <c r="C16" s="88"/>
    </row>
    <row r="17" spans="2:3" ht="13.5" customHeight="1">
      <c r="B17" s="485" t="s">
        <v>833</v>
      </c>
      <c r="C17" s="88"/>
    </row>
    <row r="18" spans="2:3" ht="13.5" customHeight="1" thickBot="1">
      <c r="B18" s="483" t="s">
        <v>834</v>
      </c>
      <c r="C18" s="50"/>
    </row>
    <row r="19" spans="2:3" ht="15.95" customHeight="1">
      <c r="B19" s="486" t="s">
        <v>531</v>
      </c>
      <c r="C19" s="487">
        <f>SUM(C20:C22)</f>
        <v>0</v>
      </c>
    </row>
    <row r="20" spans="2:3" ht="13.5" customHeight="1">
      <c r="B20" s="488" t="s">
        <v>565</v>
      </c>
      <c r="C20" s="88"/>
    </row>
    <row r="21" spans="2:3" ht="13.5" customHeight="1">
      <c r="B21" s="488" t="s">
        <v>367</v>
      </c>
      <c r="C21" s="88"/>
    </row>
    <row r="22" spans="2:3" ht="13.5" customHeight="1" thickBot="1">
      <c r="B22" s="488" t="s">
        <v>368</v>
      </c>
      <c r="C22" s="88"/>
    </row>
    <row r="23" spans="2:3" ht="15.95" customHeight="1">
      <c r="B23" s="486" t="s">
        <v>369</v>
      </c>
      <c r="C23" s="482">
        <f>SUM(C24:C34,C41:C42,C45:C47)</f>
        <v>0</v>
      </c>
    </row>
    <row r="24" spans="2:3" ht="13.5" customHeight="1">
      <c r="B24" s="488" t="s">
        <v>370</v>
      </c>
      <c r="C24" s="100"/>
    </row>
    <row r="25" spans="2:3" ht="13.5" customHeight="1">
      <c r="B25" s="488" t="s">
        <v>532</v>
      </c>
      <c r="C25" s="100"/>
    </row>
    <row r="26" spans="2:3" ht="13.5" customHeight="1">
      <c r="B26" s="488" t="s">
        <v>533</v>
      </c>
      <c r="C26" s="100"/>
    </row>
    <row r="27" spans="2:3" ht="13.5" customHeight="1">
      <c r="B27" s="488" t="s">
        <v>534</v>
      </c>
      <c r="C27" s="100"/>
    </row>
    <row r="28" spans="2:3" ht="13.5" customHeight="1">
      <c r="B28" s="488" t="s">
        <v>535</v>
      </c>
      <c r="C28" s="100"/>
    </row>
    <row r="29" spans="2:3" ht="13.5" customHeight="1">
      <c r="B29" s="488" t="s">
        <v>536</v>
      </c>
      <c r="C29" s="100"/>
    </row>
    <row r="30" spans="2:3" ht="13.5" customHeight="1">
      <c r="B30" s="488" t="s">
        <v>537</v>
      </c>
      <c r="C30" s="100"/>
    </row>
    <row r="31" spans="2:3" ht="13.5" customHeight="1">
      <c r="B31" s="488" t="s">
        <v>566</v>
      </c>
      <c r="C31" s="100"/>
    </row>
    <row r="32" spans="2:3" ht="13.5" customHeight="1">
      <c r="B32" s="488" t="s">
        <v>567</v>
      </c>
      <c r="C32" s="100"/>
    </row>
    <row r="33" spans="2:3" ht="13.5" customHeight="1">
      <c r="B33" s="488" t="s">
        <v>568</v>
      </c>
      <c r="C33" s="100"/>
    </row>
    <row r="34" spans="2:3" ht="13.5" customHeight="1">
      <c r="B34" s="488" t="s">
        <v>538</v>
      </c>
      <c r="C34" s="484">
        <f>SUM(C35:C40)</f>
        <v>0</v>
      </c>
    </row>
    <row r="35" spans="2:3" ht="13.5" customHeight="1">
      <c r="B35" s="489" t="s">
        <v>569</v>
      </c>
      <c r="C35" s="88"/>
    </row>
    <row r="36" spans="2:3" ht="13.5" customHeight="1">
      <c r="B36" s="489" t="s">
        <v>570</v>
      </c>
      <c r="C36" s="88"/>
    </row>
    <row r="37" spans="2:3" ht="13.5" customHeight="1">
      <c r="B37" s="489" t="s">
        <v>571</v>
      </c>
      <c r="C37" s="88"/>
    </row>
    <row r="38" spans="2:3" ht="13.5" customHeight="1">
      <c r="B38" s="489" t="s">
        <v>572</v>
      </c>
      <c r="C38" s="88"/>
    </row>
    <row r="39" spans="2:3" ht="13.5" customHeight="1">
      <c r="B39" s="489" t="s">
        <v>573</v>
      </c>
      <c r="C39" s="88"/>
    </row>
    <row r="40" spans="2:3" ht="13.5" customHeight="1">
      <c r="B40" s="489" t="s">
        <v>574</v>
      </c>
      <c r="C40" s="88"/>
    </row>
    <row r="41" spans="2:3" ht="13.5" customHeight="1">
      <c r="B41" s="488" t="s">
        <v>575</v>
      </c>
      <c r="C41" s="88"/>
    </row>
    <row r="42" spans="2:3" ht="13.5" customHeight="1">
      <c r="B42" s="488" t="s">
        <v>576</v>
      </c>
      <c r="C42" s="484">
        <f>SUM(C43:C44)</f>
        <v>0</v>
      </c>
    </row>
    <row r="43" spans="2:3" ht="13.5" customHeight="1">
      <c r="B43" s="489" t="s">
        <v>577</v>
      </c>
      <c r="C43" s="88"/>
    </row>
    <row r="44" spans="2:3" ht="13.5" customHeight="1">
      <c r="B44" s="489" t="s">
        <v>578</v>
      </c>
      <c r="C44" s="88"/>
    </row>
    <row r="45" spans="2:3" ht="13.5" customHeight="1">
      <c r="B45" s="488" t="s">
        <v>539</v>
      </c>
      <c r="C45" s="88"/>
    </row>
    <row r="46" spans="2:3" ht="13.5" customHeight="1">
      <c r="B46" s="488" t="s">
        <v>1112</v>
      </c>
      <c r="C46" s="88"/>
    </row>
    <row r="47" spans="2:3" ht="13.5" customHeight="1" thickBot="1">
      <c r="B47" s="488" t="s">
        <v>1113</v>
      </c>
      <c r="C47" s="88"/>
    </row>
    <row r="48" spans="2:3" ht="15.95" customHeight="1">
      <c r="B48" s="490" t="s">
        <v>371</v>
      </c>
      <c r="C48" s="482">
        <f>SUM(C49:C52)</f>
        <v>0</v>
      </c>
    </row>
    <row r="49" spans="2:3" ht="13.5" customHeight="1">
      <c r="B49" s="488" t="s">
        <v>546</v>
      </c>
      <c r="C49" s="49"/>
    </row>
    <row r="50" spans="2:3" ht="13.5" customHeight="1">
      <c r="B50" s="488" t="s">
        <v>579</v>
      </c>
      <c r="C50" s="49"/>
    </row>
    <row r="51" spans="2:3" ht="13.5" customHeight="1">
      <c r="B51" s="488" t="s">
        <v>580</v>
      </c>
      <c r="C51" s="49"/>
    </row>
    <row r="52" spans="2:3" ht="13.5" customHeight="1" thickBot="1">
      <c r="B52" s="488" t="s">
        <v>581</v>
      </c>
      <c r="C52" s="49"/>
    </row>
    <row r="53" spans="2:3" ht="15.95" customHeight="1">
      <c r="B53" s="490" t="s">
        <v>372</v>
      </c>
      <c r="C53" s="482">
        <f t="shared" ref="C53" si="0">SUM(C54:C59)</f>
        <v>0</v>
      </c>
    </row>
    <row r="54" spans="2:3" ht="13.5" customHeight="1">
      <c r="B54" s="492" t="s">
        <v>835</v>
      </c>
      <c r="C54" s="49"/>
    </row>
    <row r="55" spans="2:3" ht="13.5" customHeight="1">
      <c r="B55" s="492" t="s">
        <v>836</v>
      </c>
      <c r="C55" s="49"/>
    </row>
    <row r="56" spans="2:3" ht="13.5" customHeight="1">
      <c r="B56" s="492" t="s">
        <v>373</v>
      </c>
      <c r="C56" s="49"/>
    </row>
    <row r="57" spans="2:3" ht="13.5" customHeight="1">
      <c r="B57" s="492" t="s">
        <v>374</v>
      </c>
      <c r="C57" s="49"/>
    </row>
    <row r="58" spans="2:3" ht="13.5" customHeight="1">
      <c r="B58" s="492" t="s">
        <v>375</v>
      </c>
      <c r="C58" s="49"/>
    </row>
    <row r="59" spans="2:3" ht="13.5" customHeight="1" thickBot="1">
      <c r="B59" s="488" t="s">
        <v>589</v>
      </c>
      <c r="C59" s="88"/>
    </row>
    <row r="60" spans="2:3" ht="15.95" customHeight="1">
      <c r="B60" s="493" t="s">
        <v>590</v>
      </c>
      <c r="C60" s="482">
        <f>SUM(C61:C62,C65,C66,C71:C77)</f>
        <v>0</v>
      </c>
    </row>
    <row r="61" spans="2:3" ht="13.5" customHeight="1">
      <c r="B61" s="492" t="s">
        <v>376</v>
      </c>
      <c r="C61" s="89"/>
    </row>
    <row r="62" spans="2:3" ht="13.5" customHeight="1">
      <c r="B62" s="488" t="s">
        <v>588</v>
      </c>
      <c r="C62" s="494">
        <f>SUM(C63:C64)</f>
        <v>0</v>
      </c>
    </row>
    <row r="63" spans="2:3" ht="13.5" customHeight="1">
      <c r="B63" s="495" t="s">
        <v>547</v>
      </c>
      <c r="C63" s="89"/>
    </row>
    <row r="64" spans="2:3" ht="13.5" customHeight="1">
      <c r="B64" s="495" t="s">
        <v>612</v>
      </c>
      <c r="C64" s="89"/>
    </row>
    <row r="65" spans="2:3" ht="24.95" customHeight="1">
      <c r="B65" s="488" t="s">
        <v>591</v>
      </c>
      <c r="C65" s="89"/>
    </row>
    <row r="66" spans="2:3" ht="13.5" customHeight="1">
      <c r="B66" s="492" t="s">
        <v>377</v>
      </c>
      <c r="C66" s="491">
        <f>SUM(C67:C70)</f>
        <v>0</v>
      </c>
    </row>
    <row r="67" spans="2:3" ht="13.5" customHeight="1">
      <c r="B67" s="495" t="s">
        <v>548</v>
      </c>
      <c r="C67" s="49"/>
    </row>
    <row r="68" spans="2:3" ht="13.5" customHeight="1">
      <c r="B68" s="495" t="s">
        <v>549</v>
      </c>
      <c r="C68" s="49"/>
    </row>
    <row r="69" spans="2:3" ht="13.5" customHeight="1">
      <c r="B69" s="495" t="s">
        <v>550</v>
      </c>
      <c r="C69" s="49"/>
    </row>
    <row r="70" spans="2:3" ht="13.5" customHeight="1">
      <c r="B70" s="495" t="s">
        <v>551</v>
      </c>
      <c r="C70" s="49"/>
    </row>
    <row r="71" spans="2:3" ht="13.5" customHeight="1">
      <c r="B71" s="496" t="s">
        <v>540</v>
      </c>
      <c r="C71" s="49"/>
    </row>
    <row r="72" spans="2:3" ht="13.5" customHeight="1">
      <c r="B72" s="497" t="s">
        <v>378</v>
      </c>
      <c r="C72" s="49"/>
    </row>
    <row r="73" spans="2:3" ht="13.5" customHeight="1">
      <c r="B73" s="497" t="s">
        <v>379</v>
      </c>
      <c r="C73" s="49"/>
    </row>
    <row r="74" spans="2:3" ht="13.5" customHeight="1">
      <c r="B74" s="497" t="s">
        <v>380</v>
      </c>
      <c r="C74" s="49"/>
    </row>
    <row r="75" spans="2:3" ht="13.5" customHeight="1">
      <c r="B75" s="497" t="s">
        <v>381</v>
      </c>
      <c r="C75" s="49"/>
    </row>
    <row r="76" spans="2:3" ht="13.5" customHeight="1">
      <c r="B76" s="497" t="s">
        <v>587</v>
      </c>
      <c r="C76" s="51"/>
    </row>
    <row r="77" spans="2:3" ht="13.5" customHeight="1" thickBot="1">
      <c r="B77" s="497" t="s">
        <v>552</v>
      </c>
      <c r="C77" s="51"/>
    </row>
    <row r="78" spans="2:3" ht="15.95" customHeight="1">
      <c r="B78" s="490" t="s">
        <v>382</v>
      </c>
      <c r="C78" s="482">
        <f>SUM(C79:C83)</f>
        <v>0</v>
      </c>
    </row>
    <row r="79" spans="2:3" ht="13.5" customHeight="1">
      <c r="B79" s="492" t="s">
        <v>541</v>
      </c>
      <c r="C79" s="49"/>
    </row>
    <row r="80" spans="2:3" ht="13.5" customHeight="1">
      <c r="B80" s="492" t="s">
        <v>542</v>
      </c>
      <c r="C80" s="49"/>
    </row>
    <row r="81" spans="2:3" ht="13.5" customHeight="1">
      <c r="B81" s="492" t="s">
        <v>543</v>
      </c>
      <c r="C81" s="49"/>
    </row>
    <row r="82" spans="2:3" ht="13.5" customHeight="1">
      <c r="B82" s="492" t="s">
        <v>544</v>
      </c>
      <c r="C82" s="49"/>
    </row>
    <row r="83" spans="2:3" ht="13.5" customHeight="1" thickBot="1">
      <c r="B83" s="498" t="s">
        <v>553</v>
      </c>
      <c r="C83" s="50"/>
    </row>
    <row r="84" spans="2:3" ht="15.95" customHeight="1">
      <c r="B84" s="490" t="s">
        <v>383</v>
      </c>
      <c r="C84" s="482">
        <f>SUM(C85:C86)</f>
        <v>0</v>
      </c>
    </row>
    <row r="85" spans="2:3" ht="13.5" customHeight="1">
      <c r="B85" s="492" t="s">
        <v>545</v>
      </c>
      <c r="C85" s="49"/>
    </row>
    <row r="86" spans="2:3" ht="13.5" customHeight="1" thickBot="1">
      <c r="B86" s="492" t="s">
        <v>384</v>
      </c>
      <c r="C86" s="50"/>
    </row>
    <row r="87" spans="2:3" ht="15.95" customHeight="1">
      <c r="B87" s="490" t="s">
        <v>385</v>
      </c>
      <c r="C87" s="482">
        <f>SUM(C88:C90,C91,C94:C95)</f>
        <v>0</v>
      </c>
    </row>
    <row r="88" spans="2:3" ht="13.5" customHeight="1">
      <c r="B88" s="492" t="s">
        <v>386</v>
      </c>
      <c r="C88" s="49"/>
    </row>
    <row r="89" spans="2:3" ht="13.5" customHeight="1">
      <c r="B89" s="492" t="s">
        <v>387</v>
      </c>
      <c r="C89" s="49"/>
    </row>
    <row r="90" spans="2:3" ht="13.5" customHeight="1">
      <c r="B90" s="492" t="s">
        <v>388</v>
      </c>
      <c r="C90" s="49"/>
    </row>
    <row r="91" spans="2:3" ht="13.5" customHeight="1">
      <c r="B91" s="492" t="s">
        <v>389</v>
      </c>
      <c r="C91" s="491">
        <f>SUM(C92:C93)</f>
        <v>0</v>
      </c>
    </row>
    <row r="92" spans="2:3" ht="24.95" customHeight="1">
      <c r="B92" s="495" t="s">
        <v>613</v>
      </c>
      <c r="C92" s="51"/>
    </row>
    <row r="93" spans="2:3" ht="24.95" customHeight="1">
      <c r="B93" s="495" t="s">
        <v>614</v>
      </c>
      <c r="C93" s="51"/>
    </row>
    <row r="94" spans="2:3" ht="13.5" customHeight="1">
      <c r="B94" s="499" t="s">
        <v>554</v>
      </c>
      <c r="C94" s="51"/>
    </row>
    <row r="95" spans="2:3" ht="13.5" customHeight="1" thickBot="1">
      <c r="B95" s="498" t="s">
        <v>555</v>
      </c>
      <c r="C95" s="48"/>
    </row>
    <row r="96" spans="2:3" ht="7.9" customHeight="1"/>
  </sheetData>
  <sheetProtection password="A022" sheet="1" objects="1" scenarios="1" formatCells="0" formatColumns="0" formatRows="0" insertColumns="0" insertRows="0" deleteColumns="0" deleteRows="0" selectLockedCells="1"/>
  <mergeCells count="1">
    <mergeCell ref="B4:C4"/>
  </mergeCells>
  <printOptions horizontalCentered="1"/>
  <pageMargins left="0.39370078740157483" right="0.39370078740157483" top="0.39370078740157483" bottom="0.39370078740157483" header="0" footer="0"/>
  <pageSetup paperSize="9" scale="60" orientation="portrait" r:id="rId1"/>
  <headerFooter alignWithMargins="0"/>
  <ignoredErrors>
    <ignoredError sqref="C6:C7 C19:C22 C48 C53:C60 C87 C62:C84 C89:C95 C34:C45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A1:G159"/>
  <sheetViews>
    <sheetView showGridLines="0" view="pageBreakPreview" zoomScale="90" zoomScaleNormal="80" zoomScaleSheetLayoutView="90" workbookViewId="0">
      <selection activeCell="F37" sqref="F37"/>
    </sheetView>
  </sheetViews>
  <sheetFormatPr defaultColWidth="9.140625" defaultRowHeight="12.75"/>
  <cols>
    <col min="1" max="1" width="1.7109375" style="476" customWidth="1"/>
    <col min="2" max="2" width="45.7109375" style="476" customWidth="1"/>
    <col min="3" max="3" width="49.140625" style="476" customWidth="1"/>
    <col min="4" max="4" width="11.42578125" style="476" customWidth="1"/>
    <col min="5" max="5" width="14.85546875" style="476" customWidth="1"/>
    <col min="6" max="6" width="9.140625" style="476"/>
    <col min="7" max="7" width="1.7109375" style="476" customWidth="1"/>
    <col min="8" max="16384" width="9.140625" style="476"/>
  </cols>
  <sheetData>
    <row r="1" spans="1:7" ht="9" customHeight="1">
      <c r="A1" s="30"/>
      <c r="B1" s="30"/>
      <c r="C1" s="30"/>
      <c r="D1" s="30"/>
      <c r="E1" s="30"/>
      <c r="F1" s="30"/>
      <c r="G1" s="30"/>
    </row>
    <row r="2" spans="1:7" s="305" customFormat="1" ht="15.75">
      <c r="A2" s="1"/>
      <c r="B2" s="950" t="s">
        <v>558</v>
      </c>
      <c r="C2" s="993"/>
      <c r="D2" s="993"/>
      <c r="E2" s="93"/>
      <c r="F2" s="93"/>
      <c r="G2" s="1"/>
    </row>
    <row r="3" spans="1:7" s="307" customFormat="1" ht="7.9" customHeight="1" thickBot="1">
      <c r="A3" s="994"/>
      <c r="B3" s="952"/>
      <c r="C3" s="995"/>
      <c r="D3" s="995"/>
      <c r="E3" s="93"/>
      <c r="F3" s="93"/>
      <c r="G3" s="994"/>
    </row>
    <row r="4" spans="1:7" s="307" customFormat="1">
      <c r="A4" s="994"/>
      <c r="B4" s="1114" t="s">
        <v>584</v>
      </c>
      <c r="C4" s="1116" t="s">
        <v>582</v>
      </c>
      <c r="D4" s="1111">
        <v>2018</v>
      </c>
      <c r="E4" s="1112"/>
      <c r="F4" s="1113"/>
      <c r="G4" s="994"/>
    </row>
    <row r="5" spans="1:7" ht="13.5" thickBot="1">
      <c r="A5" s="30"/>
      <c r="B5" s="1115"/>
      <c r="C5" s="1117"/>
      <c r="D5" s="996" t="s">
        <v>586</v>
      </c>
      <c r="E5" s="997" t="s">
        <v>583</v>
      </c>
      <c r="F5" s="998" t="s">
        <v>406</v>
      </c>
      <c r="G5" s="30"/>
    </row>
    <row r="6" spans="1:7" ht="13.5" thickBot="1">
      <c r="A6" s="30"/>
      <c r="B6" s="999" t="s">
        <v>585</v>
      </c>
      <c r="C6" s="1000"/>
      <c r="D6" s="1001"/>
      <c r="E6" s="1002"/>
      <c r="F6" s="1003">
        <f>F8+F10+F12+F14+F16+F18+F20+F22+F24+F26+F28</f>
        <v>0</v>
      </c>
      <c r="G6" s="30"/>
    </row>
    <row r="7" spans="1:7">
      <c r="A7" s="30"/>
      <c r="B7" s="1004"/>
      <c r="C7" s="1005" t="s">
        <v>529</v>
      </c>
      <c r="D7" s="54"/>
      <c r="E7" s="53"/>
      <c r="F7" s="174"/>
      <c r="G7" s="30"/>
    </row>
    <row r="8" spans="1:7">
      <c r="A8" s="30"/>
      <c r="B8" s="101"/>
      <c r="C8" s="1006" t="s">
        <v>23</v>
      </c>
      <c r="D8" s="55"/>
      <c r="E8" s="52"/>
      <c r="F8" s="175"/>
      <c r="G8" s="30"/>
    </row>
    <row r="9" spans="1:7">
      <c r="A9" s="30"/>
      <c r="B9" s="101"/>
      <c r="C9" s="1007" t="s">
        <v>527</v>
      </c>
      <c r="D9" s="55"/>
      <c r="E9" s="52"/>
      <c r="F9" s="175"/>
      <c r="G9" s="30"/>
    </row>
    <row r="10" spans="1:7">
      <c r="A10" s="30"/>
      <c r="B10" s="101"/>
      <c r="C10" s="1006" t="s">
        <v>23</v>
      </c>
      <c r="D10" s="55"/>
      <c r="E10" s="52"/>
      <c r="F10" s="175"/>
      <c r="G10" s="30"/>
    </row>
    <row r="11" spans="1:7">
      <c r="A11" s="30"/>
      <c r="B11" s="101"/>
      <c r="C11" s="1007" t="s">
        <v>528</v>
      </c>
      <c r="D11" s="55"/>
      <c r="E11" s="52"/>
      <c r="F11" s="175"/>
      <c r="G11" s="30"/>
    </row>
    <row r="12" spans="1:7">
      <c r="A12" s="30"/>
      <c r="B12" s="101"/>
      <c r="C12" s="1006" t="s">
        <v>23</v>
      </c>
      <c r="D12" s="55"/>
      <c r="E12" s="52"/>
      <c r="F12" s="175"/>
      <c r="G12" s="30"/>
    </row>
    <row r="13" spans="1:7">
      <c r="A13" s="30"/>
      <c r="B13" s="101"/>
      <c r="C13" s="1007" t="s">
        <v>530</v>
      </c>
      <c r="D13" s="55"/>
      <c r="E13" s="52"/>
      <c r="F13" s="175"/>
      <c r="G13" s="30"/>
    </row>
    <row r="14" spans="1:7">
      <c r="A14" s="30"/>
      <c r="B14" s="101"/>
      <c r="C14" s="1006" t="s">
        <v>23</v>
      </c>
      <c r="D14" s="55"/>
      <c r="E14" s="52"/>
      <c r="F14" s="175"/>
      <c r="G14" s="30"/>
    </row>
    <row r="15" spans="1:7">
      <c r="A15" s="30"/>
      <c r="B15" s="101"/>
      <c r="C15" s="1007" t="s">
        <v>828</v>
      </c>
      <c r="D15" s="55"/>
      <c r="E15" s="52"/>
      <c r="F15" s="175"/>
      <c r="G15" s="30"/>
    </row>
    <row r="16" spans="1:7">
      <c r="A16" s="30"/>
      <c r="B16" s="101"/>
      <c r="C16" s="1006" t="s">
        <v>23</v>
      </c>
      <c r="D16" s="55"/>
      <c r="E16" s="52"/>
      <c r="F16" s="175"/>
      <c r="G16" s="30"/>
    </row>
    <row r="17" spans="1:7">
      <c r="A17" s="30"/>
      <c r="B17" s="101"/>
      <c r="C17" s="1007" t="s">
        <v>829</v>
      </c>
      <c r="D17" s="55"/>
      <c r="E17" s="52"/>
      <c r="F17" s="175"/>
      <c r="G17" s="30"/>
    </row>
    <row r="18" spans="1:7">
      <c r="A18" s="30"/>
      <c r="B18" s="101"/>
      <c r="C18" s="1006" t="s">
        <v>23</v>
      </c>
      <c r="D18" s="55"/>
      <c r="E18" s="52"/>
      <c r="F18" s="175"/>
      <c r="G18" s="30"/>
    </row>
    <row r="19" spans="1:7">
      <c r="A19" s="30"/>
      <c r="B19" s="101"/>
      <c r="C19" s="1007" t="s">
        <v>830</v>
      </c>
      <c r="D19" s="55"/>
      <c r="E19" s="52"/>
      <c r="F19" s="175"/>
      <c r="G19" s="30"/>
    </row>
    <row r="20" spans="1:7">
      <c r="A20" s="30"/>
      <c r="B20" s="101"/>
      <c r="C20" s="1006" t="s">
        <v>23</v>
      </c>
      <c r="D20" s="55"/>
      <c r="E20" s="52"/>
      <c r="F20" s="175"/>
      <c r="G20" s="30"/>
    </row>
    <row r="21" spans="1:7">
      <c r="A21" s="30"/>
      <c r="B21" s="101"/>
      <c r="C21" s="1008" t="s">
        <v>831</v>
      </c>
      <c r="D21" s="55"/>
      <c r="E21" s="52"/>
      <c r="F21" s="175"/>
      <c r="G21" s="30"/>
    </row>
    <row r="22" spans="1:7">
      <c r="A22" s="30"/>
      <c r="B22" s="101"/>
      <c r="C22" s="1006" t="s">
        <v>23</v>
      </c>
      <c r="D22" s="55"/>
      <c r="E22" s="52"/>
      <c r="F22" s="175"/>
      <c r="G22" s="30"/>
    </row>
    <row r="23" spans="1:7">
      <c r="A23" s="30"/>
      <c r="B23" s="101"/>
      <c r="C23" s="1008" t="s">
        <v>832</v>
      </c>
      <c r="D23" s="55"/>
      <c r="E23" s="52"/>
      <c r="F23" s="175"/>
      <c r="G23" s="30"/>
    </row>
    <row r="24" spans="1:7">
      <c r="A24" s="30"/>
      <c r="B24" s="101"/>
      <c r="C24" s="1006" t="s">
        <v>23</v>
      </c>
      <c r="D24" s="55"/>
      <c r="E24" s="52"/>
      <c r="F24" s="175"/>
      <c r="G24" s="30"/>
    </row>
    <row r="25" spans="1:7">
      <c r="A25" s="30"/>
      <c r="B25" s="101"/>
      <c r="C25" s="1007" t="s">
        <v>833</v>
      </c>
      <c r="D25" s="55"/>
      <c r="E25" s="52"/>
      <c r="F25" s="175"/>
      <c r="G25" s="30"/>
    </row>
    <row r="26" spans="1:7">
      <c r="A26" s="30"/>
      <c r="B26" s="101"/>
      <c r="C26" s="1006" t="s">
        <v>23</v>
      </c>
      <c r="D26" s="55"/>
      <c r="E26" s="52"/>
      <c r="F26" s="175"/>
      <c r="G26" s="30"/>
    </row>
    <row r="27" spans="1:7">
      <c r="A27" s="30"/>
      <c r="B27" s="101"/>
      <c r="C27" s="1007" t="s">
        <v>834</v>
      </c>
      <c r="D27" s="55"/>
      <c r="E27" s="52"/>
      <c r="F27" s="175"/>
      <c r="G27" s="30"/>
    </row>
    <row r="28" spans="1:7" ht="13.5" thickBot="1">
      <c r="A28" s="30"/>
      <c r="B28" s="1009"/>
      <c r="C28" s="1010" t="s">
        <v>23</v>
      </c>
      <c r="D28" s="102"/>
      <c r="E28" s="103"/>
      <c r="F28" s="176"/>
      <c r="G28" s="30"/>
    </row>
    <row r="29" spans="1:7" ht="13.5" thickBot="1">
      <c r="A29" s="30"/>
      <c r="B29" s="999" t="s">
        <v>531</v>
      </c>
      <c r="C29" s="1000"/>
      <c r="D29" s="1001"/>
      <c r="E29" s="1002"/>
      <c r="F29" s="1003">
        <f>F31+F33+F35</f>
        <v>0</v>
      </c>
      <c r="G29" s="30"/>
    </row>
    <row r="30" spans="1:7">
      <c r="A30" s="30"/>
      <c r="B30" s="101"/>
      <c r="C30" s="1005" t="s">
        <v>565</v>
      </c>
      <c r="D30" s="104"/>
      <c r="E30" s="105"/>
      <c r="F30" s="177"/>
      <c r="G30" s="30"/>
    </row>
    <row r="31" spans="1:7">
      <c r="A31" s="30"/>
      <c r="B31" s="1004"/>
      <c r="C31" s="1006" t="s">
        <v>23</v>
      </c>
      <c r="D31" s="106"/>
      <c r="E31" s="107"/>
      <c r="F31" s="178"/>
      <c r="G31" s="30"/>
    </row>
    <row r="32" spans="1:7">
      <c r="A32" s="30"/>
      <c r="B32" s="101"/>
      <c r="C32" s="1007" t="s">
        <v>367</v>
      </c>
      <c r="D32" s="106"/>
      <c r="E32" s="107"/>
      <c r="F32" s="179"/>
      <c r="G32" s="30"/>
    </row>
    <row r="33" spans="1:7">
      <c r="A33" s="30"/>
      <c r="B33" s="101"/>
      <c r="C33" s="1006" t="s">
        <v>23</v>
      </c>
      <c r="D33" s="106"/>
      <c r="E33" s="108"/>
      <c r="F33" s="178"/>
      <c r="G33" s="30"/>
    </row>
    <row r="34" spans="1:7">
      <c r="A34" s="30"/>
      <c r="B34" s="101"/>
      <c r="C34" s="1007" t="s">
        <v>368</v>
      </c>
      <c r="D34" s="106"/>
      <c r="E34" s="107"/>
      <c r="F34" s="178"/>
      <c r="G34" s="30"/>
    </row>
    <row r="35" spans="1:7" ht="13.5" thickBot="1">
      <c r="A35" s="30"/>
      <c r="B35" s="1009"/>
      <c r="C35" s="1010" t="s">
        <v>23</v>
      </c>
      <c r="D35" s="109"/>
      <c r="E35" s="110"/>
      <c r="F35" s="180"/>
      <c r="G35" s="30"/>
    </row>
    <row r="36" spans="1:7" ht="13.5" thickBot="1">
      <c r="A36" s="30"/>
      <c r="B36" s="1011" t="s">
        <v>369</v>
      </c>
      <c r="C36" s="1000"/>
      <c r="D36" s="1001"/>
      <c r="E36" s="1002"/>
      <c r="F36" s="1003">
        <f>F38+F40+F42+F44+F46+F48+F50+F52+F54+F56+F64+F66+F70+F72+F74+F76</f>
        <v>0</v>
      </c>
      <c r="G36" s="30"/>
    </row>
    <row r="37" spans="1:7">
      <c r="A37" s="30"/>
      <c r="B37" s="1077"/>
      <c r="C37" s="1072" t="s">
        <v>370</v>
      </c>
      <c r="D37" s="1080"/>
      <c r="E37" s="1081"/>
      <c r="F37" s="1082"/>
      <c r="G37" s="30"/>
    </row>
    <row r="38" spans="1:7">
      <c r="A38" s="30"/>
      <c r="B38" s="1078"/>
      <c r="C38" s="1073" t="s">
        <v>23</v>
      </c>
      <c r="D38" s="106"/>
      <c r="E38" s="1071"/>
      <c r="F38" s="178"/>
      <c r="G38" s="30"/>
    </row>
    <row r="39" spans="1:7">
      <c r="A39" s="30"/>
      <c r="B39" s="1078"/>
      <c r="C39" s="1074" t="s">
        <v>532</v>
      </c>
      <c r="D39" s="106"/>
      <c r="E39" s="1071"/>
      <c r="F39" s="178"/>
      <c r="G39" s="30"/>
    </row>
    <row r="40" spans="1:7">
      <c r="A40" s="30"/>
      <c r="B40" s="1078"/>
      <c r="C40" s="1073" t="s">
        <v>23</v>
      </c>
      <c r="D40" s="106"/>
      <c r="E40" s="1071"/>
      <c r="F40" s="178"/>
      <c r="G40" s="30"/>
    </row>
    <row r="41" spans="1:7">
      <c r="A41" s="30"/>
      <c r="B41" s="1078"/>
      <c r="C41" s="1074" t="s">
        <v>533</v>
      </c>
      <c r="D41" s="106"/>
      <c r="E41" s="1071"/>
      <c r="F41" s="178"/>
      <c r="G41" s="30"/>
    </row>
    <row r="42" spans="1:7">
      <c r="A42" s="30"/>
      <c r="B42" s="1078"/>
      <c r="C42" s="1073" t="s">
        <v>23</v>
      </c>
      <c r="D42" s="106"/>
      <c r="E42" s="1071"/>
      <c r="F42" s="178"/>
      <c r="G42" s="30"/>
    </row>
    <row r="43" spans="1:7">
      <c r="A43" s="30"/>
      <c r="B43" s="1078"/>
      <c r="C43" s="1074" t="s">
        <v>534</v>
      </c>
      <c r="D43" s="106"/>
      <c r="E43" s="1071"/>
      <c r="F43" s="178"/>
      <c r="G43" s="30"/>
    </row>
    <row r="44" spans="1:7">
      <c r="A44" s="30"/>
      <c r="B44" s="1078"/>
      <c r="C44" s="1073" t="s">
        <v>23</v>
      </c>
      <c r="D44" s="106"/>
      <c r="E44" s="1071"/>
      <c r="F44" s="178"/>
      <c r="G44" s="30"/>
    </row>
    <row r="45" spans="1:7">
      <c r="A45" s="30"/>
      <c r="B45" s="1078"/>
      <c r="C45" s="1074" t="s">
        <v>535</v>
      </c>
      <c r="D45" s="106"/>
      <c r="E45" s="1071"/>
      <c r="F45" s="178"/>
      <c r="G45" s="30"/>
    </row>
    <row r="46" spans="1:7">
      <c r="A46" s="30"/>
      <c r="B46" s="1078"/>
      <c r="C46" s="1073" t="s">
        <v>23</v>
      </c>
      <c r="D46" s="106"/>
      <c r="E46" s="1071"/>
      <c r="F46" s="178"/>
      <c r="G46" s="30"/>
    </row>
    <row r="47" spans="1:7">
      <c r="A47" s="30"/>
      <c r="B47" s="1078"/>
      <c r="C47" s="1074" t="s">
        <v>536</v>
      </c>
      <c r="D47" s="106"/>
      <c r="E47" s="1071"/>
      <c r="F47" s="178"/>
      <c r="G47" s="30"/>
    </row>
    <row r="48" spans="1:7">
      <c r="A48" s="30"/>
      <c r="B48" s="1078"/>
      <c r="C48" s="1073" t="s">
        <v>23</v>
      </c>
      <c r="D48" s="106"/>
      <c r="E48" s="1071"/>
      <c r="F48" s="178"/>
      <c r="G48" s="30"/>
    </row>
    <row r="49" spans="1:7">
      <c r="A49" s="30"/>
      <c r="B49" s="1078"/>
      <c r="C49" s="1074" t="s">
        <v>537</v>
      </c>
      <c r="D49" s="106"/>
      <c r="E49" s="1071"/>
      <c r="F49" s="178"/>
      <c r="G49" s="30"/>
    </row>
    <row r="50" spans="1:7">
      <c r="A50" s="30"/>
      <c r="B50" s="1078"/>
      <c r="C50" s="1073" t="s">
        <v>23</v>
      </c>
      <c r="D50" s="106"/>
      <c r="E50" s="1071"/>
      <c r="F50" s="178"/>
      <c r="G50" s="30"/>
    </row>
    <row r="51" spans="1:7">
      <c r="A51" s="30"/>
      <c r="B51" s="1078"/>
      <c r="C51" s="1074" t="s">
        <v>566</v>
      </c>
      <c r="D51" s="106"/>
      <c r="E51" s="1071"/>
      <c r="F51" s="178"/>
      <c r="G51" s="30"/>
    </row>
    <row r="52" spans="1:7">
      <c r="A52" s="30"/>
      <c r="B52" s="1078"/>
      <c r="C52" s="1073" t="s">
        <v>23</v>
      </c>
      <c r="D52" s="106"/>
      <c r="E52" s="1071"/>
      <c r="F52" s="178"/>
      <c r="G52" s="30"/>
    </row>
    <row r="53" spans="1:7">
      <c r="A53" s="30"/>
      <c r="B53" s="1078"/>
      <c r="C53" s="1074" t="s">
        <v>567</v>
      </c>
      <c r="D53" s="106"/>
      <c r="E53" s="1071"/>
      <c r="F53" s="178"/>
      <c r="G53" s="30"/>
    </row>
    <row r="54" spans="1:7">
      <c r="A54" s="30"/>
      <c r="B54" s="1078"/>
      <c r="C54" s="1073" t="s">
        <v>23</v>
      </c>
      <c r="D54" s="106"/>
      <c r="E54" s="1071"/>
      <c r="F54" s="178"/>
      <c r="G54" s="30"/>
    </row>
    <row r="55" spans="1:7">
      <c r="A55" s="30"/>
      <c r="B55" s="1078"/>
      <c r="C55" s="1074" t="s">
        <v>568</v>
      </c>
      <c r="D55" s="106"/>
      <c r="E55" s="1071"/>
      <c r="F55" s="178"/>
      <c r="G55" s="30"/>
    </row>
    <row r="56" spans="1:7">
      <c r="A56" s="30"/>
      <c r="B56" s="1078"/>
      <c r="C56" s="1073" t="s">
        <v>23</v>
      </c>
      <c r="D56" s="106"/>
      <c r="E56" s="1071"/>
      <c r="F56" s="178"/>
      <c r="G56" s="30"/>
    </row>
    <row r="57" spans="1:7">
      <c r="A57" s="30"/>
      <c r="B57" s="1078"/>
      <c r="C57" s="1074" t="s">
        <v>538</v>
      </c>
      <c r="D57" s="106"/>
      <c r="E57" s="1071"/>
      <c r="F57" s="178"/>
      <c r="G57" s="30"/>
    </row>
    <row r="58" spans="1:7">
      <c r="A58" s="30"/>
      <c r="B58" s="1078"/>
      <c r="C58" s="1075" t="s">
        <v>569</v>
      </c>
      <c r="D58" s="106"/>
      <c r="E58" s="1071"/>
      <c r="F58" s="178"/>
      <c r="G58" s="30"/>
    </row>
    <row r="59" spans="1:7">
      <c r="A59" s="30"/>
      <c r="B59" s="1078"/>
      <c r="C59" s="1073" t="s">
        <v>570</v>
      </c>
      <c r="D59" s="106"/>
      <c r="E59" s="1071"/>
      <c r="F59" s="178"/>
      <c r="G59" s="30"/>
    </row>
    <row r="60" spans="1:7" ht="11.25" customHeight="1">
      <c r="A60" s="30"/>
      <c r="B60" s="1078"/>
      <c r="C60" s="1073" t="s">
        <v>571</v>
      </c>
      <c r="D60" s="106"/>
      <c r="E60" s="1071"/>
      <c r="F60" s="178"/>
      <c r="G60" s="30"/>
    </row>
    <row r="61" spans="1:7">
      <c r="A61" s="30"/>
      <c r="B61" s="1078"/>
      <c r="C61" s="1073" t="s">
        <v>572</v>
      </c>
      <c r="D61" s="106"/>
      <c r="E61" s="1071"/>
      <c r="F61" s="178"/>
      <c r="G61" s="30"/>
    </row>
    <row r="62" spans="1:7">
      <c r="A62" s="30"/>
      <c r="B62" s="1078"/>
      <c r="C62" s="1073" t="s">
        <v>573</v>
      </c>
      <c r="D62" s="106"/>
      <c r="E62" s="1071"/>
      <c r="F62" s="178"/>
      <c r="G62" s="30"/>
    </row>
    <row r="63" spans="1:7">
      <c r="A63" s="30"/>
      <c r="B63" s="1078"/>
      <c r="C63" s="1073" t="s">
        <v>574</v>
      </c>
      <c r="D63" s="106"/>
      <c r="E63" s="1071"/>
      <c r="F63" s="178"/>
      <c r="G63" s="30"/>
    </row>
    <row r="64" spans="1:7">
      <c r="A64" s="30"/>
      <c r="B64" s="1078"/>
      <c r="C64" s="1073" t="s">
        <v>23</v>
      </c>
      <c r="D64" s="106"/>
      <c r="E64" s="1071"/>
      <c r="F64" s="178"/>
      <c r="G64" s="30"/>
    </row>
    <row r="65" spans="1:7">
      <c r="A65" s="30"/>
      <c r="B65" s="1078"/>
      <c r="C65" s="1074" t="s">
        <v>575</v>
      </c>
      <c r="D65" s="106"/>
      <c r="E65" s="1071"/>
      <c r="F65" s="178"/>
      <c r="G65" s="30"/>
    </row>
    <row r="66" spans="1:7">
      <c r="A66" s="30"/>
      <c r="B66" s="1078"/>
      <c r="C66" s="1073" t="s">
        <v>23</v>
      </c>
      <c r="D66" s="106"/>
      <c r="E66" s="1071"/>
      <c r="F66" s="178"/>
      <c r="G66" s="30"/>
    </row>
    <row r="67" spans="1:7">
      <c r="A67" s="30"/>
      <c r="B67" s="1078"/>
      <c r="C67" s="1074" t="s">
        <v>576</v>
      </c>
      <c r="D67" s="106"/>
      <c r="E67" s="1071"/>
      <c r="F67" s="178"/>
      <c r="G67" s="30"/>
    </row>
    <row r="68" spans="1:7">
      <c r="A68" s="30"/>
      <c r="B68" s="1078"/>
      <c r="C68" s="1073" t="s">
        <v>577</v>
      </c>
      <c r="D68" s="106"/>
      <c r="E68" s="1071"/>
      <c r="F68" s="178"/>
      <c r="G68" s="30"/>
    </row>
    <row r="69" spans="1:7">
      <c r="A69" s="30"/>
      <c r="B69" s="1078"/>
      <c r="C69" s="1073" t="s">
        <v>578</v>
      </c>
      <c r="D69" s="106"/>
      <c r="E69" s="1071"/>
      <c r="F69" s="178"/>
      <c r="G69" s="30"/>
    </row>
    <row r="70" spans="1:7">
      <c r="A70" s="30"/>
      <c r="B70" s="1078"/>
      <c r="C70" s="1073" t="s">
        <v>23</v>
      </c>
      <c r="D70" s="106"/>
      <c r="E70" s="1071"/>
      <c r="F70" s="178"/>
      <c r="G70" s="30"/>
    </row>
    <row r="71" spans="1:7">
      <c r="A71" s="30"/>
      <c r="B71" s="1078"/>
      <c r="C71" s="1074" t="s">
        <v>539</v>
      </c>
      <c r="D71" s="106"/>
      <c r="E71" s="1071"/>
      <c r="F71" s="178"/>
      <c r="G71" s="30"/>
    </row>
    <row r="72" spans="1:7">
      <c r="A72" s="30"/>
      <c r="B72" s="1078"/>
      <c r="C72" s="1073" t="s">
        <v>23</v>
      </c>
      <c r="D72" s="1083"/>
      <c r="E72" s="1069"/>
      <c r="F72" s="1070"/>
      <c r="G72" s="30"/>
    </row>
    <row r="73" spans="1:7">
      <c r="A73" s="30"/>
      <c r="B73" s="1078"/>
      <c r="C73" s="1076" t="s">
        <v>1112</v>
      </c>
      <c r="D73" s="106"/>
      <c r="E73" s="1071"/>
      <c r="F73" s="178"/>
      <c r="G73" s="30"/>
    </row>
    <row r="74" spans="1:7">
      <c r="A74" s="30"/>
      <c r="B74" s="1078"/>
      <c r="C74" s="1073" t="s">
        <v>23</v>
      </c>
      <c r="D74" s="106"/>
      <c r="E74" s="1071"/>
      <c r="F74" s="178"/>
      <c r="G74" s="30"/>
    </row>
    <row r="75" spans="1:7">
      <c r="A75" s="30"/>
      <c r="B75" s="1078"/>
      <c r="C75" s="1074" t="s">
        <v>1113</v>
      </c>
      <c r="D75" s="106"/>
      <c r="E75" s="1071"/>
      <c r="F75" s="178"/>
      <c r="G75" s="30"/>
    </row>
    <row r="76" spans="1:7" ht="13.5" thickBot="1">
      <c r="A76" s="30"/>
      <c r="B76" s="1079"/>
      <c r="C76" s="1084" t="s">
        <v>23</v>
      </c>
      <c r="D76" s="1066"/>
      <c r="E76" s="1067"/>
      <c r="F76" s="1068"/>
      <c r="G76" s="30"/>
    </row>
    <row r="77" spans="1:7" ht="13.5" thickBot="1">
      <c r="A77" s="30"/>
      <c r="B77" s="1012" t="s">
        <v>371</v>
      </c>
      <c r="C77" s="1000"/>
      <c r="D77" s="1001"/>
      <c r="E77" s="1002"/>
      <c r="F77" s="1003">
        <f>F79+F81+F83+F85</f>
        <v>0</v>
      </c>
      <c r="G77" s="30"/>
    </row>
    <row r="78" spans="1:7">
      <c r="A78" s="30"/>
      <c r="B78" s="101"/>
      <c r="C78" s="1013" t="s">
        <v>546</v>
      </c>
      <c r="D78" s="104"/>
      <c r="E78" s="105"/>
      <c r="F78" s="177"/>
      <c r="G78" s="30"/>
    </row>
    <row r="79" spans="1:7">
      <c r="A79" s="30"/>
      <c r="B79" s="101"/>
      <c r="C79" s="1006" t="s">
        <v>23</v>
      </c>
      <c r="D79" s="106"/>
      <c r="E79" s="107"/>
      <c r="F79" s="178"/>
      <c r="G79" s="30"/>
    </row>
    <row r="80" spans="1:7">
      <c r="A80" s="30"/>
      <c r="B80" s="101"/>
      <c r="C80" s="1014" t="s">
        <v>579</v>
      </c>
      <c r="D80" s="106"/>
      <c r="E80" s="107"/>
      <c r="F80" s="178"/>
      <c r="G80" s="30"/>
    </row>
    <row r="81" spans="1:7">
      <c r="A81" s="30"/>
      <c r="B81" s="101"/>
      <c r="C81" s="1006" t="s">
        <v>23</v>
      </c>
      <c r="D81" s="106"/>
      <c r="E81" s="107"/>
      <c r="F81" s="178"/>
      <c r="G81" s="30"/>
    </row>
    <row r="82" spans="1:7">
      <c r="A82" s="30"/>
      <c r="B82" s="101"/>
      <c r="C82" s="1014" t="s">
        <v>580</v>
      </c>
      <c r="D82" s="106"/>
      <c r="E82" s="107"/>
      <c r="F82" s="178"/>
      <c r="G82" s="30"/>
    </row>
    <row r="83" spans="1:7">
      <c r="A83" s="30"/>
      <c r="B83" s="101"/>
      <c r="C83" s="1006" t="s">
        <v>23</v>
      </c>
      <c r="D83" s="106"/>
      <c r="E83" s="107"/>
      <c r="F83" s="178"/>
      <c r="G83" s="30"/>
    </row>
    <row r="84" spans="1:7">
      <c r="A84" s="30"/>
      <c r="B84" s="101"/>
      <c r="C84" s="1014" t="s">
        <v>581</v>
      </c>
      <c r="D84" s="106"/>
      <c r="E84" s="107"/>
      <c r="F84" s="178"/>
      <c r="G84" s="30"/>
    </row>
    <row r="85" spans="1:7" ht="13.5" thickBot="1">
      <c r="A85" s="30"/>
      <c r="B85" s="101"/>
      <c r="C85" s="1006" t="s">
        <v>23</v>
      </c>
      <c r="D85" s="106"/>
      <c r="E85" s="107"/>
      <c r="F85" s="178"/>
      <c r="G85" s="30"/>
    </row>
    <row r="86" spans="1:7" ht="13.5" thickBot="1">
      <c r="A86" s="30"/>
      <c r="B86" s="1015" t="s">
        <v>372</v>
      </c>
      <c r="C86" s="1000"/>
      <c r="D86" s="1001"/>
      <c r="E86" s="1002"/>
      <c r="F86" s="1003">
        <f>F88+F90+F92+F94+F96+F98</f>
        <v>0</v>
      </c>
      <c r="G86" s="30"/>
    </row>
    <row r="87" spans="1:7">
      <c r="A87" s="30"/>
      <c r="B87" s="101"/>
      <c r="C87" s="1016" t="s">
        <v>835</v>
      </c>
      <c r="D87" s="104"/>
      <c r="E87" s="105"/>
      <c r="F87" s="177"/>
      <c r="G87" s="30"/>
    </row>
    <row r="88" spans="1:7">
      <c r="A88" s="30"/>
      <c r="B88" s="101"/>
      <c r="C88" s="1006" t="s">
        <v>23</v>
      </c>
      <c r="D88" s="106"/>
      <c r="E88" s="107"/>
      <c r="F88" s="178"/>
      <c r="G88" s="30"/>
    </row>
    <row r="89" spans="1:7">
      <c r="A89" s="30"/>
      <c r="B89" s="101"/>
      <c r="C89" s="1017" t="s">
        <v>836</v>
      </c>
      <c r="D89" s="106"/>
      <c r="E89" s="107"/>
      <c r="F89" s="178"/>
      <c r="G89" s="30"/>
    </row>
    <row r="90" spans="1:7">
      <c r="A90" s="30"/>
      <c r="B90" s="101"/>
      <c r="C90" s="1006" t="s">
        <v>23</v>
      </c>
      <c r="D90" s="106"/>
      <c r="E90" s="107"/>
      <c r="F90" s="178"/>
      <c r="G90" s="30"/>
    </row>
    <row r="91" spans="1:7">
      <c r="A91" s="30"/>
      <c r="B91" s="101"/>
      <c r="C91" s="1017" t="s">
        <v>373</v>
      </c>
      <c r="D91" s="106"/>
      <c r="E91" s="107"/>
      <c r="F91" s="178"/>
      <c r="G91" s="30"/>
    </row>
    <row r="92" spans="1:7">
      <c r="A92" s="30"/>
      <c r="B92" s="101"/>
      <c r="C92" s="1006" t="s">
        <v>23</v>
      </c>
      <c r="D92" s="106"/>
      <c r="E92" s="107"/>
      <c r="F92" s="178"/>
      <c r="G92" s="30"/>
    </row>
    <row r="93" spans="1:7">
      <c r="A93" s="30"/>
      <c r="B93" s="101"/>
      <c r="C93" s="1017" t="s">
        <v>374</v>
      </c>
      <c r="D93" s="106"/>
      <c r="E93" s="107"/>
      <c r="F93" s="178"/>
      <c r="G93" s="30"/>
    </row>
    <row r="94" spans="1:7">
      <c r="A94" s="30"/>
      <c r="B94" s="101"/>
      <c r="C94" s="1006" t="s">
        <v>23</v>
      </c>
      <c r="D94" s="106"/>
      <c r="E94" s="107"/>
      <c r="F94" s="178"/>
      <c r="G94" s="30"/>
    </row>
    <row r="95" spans="1:7">
      <c r="A95" s="30"/>
      <c r="B95" s="101"/>
      <c r="C95" s="1017" t="s">
        <v>375</v>
      </c>
      <c r="D95" s="106"/>
      <c r="E95" s="107"/>
      <c r="F95" s="178"/>
      <c r="G95" s="30"/>
    </row>
    <row r="96" spans="1:7">
      <c r="A96" s="30"/>
      <c r="B96" s="101"/>
      <c r="C96" s="1006" t="s">
        <v>23</v>
      </c>
      <c r="D96" s="106"/>
      <c r="E96" s="107"/>
      <c r="F96" s="178"/>
      <c r="G96" s="30"/>
    </row>
    <row r="97" spans="1:7">
      <c r="A97" s="30"/>
      <c r="B97" s="101"/>
      <c r="C97" s="1007" t="s">
        <v>589</v>
      </c>
      <c r="D97" s="106"/>
      <c r="E97" s="107"/>
      <c r="F97" s="178"/>
      <c r="G97" s="30"/>
    </row>
    <row r="98" spans="1:7" ht="13.5" thickBot="1">
      <c r="A98" s="30"/>
      <c r="B98" s="1009"/>
      <c r="C98" s="1010" t="s">
        <v>23</v>
      </c>
      <c r="D98" s="109"/>
      <c r="E98" s="110"/>
      <c r="F98" s="180"/>
      <c r="G98" s="30"/>
    </row>
    <row r="99" spans="1:7" ht="13.5" thickBot="1">
      <c r="A99" s="30"/>
      <c r="B99" s="1011" t="s">
        <v>590</v>
      </c>
      <c r="C99" s="1000"/>
      <c r="D99" s="1001"/>
      <c r="E99" s="1002"/>
      <c r="F99" s="1003">
        <f>F101+F105+F107+F113+F115+F117+F119+F121+F123+F125+F127</f>
        <v>0</v>
      </c>
      <c r="G99" s="30"/>
    </row>
    <row r="100" spans="1:7">
      <c r="A100" s="30"/>
      <c r="B100" s="101"/>
      <c r="C100" s="1016" t="s">
        <v>376</v>
      </c>
      <c r="D100" s="104"/>
      <c r="E100" s="105"/>
      <c r="F100" s="177"/>
      <c r="G100" s="30"/>
    </row>
    <row r="101" spans="1:7">
      <c r="A101" s="30"/>
      <c r="B101" s="101"/>
      <c r="C101" s="1006" t="s">
        <v>23</v>
      </c>
      <c r="D101" s="106"/>
      <c r="E101" s="107"/>
      <c r="F101" s="178"/>
      <c r="G101" s="30"/>
    </row>
    <row r="102" spans="1:7">
      <c r="A102" s="30"/>
      <c r="B102" s="101"/>
      <c r="C102" s="1007" t="s">
        <v>588</v>
      </c>
      <c r="D102" s="106"/>
      <c r="E102" s="107"/>
      <c r="F102" s="178"/>
      <c r="G102" s="30"/>
    </row>
    <row r="103" spans="1:7">
      <c r="A103" s="30"/>
      <c r="B103" s="101"/>
      <c r="C103" s="1018" t="s">
        <v>547</v>
      </c>
      <c r="D103" s="106"/>
      <c r="E103" s="107"/>
      <c r="F103" s="178"/>
      <c r="G103" s="30"/>
    </row>
    <row r="104" spans="1:7">
      <c r="A104" s="30"/>
      <c r="B104" s="101"/>
      <c r="C104" s="1018" t="s">
        <v>612</v>
      </c>
      <c r="D104" s="106"/>
      <c r="E104" s="107"/>
      <c r="F104" s="178"/>
      <c r="G104" s="30"/>
    </row>
    <row r="105" spans="1:7">
      <c r="A105" s="30"/>
      <c r="B105" s="101"/>
      <c r="C105" s="1006" t="s">
        <v>23</v>
      </c>
      <c r="D105" s="106"/>
      <c r="E105" s="107"/>
      <c r="F105" s="178"/>
      <c r="G105" s="30"/>
    </row>
    <row r="106" spans="1:7" ht="24">
      <c r="A106" s="30"/>
      <c r="B106" s="101"/>
      <c r="C106" s="1007" t="s">
        <v>592</v>
      </c>
      <c r="D106" s="106"/>
      <c r="E106" s="107"/>
      <c r="F106" s="178"/>
      <c r="G106" s="30"/>
    </row>
    <row r="107" spans="1:7">
      <c r="A107" s="30"/>
      <c r="B107" s="101"/>
      <c r="C107" s="1006" t="s">
        <v>23</v>
      </c>
      <c r="D107" s="106"/>
      <c r="E107" s="107"/>
      <c r="F107" s="178"/>
      <c r="G107" s="30"/>
    </row>
    <row r="108" spans="1:7">
      <c r="A108" s="30"/>
      <c r="B108" s="101"/>
      <c r="C108" s="1017" t="s">
        <v>377</v>
      </c>
      <c r="D108" s="106"/>
      <c r="E108" s="107"/>
      <c r="F108" s="178"/>
      <c r="G108" s="30"/>
    </row>
    <row r="109" spans="1:7">
      <c r="A109" s="30"/>
      <c r="B109" s="101"/>
      <c r="C109" s="1018" t="s">
        <v>548</v>
      </c>
      <c r="D109" s="106"/>
      <c r="E109" s="107"/>
      <c r="F109" s="178"/>
      <c r="G109" s="30"/>
    </row>
    <row r="110" spans="1:7">
      <c r="A110" s="30"/>
      <c r="B110" s="101"/>
      <c r="C110" s="1018" t="s">
        <v>549</v>
      </c>
      <c r="D110" s="106"/>
      <c r="E110" s="107"/>
      <c r="F110" s="178"/>
      <c r="G110" s="30"/>
    </row>
    <row r="111" spans="1:7">
      <c r="A111" s="30"/>
      <c r="B111" s="101"/>
      <c r="C111" s="1018" t="s">
        <v>550</v>
      </c>
      <c r="D111" s="106"/>
      <c r="E111" s="107"/>
      <c r="F111" s="178"/>
      <c r="G111" s="30"/>
    </row>
    <row r="112" spans="1:7">
      <c r="A112" s="30"/>
      <c r="B112" s="101"/>
      <c r="C112" s="1018" t="s">
        <v>551</v>
      </c>
      <c r="D112" s="106"/>
      <c r="E112" s="107"/>
      <c r="F112" s="178"/>
      <c r="G112" s="30"/>
    </row>
    <row r="113" spans="1:7">
      <c r="A113" s="30"/>
      <c r="B113" s="101"/>
      <c r="C113" s="1006" t="s">
        <v>23</v>
      </c>
      <c r="D113" s="106"/>
      <c r="E113" s="107"/>
      <c r="F113" s="178"/>
      <c r="G113" s="30"/>
    </row>
    <row r="114" spans="1:7">
      <c r="A114" s="30"/>
      <c r="B114" s="101"/>
      <c r="C114" s="1019" t="s">
        <v>540</v>
      </c>
      <c r="D114" s="106"/>
      <c r="E114" s="107"/>
      <c r="F114" s="178"/>
      <c r="G114" s="30"/>
    </row>
    <row r="115" spans="1:7">
      <c r="A115" s="30"/>
      <c r="B115" s="101"/>
      <c r="C115" s="1006" t="s">
        <v>23</v>
      </c>
      <c r="D115" s="106"/>
      <c r="E115" s="107"/>
      <c r="F115" s="178"/>
      <c r="G115" s="30"/>
    </row>
    <row r="116" spans="1:7">
      <c r="A116" s="30"/>
      <c r="B116" s="101"/>
      <c r="C116" s="1019" t="s">
        <v>378</v>
      </c>
      <c r="D116" s="106"/>
      <c r="E116" s="107"/>
      <c r="F116" s="178"/>
      <c r="G116" s="30"/>
    </row>
    <row r="117" spans="1:7">
      <c r="A117" s="30"/>
      <c r="B117" s="101"/>
      <c r="C117" s="1006" t="s">
        <v>23</v>
      </c>
      <c r="D117" s="106"/>
      <c r="E117" s="107"/>
      <c r="F117" s="178"/>
      <c r="G117" s="30"/>
    </row>
    <row r="118" spans="1:7">
      <c r="A118" s="30"/>
      <c r="B118" s="101"/>
      <c r="C118" s="1019" t="s">
        <v>379</v>
      </c>
      <c r="D118" s="106"/>
      <c r="E118" s="107"/>
      <c r="F118" s="178"/>
      <c r="G118" s="30"/>
    </row>
    <row r="119" spans="1:7">
      <c r="A119" s="30"/>
      <c r="B119" s="101"/>
      <c r="C119" s="1006" t="s">
        <v>23</v>
      </c>
      <c r="D119" s="106"/>
      <c r="E119" s="107"/>
      <c r="F119" s="178"/>
      <c r="G119" s="30"/>
    </row>
    <row r="120" spans="1:7">
      <c r="A120" s="30"/>
      <c r="B120" s="101"/>
      <c r="C120" s="1019" t="s">
        <v>380</v>
      </c>
      <c r="D120" s="106"/>
      <c r="E120" s="107"/>
      <c r="F120" s="178"/>
      <c r="G120" s="30"/>
    </row>
    <row r="121" spans="1:7">
      <c r="A121" s="30"/>
      <c r="B121" s="101"/>
      <c r="C121" s="1006" t="s">
        <v>23</v>
      </c>
      <c r="D121" s="106"/>
      <c r="E121" s="107"/>
      <c r="F121" s="178"/>
      <c r="G121" s="30"/>
    </row>
    <row r="122" spans="1:7">
      <c r="A122" s="30"/>
      <c r="B122" s="101"/>
      <c r="C122" s="1019" t="s">
        <v>381</v>
      </c>
      <c r="D122" s="106"/>
      <c r="E122" s="107"/>
      <c r="F122" s="178"/>
      <c r="G122" s="30"/>
    </row>
    <row r="123" spans="1:7">
      <c r="A123" s="30"/>
      <c r="B123" s="101"/>
      <c r="C123" s="1006" t="s">
        <v>23</v>
      </c>
      <c r="D123" s="106"/>
      <c r="E123" s="107"/>
      <c r="F123" s="178"/>
      <c r="G123" s="30"/>
    </row>
    <row r="124" spans="1:7">
      <c r="A124" s="30"/>
      <c r="B124" s="101"/>
      <c r="C124" s="1019" t="s">
        <v>587</v>
      </c>
      <c r="D124" s="106"/>
      <c r="E124" s="107"/>
      <c r="F124" s="178"/>
      <c r="G124" s="30"/>
    </row>
    <row r="125" spans="1:7">
      <c r="A125" s="30"/>
      <c r="B125" s="101"/>
      <c r="C125" s="1006" t="s">
        <v>23</v>
      </c>
      <c r="D125" s="106"/>
      <c r="E125" s="107"/>
      <c r="F125" s="178"/>
      <c r="G125" s="30"/>
    </row>
    <row r="126" spans="1:7">
      <c r="A126" s="30"/>
      <c r="B126" s="101"/>
      <c r="C126" s="1019" t="s">
        <v>552</v>
      </c>
      <c r="D126" s="106"/>
      <c r="E126" s="107"/>
      <c r="F126" s="178"/>
      <c r="G126" s="30"/>
    </row>
    <row r="127" spans="1:7" ht="13.9" customHeight="1" thickBot="1">
      <c r="A127" s="30"/>
      <c r="B127" s="1009"/>
      <c r="C127" s="1010" t="s">
        <v>23</v>
      </c>
      <c r="D127" s="109"/>
      <c r="E127" s="110"/>
      <c r="F127" s="180"/>
      <c r="G127" s="30"/>
    </row>
    <row r="128" spans="1:7" ht="13.5" thickBot="1">
      <c r="A128" s="30"/>
      <c r="B128" s="1020" t="s">
        <v>382</v>
      </c>
      <c r="C128" s="1000"/>
      <c r="D128" s="1001"/>
      <c r="E128" s="1002"/>
      <c r="F128" s="1003">
        <f>F130+F132+F134+F136+F138</f>
        <v>0</v>
      </c>
      <c r="G128" s="30"/>
    </row>
    <row r="129" spans="1:7">
      <c r="A129" s="30"/>
      <c r="B129" s="101"/>
      <c r="C129" s="1016" t="s">
        <v>541</v>
      </c>
      <c r="D129" s="104"/>
      <c r="E129" s="105"/>
      <c r="F129" s="177"/>
      <c r="G129" s="30"/>
    </row>
    <row r="130" spans="1:7">
      <c r="A130" s="30"/>
      <c r="B130" s="101"/>
      <c r="C130" s="1006" t="s">
        <v>23</v>
      </c>
      <c r="D130" s="106"/>
      <c r="E130" s="107"/>
      <c r="F130" s="178"/>
      <c r="G130" s="30"/>
    </row>
    <row r="131" spans="1:7">
      <c r="A131" s="30"/>
      <c r="B131" s="101"/>
      <c r="C131" s="1017" t="s">
        <v>542</v>
      </c>
      <c r="D131" s="106"/>
      <c r="E131" s="107"/>
      <c r="F131" s="178"/>
      <c r="G131" s="30"/>
    </row>
    <row r="132" spans="1:7">
      <c r="A132" s="30"/>
      <c r="B132" s="101"/>
      <c r="C132" s="1006" t="s">
        <v>23</v>
      </c>
      <c r="D132" s="106"/>
      <c r="E132" s="107"/>
      <c r="F132" s="178"/>
      <c r="G132" s="30"/>
    </row>
    <row r="133" spans="1:7">
      <c r="A133" s="30"/>
      <c r="B133" s="101"/>
      <c r="C133" s="1017" t="s">
        <v>543</v>
      </c>
      <c r="D133" s="106"/>
      <c r="E133" s="107"/>
      <c r="F133" s="178"/>
      <c r="G133" s="30"/>
    </row>
    <row r="134" spans="1:7">
      <c r="A134" s="30"/>
      <c r="B134" s="101"/>
      <c r="C134" s="1006" t="s">
        <v>23</v>
      </c>
      <c r="D134" s="106"/>
      <c r="E134" s="107"/>
      <c r="F134" s="178"/>
      <c r="G134" s="30"/>
    </row>
    <row r="135" spans="1:7">
      <c r="A135" s="30"/>
      <c r="B135" s="101"/>
      <c r="C135" s="1017" t="s">
        <v>544</v>
      </c>
      <c r="D135" s="106"/>
      <c r="E135" s="107"/>
      <c r="F135" s="178"/>
      <c r="G135" s="30"/>
    </row>
    <row r="136" spans="1:7">
      <c r="A136" s="30"/>
      <c r="B136" s="101"/>
      <c r="C136" s="1006" t="s">
        <v>23</v>
      </c>
      <c r="D136" s="106"/>
      <c r="E136" s="107"/>
      <c r="F136" s="178"/>
      <c r="G136" s="30"/>
    </row>
    <row r="137" spans="1:7">
      <c r="A137" s="30"/>
      <c r="B137" s="101"/>
      <c r="C137" s="1017" t="s">
        <v>553</v>
      </c>
      <c r="D137" s="106"/>
      <c r="E137" s="107"/>
      <c r="F137" s="178"/>
      <c r="G137" s="30"/>
    </row>
    <row r="138" spans="1:7" ht="13.5" thickBot="1">
      <c r="A138" s="30"/>
      <c r="B138" s="1009"/>
      <c r="C138" s="1010" t="s">
        <v>23</v>
      </c>
      <c r="D138" s="109"/>
      <c r="E138" s="110"/>
      <c r="F138" s="180"/>
      <c r="G138" s="30"/>
    </row>
    <row r="139" spans="1:7" ht="13.5" thickBot="1">
      <c r="A139" s="30"/>
      <c r="B139" s="1020" t="s">
        <v>383</v>
      </c>
      <c r="C139" s="1000"/>
      <c r="D139" s="1001"/>
      <c r="E139" s="1002"/>
      <c r="F139" s="1003">
        <f>F141+F143</f>
        <v>0</v>
      </c>
      <c r="G139" s="30"/>
    </row>
    <row r="140" spans="1:7">
      <c r="A140" s="30"/>
      <c r="B140" s="101"/>
      <c r="C140" s="1016" t="s">
        <v>545</v>
      </c>
      <c r="D140" s="104"/>
      <c r="E140" s="105"/>
      <c r="F140" s="177"/>
      <c r="G140" s="30"/>
    </row>
    <row r="141" spans="1:7">
      <c r="A141" s="30"/>
      <c r="B141" s="101"/>
      <c r="C141" s="1006" t="s">
        <v>23</v>
      </c>
      <c r="D141" s="106"/>
      <c r="E141" s="107"/>
      <c r="F141" s="178"/>
      <c r="G141" s="30"/>
    </row>
    <row r="142" spans="1:7">
      <c r="A142" s="30"/>
      <c r="B142" s="101"/>
      <c r="C142" s="1017" t="s">
        <v>384</v>
      </c>
      <c r="D142" s="106"/>
      <c r="E142" s="107"/>
      <c r="F142" s="178"/>
      <c r="G142" s="30"/>
    </row>
    <row r="143" spans="1:7" ht="13.5" thickBot="1">
      <c r="A143" s="30"/>
      <c r="B143" s="1009"/>
      <c r="C143" s="1010" t="s">
        <v>23</v>
      </c>
      <c r="D143" s="109"/>
      <c r="E143" s="110"/>
      <c r="F143" s="180"/>
      <c r="G143" s="30"/>
    </row>
    <row r="144" spans="1:7" ht="13.5" thickBot="1">
      <c r="A144" s="30"/>
      <c r="B144" s="1020" t="s">
        <v>385</v>
      </c>
      <c r="C144" s="1000"/>
      <c r="D144" s="1001"/>
      <c r="E144" s="1002"/>
      <c r="F144" s="1003">
        <f>F146+F148+F150+F154+F156+F158</f>
        <v>0</v>
      </c>
      <c r="G144" s="30"/>
    </row>
    <row r="145" spans="1:7">
      <c r="A145" s="30"/>
      <c r="B145" s="101"/>
      <c r="C145" s="1016" t="s">
        <v>386</v>
      </c>
      <c r="D145" s="104"/>
      <c r="E145" s="105"/>
      <c r="F145" s="177"/>
      <c r="G145" s="30"/>
    </row>
    <row r="146" spans="1:7">
      <c r="A146" s="30"/>
      <c r="B146" s="101"/>
      <c r="C146" s="1006" t="s">
        <v>23</v>
      </c>
      <c r="D146" s="106"/>
      <c r="E146" s="107"/>
      <c r="F146" s="178"/>
      <c r="G146" s="30"/>
    </row>
    <row r="147" spans="1:7">
      <c r="A147" s="30"/>
      <c r="B147" s="101"/>
      <c r="C147" s="1017" t="s">
        <v>387</v>
      </c>
      <c r="D147" s="106"/>
      <c r="E147" s="107"/>
      <c r="F147" s="178"/>
      <c r="G147" s="30"/>
    </row>
    <row r="148" spans="1:7">
      <c r="A148" s="30"/>
      <c r="B148" s="101"/>
      <c r="C148" s="1006" t="s">
        <v>23</v>
      </c>
      <c r="D148" s="106"/>
      <c r="E148" s="107"/>
      <c r="F148" s="178"/>
      <c r="G148" s="30"/>
    </row>
    <row r="149" spans="1:7">
      <c r="A149" s="30"/>
      <c r="B149" s="101"/>
      <c r="C149" s="1017" t="s">
        <v>388</v>
      </c>
      <c r="D149" s="106"/>
      <c r="E149" s="107"/>
      <c r="F149" s="178"/>
      <c r="G149" s="30"/>
    </row>
    <row r="150" spans="1:7">
      <c r="A150" s="30"/>
      <c r="B150" s="101"/>
      <c r="C150" s="1006" t="s">
        <v>23</v>
      </c>
      <c r="D150" s="106"/>
      <c r="E150" s="107"/>
      <c r="F150" s="178"/>
      <c r="G150" s="30"/>
    </row>
    <row r="151" spans="1:7">
      <c r="A151" s="30"/>
      <c r="B151" s="101"/>
      <c r="C151" s="1017" t="s">
        <v>389</v>
      </c>
      <c r="D151" s="106"/>
      <c r="E151" s="107"/>
      <c r="F151" s="178"/>
      <c r="G151" s="30"/>
    </row>
    <row r="152" spans="1:7" ht="24">
      <c r="A152" s="30"/>
      <c r="B152" s="101"/>
      <c r="C152" s="1018" t="s">
        <v>613</v>
      </c>
      <c r="D152" s="106"/>
      <c r="E152" s="107"/>
      <c r="F152" s="178"/>
      <c r="G152" s="30"/>
    </row>
    <row r="153" spans="1:7" ht="24">
      <c r="A153" s="30"/>
      <c r="B153" s="101"/>
      <c r="C153" s="1018" t="s">
        <v>614</v>
      </c>
      <c r="D153" s="106"/>
      <c r="E153" s="107"/>
      <c r="F153" s="178"/>
      <c r="G153" s="30"/>
    </row>
    <row r="154" spans="1:7">
      <c r="A154" s="30"/>
      <c r="B154" s="101"/>
      <c r="C154" s="1006" t="s">
        <v>23</v>
      </c>
      <c r="D154" s="106"/>
      <c r="E154" s="107"/>
      <c r="F154" s="178"/>
      <c r="G154" s="30"/>
    </row>
    <row r="155" spans="1:7">
      <c r="A155" s="30"/>
      <c r="B155" s="101"/>
      <c r="C155" s="1017" t="s">
        <v>554</v>
      </c>
      <c r="D155" s="106"/>
      <c r="E155" s="107"/>
      <c r="F155" s="178"/>
      <c r="G155" s="30"/>
    </row>
    <row r="156" spans="1:7">
      <c r="A156" s="30"/>
      <c r="B156" s="101"/>
      <c r="C156" s="1006" t="s">
        <v>23</v>
      </c>
      <c r="D156" s="106"/>
      <c r="E156" s="107"/>
      <c r="F156" s="178"/>
      <c r="G156" s="30"/>
    </row>
    <row r="157" spans="1:7">
      <c r="A157" s="30"/>
      <c r="B157" s="101"/>
      <c r="C157" s="1017" t="s">
        <v>555</v>
      </c>
      <c r="D157" s="106"/>
      <c r="E157" s="107"/>
      <c r="F157" s="178"/>
      <c r="G157" s="30"/>
    </row>
    <row r="158" spans="1:7" ht="13.5" thickBot="1">
      <c r="A158" s="30"/>
      <c r="B158" s="1009"/>
      <c r="C158" s="1010" t="s">
        <v>23</v>
      </c>
      <c r="D158" s="109"/>
      <c r="E158" s="110"/>
      <c r="F158" s="180"/>
      <c r="G158" s="30"/>
    </row>
    <row r="159" spans="1:7" ht="7.9" customHeight="1">
      <c r="A159" s="30"/>
      <c r="B159" s="30"/>
      <c r="C159" s="30"/>
      <c r="D159" s="30"/>
      <c r="E159" s="30"/>
      <c r="F159" s="30"/>
      <c r="G159" s="30"/>
    </row>
  </sheetData>
  <sheetProtection formatCells="0" formatColumns="0" formatRows="0" insertColumns="0" deleteColumns="0" deleteRows="0" sort="0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76" max="15" man="1"/>
  </rowBreaks>
  <ignoredErrors>
    <ignoredError sqref="F6:F35 F77:F150 F152:F158 F37:F72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B1:G13"/>
  <sheetViews>
    <sheetView showGridLines="0" view="pageBreakPreview" zoomScale="90" zoomScaleNormal="60" zoomScaleSheetLayoutView="90" workbookViewId="0">
      <selection activeCell="D8" sqref="D8"/>
    </sheetView>
  </sheetViews>
  <sheetFormatPr defaultColWidth="9.140625" defaultRowHeight="14.25"/>
  <cols>
    <col min="1" max="1" width="1.7109375" style="112" customWidth="1"/>
    <col min="2" max="2" width="20.28515625" style="112" customWidth="1"/>
    <col min="3" max="3" width="17.140625" style="112" customWidth="1"/>
    <col min="4" max="4" width="19.42578125" style="112" customWidth="1"/>
    <col min="5" max="5" width="19" style="112" customWidth="1"/>
    <col min="6" max="6" width="18.28515625" style="112" customWidth="1"/>
    <col min="7" max="7" width="25.42578125" style="112" customWidth="1"/>
    <col min="8" max="8" width="1.7109375" style="112" customWidth="1"/>
    <col min="9" max="16384" width="9.140625" style="112"/>
  </cols>
  <sheetData>
    <row r="1" spans="2:7" s="502" customFormat="1" ht="7.9" customHeight="1"/>
    <row r="2" spans="2:7" s="502" customFormat="1" ht="15.75">
      <c r="B2" s="402" t="s">
        <v>837</v>
      </c>
      <c r="C2" s="503"/>
    </row>
    <row r="3" spans="2:7" s="502" customFormat="1" ht="15" customHeight="1" thickBot="1">
      <c r="B3" s="504"/>
      <c r="C3" s="504"/>
      <c r="D3" s="504"/>
      <c r="E3" s="504"/>
      <c r="F3" s="504"/>
      <c r="G3" s="504"/>
    </row>
    <row r="4" spans="2:7" s="502" customFormat="1" ht="16.5" customHeight="1" thickBot="1">
      <c r="B4" s="1118">
        <v>2018</v>
      </c>
      <c r="C4" s="1119"/>
      <c r="D4" s="1119"/>
      <c r="E4" s="1119"/>
      <c r="F4" s="1119"/>
      <c r="G4" s="1120"/>
    </row>
    <row r="5" spans="2:7" s="502" customFormat="1" ht="26.25" thickBot="1">
      <c r="B5" s="505" t="s">
        <v>622</v>
      </c>
      <c r="C5" s="506" t="s">
        <v>411</v>
      </c>
      <c r="D5" s="506" t="s">
        <v>621</v>
      </c>
      <c r="E5" s="507" t="s">
        <v>624</v>
      </c>
      <c r="F5" s="506" t="s">
        <v>413</v>
      </c>
      <c r="G5" s="508" t="s">
        <v>625</v>
      </c>
    </row>
    <row r="6" spans="2:7">
      <c r="B6" s="1024"/>
      <c r="C6" s="1025"/>
      <c r="D6" s="192"/>
      <c r="E6" s="189"/>
      <c r="F6" s="81"/>
      <c r="G6" s="161"/>
    </row>
    <row r="7" spans="2:7">
      <c r="B7" s="1026"/>
      <c r="C7" s="1027"/>
      <c r="D7" s="193"/>
      <c r="E7" s="190"/>
      <c r="F7" s="78"/>
      <c r="G7" s="162"/>
    </row>
    <row r="8" spans="2:7">
      <c r="B8" s="1026"/>
      <c r="C8" s="1028"/>
      <c r="D8" s="1021"/>
      <c r="E8" s="1022"/>
      <c r="F8" s="1023"/>
      <c r="G8" s="162"/>
    </row>
    <row r="9" spans="2:7">
      <c r="B9" s="1026"/>
      <c r="C9" s="1027"/>
      <c r="D9" s="193"/>
      <c r="E9" s="190"/>
      <c r="F9" s="78"/>
      <c r="G9" s="162"/>
    </row>
    <row r="10" spans="2:7">
      <c r="B10" s="1026"/>
      <c r="C10" s="1027"/>
      <c r="D10" s="193"/>
      <c r="E10" s="190"/>
      <c r="F10" s="78"/>
      <c r="G10" s="162"/>
    </row>
    <row r="11" spans="2:7" ht="15" thickBot="1">
      <c r="B11" s="1029"/>
      <c r="C11" s="1030"/>
      <c r="D11" s="194"/>
      <c r="E11" s="191"/>
      <c r="F11" s="79"/>
      <c r="G11" s="163"/>
    </row>
    <row r="12" spans="2:7" ht="15" thickBot="1">
      <c r="B12" s="511"/>
      <c r="C12" s="511"/>
      <c r="D12" s="512"/>
      <c r="E12" s="512"/>
      <c r="F12" s="509" t="s">
        <v>16</v>
      </c>
      <c r="G12" s="510">
        <f>SUM(G6:G11)</f>
        <v>0</v>
      </c>
    </row>
    <row r="13" spans="2:7" ht="7.9" customHeight="1"/>
  </sheetData>
  <sheetProtection password="A022" sheet="1" objects="1" scenarios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G12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B1:I13"/>
  <sheetViews>
    <sheetView showGridLines="0" view="pageBreakPreview" zoomScale="90" zoomScaleNormal="60" zoomScaleSheetLayoutView="90" workbookViewId="0">
      <selection activeCell="H9" sqref="H9"/>
    </sheetView>
  </sheetViews>
  <sheetFormatPr defaultColWidth="9.140625" defaultRowHeight="14.25"/>
  <cols>
    <col min="1" max="1" width="1.7109375" style="112" customWidth="1"/>
    <col min="2" max="2" width="20.28515625" style="112" customWidth="1"/>
    <col min="3" max="3" width="17.140625" style="112" customWidth="1"/>
    <col min="4" max="4" width="19.42578125" style="112" customWidth="1"/>
    <col min="5" max="5" width="19.140625" style="112" customWidth="1"/>
    <col min="6" max="7" width="19" style="112" customWidth="1"/>
    <col min="8" max="8" width="23.28515625" style="112" customWidth="1"/>
    <col min="9" max="9" width="28.5703125" style="112" customWidth="1"/>
    <col min="10" max="10" width="1.7109375" style="112" customWidth="1"/>
    <col min="11" max="12" width="20" style="112" customWidth="1"/>
    <col min="13" max="16384" width="9.140625" style="112"/>
  </cols>
  <sheetData>
    <row r="1" spans="2:9" s="502" customFormat="1" ht="7.9" customHeight="1"/>
    <row r="2" spans="2:9" s="502" customFormat="1" ht="15.75">
      <c r="B2" s="402" t="s">
        <v>623</v>
      </c>
      <c r="C2" s="503"/>
    </row>
    <row r="3" spans="2:9" s="502" customFormat="1" ht="13.5" customHeight="1" thickBot="1">
      <c r="B3" s="434"/>
      <c r="C3" s="434"/>
      <c r="D3" s="434"/>
      <c r="E3" s="434"/>
      <c r="F3" s="434"/>
      <c r="G3" s="434"/>
      <c r="H3" s="434"/>
      <c r="I3" s="434"/>
    </row>
    <row r="4" spans="2:9" s="502" customFormat="1" ht="15" thickBot="1">
      <c r="B4" s="1118">
        <v>2018</v>
      </c>
      <c r="C4" s="1119"/>
      <c r="D4" s="1119"/>
      <c r="E4" s="1119"/>
      <c r="F4" s="1119"/>
      <c r="G4" s="1119"/>
      <c r="H4" s="1119"/>
      <c r="I4" s="1120"/>
    </row>
    <row r="5" spans="2:9" s="502" customFormat="1" ht="26.25" thickBot="1">
      <c r="B5" s="505" t="s">
        <v>415</v>
      </c>
      <c r="C5" s="506" t="s">
        <v>416</v>
      </c>
      <c r="D5" s="506" t="s">
        <v>621</v>
      </c>
      <c r="E5" s="506" t="s">
        <v>626</v>
      </c>
      <c r="F5" s="507" t="s">
        <v>624</v>
      </c>
      <c r="G5" s="506" t="s">
        <v>413</v>
      </c>
      <c r="H5" s="507" t="s">
        <v>628</v>
      </c>
      <c r="I5" s="508" t="s">
        <v>625</v>
      </c>
    </row>
    <row r="6" spans="2:9">
      <c r="B6" s="1024"/>
      <c r="C6" s="1031"/>
      <c r="D6" s="192"/>
      <c r="E6" s="111"/>
      <c r="F6" s="189"/>
      <c r="G6" s="111"/>
      <c r="H6" s="84"/>
      <c r="I6" s="161"/>
    </row>
    <row r="7" spans="2:9">
      <c r="B7" s="1026"/>
      <c r="C7" s="1032"/>
      <c r="D7" s="193"/>
      <c r="E7" s="113"/>
      <c r="F7" s="190"/>
      <c r="G7" s="113"/>
      <c r="H7" s="85"/>
      <c r="I7" s="162"/>
    </row>
    <row r="8" spans="2:9">
      <c r="B8" s="1026"/>
      <c r="C8" s="1034"/>
      <c r="D8" s="1021"/>
      <c r="E8" s="1035"/>
      <c r="F8" s="1022"/>
      <c r="G8" s="1035"/>
      <c r="H8" s="1036"/>
      <c r="I8" s="162"/>
    </row>
    <row r="9" spans="2:9">
      <c r="B9" s="1026"/>
      <c r="C9" s="1032"/>
      <c r="D9" s="193"/>
      <c r="E9" s="113"/>
      <c r="F9" s="190"/>
      <c r="G9" s="113"/>
      <c r="H9" s="85"/>
      <c r="I9" s="162"/>
    </row>
    <row r="10" spans="2:9">
      <c r="B10" s="1026"/>
      <c r="C10" s="1032"/>
      <c r="D10" s="193"/>
      <c r="E10" s="113"/>
      <c r="F10" s="190"/>
      <c r="G10" s="113"/>
      <c r="H10" s="85"/>
      <c r="I10" s="162"/>
    </row>
    <row r="11" spans="2:9" ht="15" thickBot="1">
      <c r="B11" s="1029"/>
      <c r="C11" s="1033"/>
      <c r="D11" s="194"/>
      <c r="E11" s="114"/>
      <c r="F11" s="191"/>
      <c r="G11" s="114"/>
      <c r="H11" s="86"/>
      <c r="I11" s="163"/>
    </row>
    <row r="12" spans="2:9" ht="15" thickBot="1">
      <c r="C12" s="116"/>
      <c r="D12" s="116"/>
      <c r="E12" s="116"/>
      <c r="F12" s="115"/>
      <c r="G12" s="509" t="s">
        <v>16</v>
      </c>
      <c r="H12" s="510">
        <f>SUM(H6:H11)</f>
        <v>0</v>
      </c>
      <c r="I12" s="510">
        <f>SUM(I6:I11)</f>
        <v>0</v>
      </c>
    </row>
    <row r="13" spans="2:9" ht="7.9" customHeight="1"/>
  </sheetData>
  <sheetProtection password="A022" sheet="1" objects="1" scenarios="1" formatCells="0" formatColumns="0" formatRows="0" insertColumns="0" insertRows="0" deleteColumns="0" deleteRows="0" selectLockedCells="1"/>
  <mergeCells count="1">
    <mergeCell ref="B4:I4"/>
  </mergeCells>
  <pageMargins left="0.39370078740157483" right="0.39370078740157483" top="0.39370078740157483" bottom="0.39370078740157483" header="0" footer="0"/>
  <pageSetup paperSize="9" scale="56" orientation="portrait" r:id="rId1"/>
  <ignoredErrors>
    <ignoredError sqref="H12:I12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/>
  <dimension ref="B1:F12"/>
  <sheetViews>
    <sheetView showGridLines="0" view="pageBreakPreview" zoomScale="90" zoomScaleNormal="70" zoomScaleSheetLayoutView="90" workbookViewId="0">
      <selection activeCell="C8" sqref="C8"/>
    </sheetView>
  </sheetViews>
  <sheetFormatPr defaultColWidth="9.140625" defaultRowHeight="14.25"/>
  <cols>
    <col min="1" max="1" width="1.7109375" style="112" customWidth="1"/>
    <col min="2" max="5" width="20" style="112" customWidth="1"/>
    <col min="6" max="6" width="24.85546875" style="112" customWidth="1"/>
    <col min="7" max="7" width="1.7109375" style="112" customWidth="1"/>
    <col min="8" max="16384" width="9.140625" style="112"/>
  </cols>
  <sheetData>
    <row r="1" spans="2:6" s="502" customFormat="1" ht="7.9" customHeight="1"/>
    <row r="2" spans="2:6" s="502" customFormat="1" ht="15.75">
      <c r="B2" s="402" t="s">
        <v>627</v>
      </c>
    </row>
    <row r="3" spans="2:6" s="502" customFormat="1" ht="12.75" customHeight="1" thickBot="1"/>
    <row r="4" spans="2:6" s="502" customFormat="1" ht="12.75" customHeight="1" thickBot="1">
      <c r="B4" s="1118">
        <v>2018</v>
      </c>
      <c r="C4" s="1119"/>
      <c r="D4" s="1119"/>
      <c r="E4" s="1119"/>
      <c r="F4" s="1120"/>
    </row>
    <row r="5" spans="2:6" s="502" customFormat="1" ht="25.5">
      <c r="B5" s="513" t="s">
        <v>629</v>
      </c>
      <c r="C5" s="514" t="s">
        <v>795</v>
      </c>
      <c r="D5" s="514" t="s">
        <v>413</v>
      </c>
      <c r="E5" s="515" t="s">
        <v>796</v>
      </c>
      <c r="F5" s="516" t="s">
        <v>625</v>
      </c>
    </row>
    <row r="6" spans="2:6">
      <c r="B6" s="1026"/>
      <c r="C6" s="1037"/>
      <c r="D6" s="113"/>
      <c r="E6" s="78"/>
      <c r="F6" s="162"/>
    </row>
    <row r="7" spans="2:6">
      <c r="B7" s="1026"/>
      <c r="C7" s="1037"/>
      <c r="D7" s="113"/>
      <c r="E7" s="78"/>
      <c r="F7" s="162"/>
    </row>
    <row r="8" spans="2:6">
      <c r="B8" s="1026"/>
      <c r="C8" s="1037"/>
      <c r="D8" s="113"/>
      <c r="E8" s="78"/>
      <c r="F8" s="162"/>
    </row>
    <row r="9" spans="2:6">
      <c r="B9" s="1026"/>
      <c r="C9" s="1037"/>
      <c r="D9" s="113"/>
      <c r="E9" s="78"/>
      <c r="F9" s="162"/>
    </row>
    <row r="10" spans="2:6" ht="15" thickBot="1">
      <c r="B10" s="1029"/>
      <c r="C10" s="1038"/>
      <c r="D10" s="114"/>
      <c r="E10" s="79"/>
      <c r="F10" s="163"/>
    </row>
    <row r="11" spans="2:6" ht="15" thickBot="1">
      <c r="B11" s="116"/>
      <c r="C11" s="116"/>
      <c r="D11" s="115"/>
      <c r="E11" s="517" t="s">
        <v>16</v>
      </c>
      <c r="F11" s="518">
        <f>SUM(F6:F10)</f>
        <v>0</v>
      </c>
    </row>
    <row r="12" spans="2:6" ht="7.9" customHeight="1"/>
  </sheetData>
  <sheetProtection password="A022" sheet="1" objects="1" scenarios="1" formatCells="0" formatColumns="0" formatRows="0" insertColumns="0" insertRows="0" deleteColumns="0" deleteRows="0" selectLockedCells="1"/>
  <mergeCells count="1">
    <mergeCell ref="B4:F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F1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>
    <pageSetUpPr fitToPage="1"/>
  </sheetPr>
  <dimension ref="B1:O20"/>
  <sheetViews>
    <sheetView showGridLines="0" view="pageBreakPreview" zoomScale="90" zoomScaleNormal="70" zoomScaleSheetLayoutView="90" workbookViewId="0">
      <selection activeCell="F10" sqref="F10"/>
    </sheetView>
  </sheetViews>
  <sheetFormatPr defaultColWidth="9.140625" defaultRowHeight="12.75"/>
  <cols>
    <col min="1" max="1" width="1.7109375" style="305" customWidth="1"/>
    <col min="2" max="2" width="18.42578125" style="305" customWidth="1"/>
    <col min="3" max="5" width="14.5703125" style="307" customWidth="1"/>
    <col min="6" max="9" width="18.42578125" style="307" customWidth="1"/>
    <col min="10" max="10" width="15.7109375" style="307" customWidth="1"/>
    <col min="11" max="11" width="1.7109375" style="305" customWidth="1"/>
    <col min="12" max="15" width="12" style="305" bestFit="1" customWidth="1"/>
    <col min="16" max="16384" width="9.140625" style="305"/>
  </cols>
  <sheetData>
    <row r="1" spans="2:15" ht="7.9" customHeight="1"/>
    <row r="2" spans="2:15" ht="15.75">
      <c r="B2" s="310" t="s">
        <v>777</v>
      </c>
      <c r="C2" s="310"/>
      <c r="D2" s="310"/>
      <c r="E2" s="310"/>
      <c r="G2" s="333"/>
    </row>
    <row r="3" spans="2:15" ht="7.9" customHeight="1" thickBot="1">
      <c r="B3" s="310"/>
      <c r="C3" s="310"/>
      <c r="D3" s="310"/>
      <c r="E3" s="310"/>
      <c r="G3" s="333"/>
    </row>
    <row r="4" spans="2:15" ht="13.5" thickBot="1">
      <c r="B4" s="1121" t="s">
        <v>992</v>
      </c>
      <c r="C4" s="1122"/>
      <c r="D4" s="1122"/>
      <c r="E4" s="1122"/>
      <c r="F4" s="1122"/>
      <c r="G4" s="1122"/>
      <c r="H4" s="1122"/>
      <c r="I4" s="1122"/>
      <c r="J4" s="1123"/>
    </row>
    <row r="5" spans="2:15" ht="19.899999999999999" customHeight="1" thickBot="1">
      <c r="B5" s="1127" t="s">
        <v>557</v>
      </c>
      <c r="C5" s="1129" t="s">
        <v>995</v>
      </c>
      <c r="D5" s="1131" t="s">
        <v>993</v>
      </c>
      <c r="E5" s="1131" t="s">
        <v>994</v>
      </c>
      <c r="F5" s="1124" t="s">
        <v>556</v>
      </c>
      <c r="G5" s="1125"/>
      <c r="H5" s="1125"/>
      <c r="I5" s="1125"/>
      <c r="J5" s="1126"/>
    </row>
    <row r="6" spans="2:15" ht="39" thickBot="1">
      <c r="B6" s="1128"/>
      <c r="C6" s="1130"/>
      <c r="D6" s="1132"/>
      <c r="E6" s="1132"/>
      <c r="F6" s="519" t="s">
        <v>390</v>
      </c>
      <c r="G6" s="520" t="s">
        <v>991</v>
      </c>
      <c r="H6" s="520" t="s">
        <v>391</v>
      </c>
      <c r="I6" s="132" t="s">
        <v>1103</v>
      </c>
      <c r="J6" s="521" t="s">
        <v>996</v>
      </c>
    </row>
    <row r="7" spans="2:15" ht="14.1" customHeight="1">
      <c r="B7" s="530">
        <v>43101</v>
      </c>
      <c r="C7" s="205"/>
      <c r="D7" s="206"/>
      <c r="E7" s="206"/>
      <c r="F7" s="207"/>
      <c r="G7" s="208"/>
      <c r="H7" s="209"/>
      <c r="I7" s="209"/>
      <c r="J7" s="522">
        <f>SUM(F7:I7)</f>
        <v>0</v>
      </c>
    </row>
    <row r="8" spans="2:15" ht="14.1" customHeight="1">
      <c r="B8" s="530">
        <v>43132</v>
      </c>
      <c r="C8" s="210"/>
      <c r="D8" s="211"/>
      <c r="E8" s="211"/>
      <c r="F8" s="212"/>
      <c r="G8" s="213"/>
      <c r="H8" s="213"/>
      <c r="I8" s="213"/>
      <c r="J8" s="523">
        <f>SUM(F8:I8)</f>
        <v>0</v>
      </c>
    </row>
    <row r="9" spans="2:15" s="476" customFormat="1" ht="14.1" customHeight="1">
      <c r="B9" s="530">
        <v>43160</v>
      </c>
      <c r="C9" s="215"/>
      <c r="D9" s="216"/>
      <c r="E9" s="216"/>
      <c r="F9" s="217"/>
      <c r="G9" s="218"/>
      <c r="H9" s="218"/>
      <c r="I9" s="218"/>
      <c r="J9" s="523">
        <f t="shared" ref="J9:J18" si="0">SUM(F9:I9)</f>
        <v>0</v>
      </c>
      <c r="K9" s="524"/>
      <c r="L9" s="524"/>
      <c r="M9" s="524"/>
      <c r="N9" s="524"/>
      <c r="O9" s="524"/>
    </row>
    <row r="10" spans="2:15" ht="14.1" customHeight="1">
      <c r="B10" s="530">
        <v>43191</v>
      </c>
      <c r="C10" s="210"/>
      <c r="D10" s="211"/>
      <c r="E10" s="211"/>
      <c r="F10" s="212"/>
      <c r="G10" s="213"/>
      <c r="H10" s="213"/>
      <c r="I10" s="213"/>
      <c r="J10" s="523">
        <f t="shared" si="0"/>
        <v>0</v>
      </c>
    </row>
    <row r="11" spans="2:15" ht="14.1" customHeight="1">
      <c r="B11" s="530">
        <v>43221</v>
      </c>
      <c r="C11" s="210"/>
      <c r="D11" s="211"/>
      <c r="E11" s="211"/>
      <c r="F11" s="212"/>
      <c r="G11" s="213"/>
      <c r="H11" s="213"/>
      <c r="I11" s="213"/>
      <c r="J11" s="523">
        <f t="shared" si="0"/>
        <v>0</v>
      </c>
    </row>
    <row r="12" spans="2:15" ht="14.1" customHeight="1">
      <c r="B12" s="530">
        <v>43252</v>
      </c>
      <c r="C12" s="210"/>
      <c r="D12" s="211"/>
      <c r="E12" s="211"/>
      <c r="F12" s="212"/>
      <c r="G12" s="213"/>
      <c r="H12" s="213"/>
      <c r="I12" s="213"/>
      <c r="J12" s="523">
        <f t="shared" si="0"/>
        <v>0</v>
      </c>
    </row>
    <row r="13" spans="2:15" ht="14.1" customHeight="1">
      <c r="B13" s="530">
        <v>43282</v>
      </c>
      <c r="C13" s="210"/>
      <c r="D13" s="211"/>
      <c r="E13" s="211"/>
      <c r="F13" s="212"/>
      <c r="G13" s="213"/>
      <c r="H13" s="213"/>
      <c r="I13" s="213"/>
      <c r="J13" s="523">
        <f t="shared" si="0"/>
        <v>0</v>
      </c>
    </row>
    <row r="14" spans="2:15" ht="14.1" customHeight="1">
      <c r="B14" s="530">
        <v>43313</v>
      </c>
      <c r="C14" s="210"/>
      <c r="D14" s="211"/>
      <c r="E14" s="211"/>
      <c r="F14" s="212"/>
      <c r="G14" s="213"/>
      <c r="H14" s="213"/>
      <c r="I14" s="213"/>
      <c r="J14" s="523">
        <f t="shared" si="0"/>
        <v>0</v>
      </c>
    </row>
    <row r="15" spans="2:15" ht="14.1" customHeight="1">
      <c r="B15" s="530">
        <v>43344</v>
      </c>
      <c r="C15" s="210"/>
      <c r="D15" s="211"/>
      <c r="E15" s="211"/>
      <c r="F15" s="212"/>
      <c r="G15" s="213"/>
      <c r="H15" s="213"/>
      <c r="I15" s="213"/>
      <c r="J15" s="523">
        <f t="shared" si="0"/>
        <v>0</v>
      </c>
    </row>
    <row r="16" spans="2:15" ht="14.1" customHeight="1">
      <c r="B16" s="530">
        <v>43374</v>
      </c>
      <c r="C16" s="210"/>
      <c r="D16" s="211"/>
      <c r="E16" s="211"/>
      <c r="F16" s="212"/>
      <c r="G16" s="213"/>
      <c r="H16" s="213"/>
      <c r="I16" s="213"/>
      <c r="J16" s="523">
        <f t="shared" si="0"/>
        <v>0</v>
      </c>
    </row>
    <row r="17" spans="2:10" ht="14.1" customHeight="1">
      <c r="B17" s="530">
        <v>43405</v>
      </c>
      <c r="C17" s="210"/>
      <c r="D17" s="211"/>
      <c r="E17" s="211"/>
      <c r="F17" s="212"/>
      <c r="G17" s="213"/>
      <c r="H17" s="213"/>
      <c r="I17" s="213"/>
      <c r="J17" s="525">
        <f t="shared" si="0"/>
        <v>0</v>
      </c>
    </row>
    <row r="18" spans="2:10" ht="14.1" customHeight="1" thickBot="1">
      <c r="B18" s="530">
        <v>43435</v>
      </c>
      <c r="C18" s="219"/>
      <c r="D18" s="220"/>
      <c r="E18" s="220"/>
      <c r="F18" s="221"/>
      <c r="G18" s="222"/>
      <c r="H18" s="222"/>
      <c r="I18" s="222"/>
      <c r="J18" s="526">
        <f t="shared" si="0"/>
        <v>0</v>
      </c>
    </row>
    <row r="19" spans="2:10" ht="13.5" thickBot="1">
      <c r="B19" s="527" t="s">
        <v>1037</v>
      </c>
      <c r="C19" s="528">
        <f t="shared" ref="C19:J19" si="1">SUM(C7:C18)</f>
        <v>0</v>
      </c>
      <c r="D19" s="529">
        <f t="shared" si="1"/>
        <v>0</v>
      </c>
      <c r="E19" s="529">
        <f>SUM(E7:E18)</f>
        <v>0</v>
      </c>
      <c r="F19" s="529">
        <f t="shared" si="1"/>
        <v>0</v>
      </c>
      <c r="G19" s="529">
        <f t="shared" si="1"/>
        <v>0</v>
      </c>
      <c r="H19" s="529">
        <f t="shared" si="1"/>
        <v>0</v>
      </c>
      <c r="I19" s="529">
        <f t="shared" si="1"/>
        <v>0</v>
      </c>
      <c r="J19" s="529">
        <f t="shared" si="1"/>
        <v>0</v>
      </c>
    </row>
    <row r="20" spans="2:10" ht="7.9" customHeight="1"/>
  </sheetData>
  <sheetProtection password="A022" sheet="1" objects="1" scenarios="1" formatColumns="0" formatRows="0" insertColumns="0" insert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91" orientation="landscape" r:id="rId1"/>
  <headerFooter alignWithMargins="0"/>
  <ignoredErrors>
    <ignoredError sqref="C19:D19 F19:J19 J9:J18 E7:J8 E19 E9:F9 E15:I18 F12:I12 E11:I11 E10:G10 I10 H9:I9 E13:F13 H13:I13 E14:G14 I14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9">
    <pageSetUpPr fitToPage="1"/>
  </sheetPr>
  <dimension ref="B1:O47"/>
  <sheetViews>
    <sheetView showGridLines="0" view="pageBreakPreview" zoomScale="90" zoomScaleSheetLayoutView="90" workbookViewId="0">
      <selection activeCell="D16" sqref="D16"/>
    </sheetView>
  </sheetViews>
  <sheetFormatPr defaultColWidth="8.85546875" defaultRowHeight="12.75"/>
  <cols>
    <col min="1" max="1" width="1.7109375" style="434" customWidth="1"/>
    <col min="2" max="2" width="63.140625" style="434" customWidth="1"/>
    <col min="3" max="14" width="11.85546875" style="531" customWidth="1"/>
    <col min="15" max="15" width="11.85546875" style="434" customWidth="1"/>
    <col min="16" max="16" width="2.28515625" style="434" customWidth="1"/>
    <col min="17" max="22" width="12.5703125" style="434" bestFit="1" customWidth="1"/>
    <col min="23" max="16384" width="8.85546875" style="434"/>
  </cols>
  <sheetData>
    <row r="1" spans="2:15" ht="7.9" customHeight="1"/>
    <row r="2" spans="2:15" ht="15.75">
      <c r="B2" s="402" t="s">
        <v>908</v>
      </c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</row>
    <row r="3" spans="2:15" ht="7.9" customHeight="1" thickBot="1">
      <c r="B3" s="40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</row>
    <row r="4" spans="2:15" ht="15">
      <c r="B4" s="533" t="s">
        <v>27</v>
      </c>
      <c r="C4" s="534">
        <v>43101</v>
      </c>
      <c r="D4" s="534">
        <v>43132</v>
      </c>
      <c r="E4" s="534">
        <v>43160</v>
      </c>
      <c r="F4" s="534">
        <v>43191</v>
      </c>
      <c r="G4" s="534">
        <v>43221</v>
      </c>
      <c r="H4" s="534">
        <v>43252</v>
      </c>
      <c r="I4" s="534">
        <v>43282</v>
      </c>
      <c r="J4" s="534">
        <v>43313</v>
      </c>
      <c r="K4" s="534">
        <v>43344</v>
      </c>
      <c r="L4" s="534">
        <v>43374</v>
      </c>
      <c r="M4" s="534">
        <v>43405</v>
      </c>
      <c r="N4" s="534">
        <v>43435</v>
      </c>
      <c r="O4" s="535" t="s">
        <v>16</v>
      </c>
    </row>
    <row r="5" spans="2:15" ht="15">
      <c r="B5" s="536" t="s">
        <v>905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537">
        <f>N5</f>
        <v>0</v>
      </c>
    </row>
    <row r="6" spans="2:15" ht="15.75" thickBot="1">
      <c r="B6" s="538" t="s">
        <v>480</v>
      </c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539">
        <f>SUM(C6:N6)</f>
        <v>0</v>
      </c>
    </row>
    <row r="7" spans="2:15" ht="7.9" customHeight="1" thickBot="1">
      <c r="B7" s="540"/>
      <c r="C7" s="541"/>
      <c r="D7" s="541"/>
      <c r="E7" s="541"/>
      <c r="F7" s="541"/>
      <c r="G7" s="541"/>
      <c r="H7" s="541"/>
      <c r="I7" s="541"/>
      <c r="J7" s="541"/>
      <c r="K7" s="541"/>
      <c r="L7" s="541"/>
      <c r="M7" s="541"/>
      <c r="N7" s="541"/>
      <c r="O7" s="541"/>
    </row>
    <row r="8" spans="2:15" ht="15">
      <c r="B8" s="533" t="s">
        <v>907</v>
      </c>
      <c r="C8" s="542"/>
      <c r="D8" s="543"/>
      <c r="E8" s="543"/>
      <c r="F8" s="543"/>
      <c r="G8" s="543"/>
      <c r="H8" s="543"/>
      <c r="I8" s="543"/>
      <c r="J8" s="543"/>
      <c r="K8" s="543"/>
      <c r="L8" s="543"/>
      <c r="M8" s="543"/>
      <c r="N8" s="543"/>
      <c r="O8" s="535" t="s">
        <v>16</v>
      </c>
    </row>
    <row r="9" spans="2:15" ht="14.25" customHeight="1">
      <c r="B9" s="544" t="s">
        <v>593</v>
      </c>
      <c r="C9" s="545">
        <f>SUM(C10:C12)</f>
        <v>0</v>
      </c>
      <c r="D9" s="545">
        <f t="shared" ref="D9:O9" si="0">SUM(D10:D12)</f>
        <v>0</v>
      </c>
      <c r="E9" s="545">
        <f t="shared" si="0"/>
        <v>0</v>
      </c>
      <c r="F9" s="545">
        <f t="shared" si="0"/>
        <v>0</v>
      </c>
      <c r="G9" s="545">
        <f t="shared" si="0"/>
        <v>0</v>
      </c>
      <c r="H9" s="545">
        <f t="shared" si="0"/>
        <v>0</v>
      </c>
      <c r="I9" s="545">
        <f t="shared" si="0"/>
        <v>0</v>
      </c>
      <c r="J9" s="545">
        <f t="shared" si="0"/>
        <v>0</v>
      </c>
      <c r="K9" s="545">
        <f t="shared" si="0"/>
        <v>0</v>
      </c>
      <c r="L9" s="545">
        <f t="shared" si="0"/>
        <v>0</v>
      </c>
      <c r="M9" s="545">
        <f t="shared" si="0"/>
        <v>0</v>
      </c>
      <c r="N9" s="545">
        <f t="shared" si="0"/>
        <v>0</v>
      </c>
      <c r="O9" s="537">
        <f t="shared" si="0"/>
        <v>0</v>
      </c>
    </row>
    <row r="10" spans="2:15" ht="14.25" customHeight="1">
      <c r="B10" s="546" t="s">
        <v>597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537">
        <f>N10</f>
        <v>0</v>
      </c>
    </row>
    <row r="11" spans="2:15" ht="14.25" customHeight="1">
      <c r="B11" s="546" t="s">
        <v>598</v>
      </c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537">
        <f t="shared" ref="O11:O21" si="1">N11</f>
        <v>0</v>
      </c>
    </row>
    <row r="12" spans="2:15" ht="14.25" customHeight="1">
      <c r="B12" s="546" t="s">
        <v>599</v>
      </c>
      <c r="C12" s="224"/>
      <c r="D12" s="22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537">
        <f t="shared" si="1"/>
        <v>0</v>
      </c>
    </row>
    <row r="13" spans="2:15" ht="14.25" customHeight="1">
      <c r="B13" s="544" t="s">
        <v>594</v>
      </c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537">
        <f t="shared" si="1"/>
        <v>0</v>
      </c>
    </row>
    <row r="14" spans="2:15" ht="14.25" customHeight="1">
      <c r="B14" s="544" t="s">
        <v>595</v>
      </c>
      <c r="C14" s="545">
        <f>SUM(C15:C18)</f>
        <v>0</v>
      </c>
      <c r="D14" s="545">
        <f t="shared" ref="D14:O14" si="2">SUM(D15:D18)</f>
        <v>0</v>
      </c>
      <c r="E14" s="545">
        <f t="shared" si="2"/>
        <v>0</v>
      </c>
      <c r="F14" s="545">
        <f t="shared" si="2"/>
        <v>0</v>
      </c>
      <c r="G14" s="545">
        <f>SUM(G15:G18)</f>
        <v>0</v>
      </c>
      <c r="H14" s="545">
        <f t="shared" si="2"/>
        <v>0</v>
      </c>
      <c r="I14" s="545">
        <f t="shared" si="2"/>
        <v>0</v>
      </c>
      <c r="J14" s="545">
        <f t="shared" si="2"/>
        <v>0</v>
      </c>
      <c r="K14" s="545">
        <f t="shared" si="2"/>
        <v>0</v>
      </c>
      <c r="L14" s="545">
        <f t="shared" si="2"/>
        <v>0</v>
      </c>
      <c r="M14" s="545">
        <f t="shared" si="2"/>
        <v>0</v>
      </c>
      <c r="N14" s="545">
        <f t="shared" si="2"/>
        <v>0</v>
      </c>
      <c r="O14" s="537">
        <f t="shared" si="2"/>
        <v>0</v>
      </c>
    </row>
    <row r="15" spans="2:15" ht="14.25" customHeight="1">
      <c r="B15" s="546" t="s">
        <v>600</v>
      </c>
      <c r="C15" s="224"/>
      <c r="D15" s="22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537">
        <f t="shared" si="1"/>
        <v>0</v>
      </c>
    </row>
    <row r="16" spans="2:15" ht="14.25" customHeight="1">
      <c r="B16" s="546" t="s">
        <v>601</v>
      </c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537">
        <f t="shared" si="1"/>
        <v>0</v>
      </c>
    </row>
    <row r="17" spans="2:15" ht="14.25" customHeight="1">
      <c r="B17" s="546" t="s">
        <v>602</v>
      </c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537">
        <f t="shared" si="1"/>
        <v>0</v>
      </c>
    </row>
    <row r="18" spans="2:15" ht="14.25" customHeight="1">
      <c r="B18" s="546" t="s">
        <v>603</v>
      </c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537">
        <f t="shared" si="1"/>
        <v>0</v>
      </c>
    </row>
    <row r="19" spans="2:15" ht="14.25" customHeight="1">
      <c r="B19" s="544" t="s">
        <v>596</v>
      </c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537">
        <f t="shared" si="1"/>
        <v>0</v>
      </c>
    </row>
    <row r="20" spans="2:15" ht="14.25" customHeight="1">
      <c r="B20" s="544" t="s">
        <v>604</v>
      </c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537">
        <f t="shared" si="1"/>
        <v>0</v>
      </c>
    </row>
    <row r="21" spans="2:15" ht="14.25" customHeight="1">
      <c r="B21" s="544" t="s">
        <v>605</v>
      </c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537">
        <f t="shared" si="1"/>
        <v>0</v>
      </c>
    </row>
    <row r="22" spans="2:15" ht="14.25" customHeight="1" thickBot="1">
      <c r="B22" s="547" t="s">
        <v>16</v>
      </c>
      <c r="C22" s="548">
        <f>SUM(C9,C13,C14,C19,C20,C21)</f>
        <v>0</v>
      </c>
      <c r="D22" s="548">
        <f t="shared" ref="D22:O22" si="3">SUM(D9,D13,D14,D19,D20,D21)</f>
        <v>0</v>
      </c>
      <c r="E22" s="548">
        <f t="shared" si="3"/>
        <v>0</v>
      </c>
      <c r="F22" s="548">
        <f t="shared" si="3"/>
        <v>0</v>
      </c>
      <c r="G22" s="548">
        <f t="shared" si="3"/>
        <v>0</v>
      </c>
      <c r="H22" s="548">
        <f t="shared" si="3"/>
        <v>0</v>
      </c>
      <c r="I22" s="548">
        <f t="shared" si="3"/>
        <v>0</v>
      </c>
      <c r="J22" s="548">
        <f t="shared" si="3"/>
        <v>0</v>
      </c>
      <c r="K22" s="548">
        <f t="shared" si="3"/>
        <v>0</v>
      </c>
      <c r="L22" s="548">
        <f t="shared" si="3"/>
        <v>0</v>
      </c>
      <c r="M22" s="548">
        <f t="shared" si="3"/>
        <v>0</v>
      </c>
      <c r="N22" s="548">
        <f t="shared" si="3"/>
        <v>0</v>
      </c>
      <c r="O22" s="549">
        <f t="shared" si="3"/>
        <v>0</v>
      </c>
    </row>
    <row r="23" spans="2:15" ht="7.9" customHeight="1" thickBot="1">
      <c r="B23" s="550"/>
      <c r="C23" s="551"/>
      <c r="D23" s="551"/>
      <c r="E23" s="551"/>
      <c r="F23" s="551"/>
      <c r="G23" s="551"/>
      <c r="H23" s="551"/>
      <c r="I23" s="551"/>
      <c r="J23" s="551"/>
      <c r="K23" s="551"/>
      <c r="L23" s="551"/>
      <c r="M23" s="551"/>
      <c r="N23" s="551"/>
      <c r="O23" s="552"/>
    </row>
    <row r="24" spans="2:15" ht="15">
      <c r="B24" s="533" t="s">
        <v>906</v>
      </c>
      <c r="C24" s="543"/>
      <c r="D24" s="543"/>
      <c r="E24" s="543"/>
      <c r="F24" s="543"/>
      <c r="G24" s="543"/>
      <c r="H24" s="543"/>
      <c r="I24" s="543"/>
      <c r="J24" s="543"/>
      <c r="K24" s="543"/>
      <c r="L24" s="543"/>
      <c r="M24" s="543"/>
      <c r="N24" s="543"/>
      <c r="O24" s="535" t="s">
        <v>16</v>
      </c>
    </row>
    <row r="25" spans="2:15" ht="15">
      <c r="B25" s="544" t="s">
        <v>606</v>
      </c>
      <c r="C25" s="545">
        <f>SUM(C26:C28)</f>
        <v>0</v>
      </c>
      <c r="D25" s="545">
        <f t="shared" ref="D25" si="4">SUM(D26:D28)</f>
        <v>0</v>
      </c>
      <c r="E25" s="545">
        <f t="shared" ref="E25" si="5">SUM(E26:E28)</f>
        <v>0</v>
      </c>
      <c r="F25" s="545">
        <f t="shared" ref="F25" si="6">SUM(F26:F28)</f>
        <v>0</v>
      </c>
      <c r="G25" s="545">
        <f t="shared" ref="G25" si="7">SUM(G26:G28)</f>
        <v>0</v>
      </c>
      <c r="H25" s="545">
        <f t="shared" ref="H25" si="8">SUM(H26:H28)</f>
        <v>0</v>
      </c>
      <c r="I25" s="545">
        <f t="shared" ref="I25" si="9">SUM(I26:I28)</f>
        <v>0</v>
      </c>
      <c r="J25" s="545">
        <f t="shared" ref="J25" si="10">SUM(J26:J28)</f>
        <v>0</v>
      </c>
      <c r="K25" s="545">
        <f t="shared" ref="K25" si="11">SUM(K26:K28)</f>
        <v>0</v>
      </c>
      <c r="L25" s="545">
        <f t="shared" ref="L25" si="12">SUM(L26:L28)</f>
        <v>0</v>
      </c>
      <c r="M25" s="545">
        <f t="shared" ref="M25" si="13">SUM(M26:M28)</f>
        <v>0</v>
      </c>
      <c r="N25" s="545">
        <f t="shared" ref="N25" si="14">SUM(N26:N28)</f>
        <v>0</v>
      </c>
      <c r="O25" s="537">
        <f>SUM(O26:O28)</f>
        <v>0</v>
      </c>
    </row>
    <row r="26" spans="2:15" ht="14.25">
      <c r="B26" s="546" t="s">
        <v>597</v>
      </c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537">
        <f>SUM(C26:N26)</f>
        <v>0</v>
      </c>
    </row>
    <row r="27" spans="2:15" ht="14.25">
      <c r="B27" s="546" t="s">
        <v>598</v>
      </c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537">
        <f t="shared" ref="O27:O37" si="15">SUM(C27:N27)</f>
        <v>0</v>
      </c>
    </row>
    <row r="28" spans="2:15" ht="14.25">
      <c r="B28" s="546" t="s">
        <v>599</v>
      </c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537">
        <f t="shared" si="15"/>
        <v>0</v>
      </c>
    </row>
    <row r="29" spans="2:15" ht="15">
      <c r="B29" s="544" t="s">
        <v>607</v>
      </c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537">
        <f t="shared" si="15"/>
        <v>0</v>
      </c>
    </row>
    <row r="30" spans="2:15" ht="15">
      <c r="B30" s="544" t="s">
        <v>608</v>
      </c>
      <c r="C30" s="545">
        <f>SUM(C31:C34)</f>
        <v>0</v>
      </c>
      <c r="D30" s="545">
        <f t="shared" ref="D30" si="16">SUM(D31:D34)</f>
        <v>0</v>
      </c>
      <c r="E30" s="545">
        <f t="shared" ref="E30" si="17">SUM(E31:E34)</f>
        <v>0</v>
      </c>
      <c r="F30" s="545">
        <f t="shared" ref="F30" si="18">SUM(F31:F34)</f>
        <v>0</v>
      </c>
      <c r="G30" s="545">
        <f t="shared" ref="G30" si="19">SUM(G31:G34)</f>
        <v>0</v>
      </c>
      <c r="H30" s="545">
        <f t="shared" ref="H30" si="20">SUM(H31:H34)</f>
        <v>0</v>
      </c>
      <c r="I30" s="545">
        <f t="shared" ref="I30" si="21">SUM(I31:I34)</f>
        <v>0</v>
      </c>
      <c r="J30" s="545">
        <f t="shared" ref="J30" si="22">SUM(J31:J34)</f>
        <v>0</v>
      </c>
      <c r="K30" s="545">
        <f t="shared" ref="K30" si="23">SUM(K31:K34)</f>
        <v>0</v>
      </c>
      <c r="L30" s="545">
        <f t="shared" ref="L30" si="24">SUM(L31:L34)</f>
        <v>0</v>
      </c>
      <c r="M30" s="545">
        <f t="shared" ref="M30" si="25">SUM(M31:M34)</f>
        <v>0</v>
      </c>
      <c r="N30" s="545">
        <f t="shared" ref="N30" si="26">SUM(N31:N34)</f>
        <v>0</v>
      </c>
      <c r="O30" s="537">
        <f>SUM(O31:O34)</f>
        <v>0</v>
      </c>
    </row>
    <row r="31" spans="2:15" ht="14.25">
      <c r="B31" s="546" t="s">
        <v>600</v>
      </c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537">
        <f t="shared" si="15"/>
        <v>0</v>
      </c>
    </row>
    <row r="32" spans="2:15" ht="14.25">
      <c r="B32" s="546" t="s">
        <v>601</v>
      </c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537">
        <f t="shared" si="15"/>
        <v>0</v>
      </c>
    </row>
    <row r="33" spans="2:15" ht="14.25">
      <c r="B33" s="546" t="s">
        <v>602</v>
      </c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537">
        <f t="shared" si="15"/>
        <v>0</v>
      </c>
    </row>
    <row r="34" spans="2:15" ht="14.25">
      <c r="B34" s="546" t="s">
        <v>603</v>
      </c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537">
        <f t="shared" si="15"/>
        <v>0</v>
      </c>
    </row>
    <row r="35" spans="2:15" ht="15">
      <c r="B35" s="544" t="s">
        <v>609</v>
      </c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537">
        <f t="shared" si="15"/>
        <v>0</v>
      </c>
    </row>
    <row r="36" spans="2:15" ht="15">
      <c r="B36" s="544" t="s">
        <v>610</v>
      </c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537">
        <f t="shared" si="15"/>
        <v>0</v>
      </c>
    </row>
    <row r="37" spans="2:15" ht="15">
      <c r="B37" s="544" t="s">
        <v>611</v>
      </c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537">
        <f t="shared" si="15"/>
        <v>0</v>
      </c>
    </row>
    <row r="38" spans="2:15" ht="14.25" customHeight="1" thickBot="1">
      <c r="B38" s="547" t="s">
        <v>16</v>
      </c>
      <c r="C38" s="548">
        <f>SUM(C25,C29,C30,C35,C36,C37)</f>
        <v>0</v>
      </c>
      <c r="D38" s="548">
        <f t="shared" ref="D38" si="27">SUM(D25,D29,D30,D35,D36,D37)</f>
        <v>0</v>
      </c>
      <c r="E38" s="548">
        <f t="shared" ref="E38" si="28">SUM(E25,E29,E30,E35,E36,E37)</f>
        <v>0</v>
      </c>
      <c r="F38" s="548">
        <f t="shared" ref="F38" si="29">SUM(F25,F29,F30,F35,F36,F37)</f>
        <v>0</v>
      </c>
      <c r="G38" s="548">
        <f t="shared" ref="G38" si="30">SUM(G25,G29,G30,G35,G36,G37)</f>
        <v>0</v>
      </c>
      <c r="H38" s="548">
        <f t="shared" ref="H38" si="31">SUM(H25,H29,H30,H35,H36,H37)</f>
        <v>0</v>
      </c>
      <c r="I38" s="548">
        <f t="shared" ref="I38" si="32">SUM(I25,I29,I30,I35,I36,I37)</f>
        <v>0</v>
      </c>
      <c r="J38" s="548">
        <f t="shared" ref="J38" si="33">SUM(J25,J29,J30,J35,J36,J37)</f>
        <v>0</v>
      </c>
      <c r="K38" s="548">
        <f t="shared" ref="K38" si="34">SUM(K25,K29,K30,K35,K36,K37)</f>
        <v>0</v>
      </c>
      <c r="L38" s="548">
        <f t="shared" ref="L38" si="35">SUM(L25,L29,L30,L35,L36,L37)</f>
        <v>0</v>
      </c>
      <c r="M38" s="548">
        <f t="shared" ref="M38" si="36">SUM(M25,M29,M30,M35,M36,M37)</f>
        <v>0</v>
      </c>
      <c r="N38" s="548">
        <f t="shared" ref="N38:O38" si="37">SUM(N25,N29,N30,N35,N36,N37)</f>
        <v>0</v>
      </c>
      <c r="O38" s="549">
        <f t="shared" si="37"/>
        <v>0</v>
      </c>
    </row>
    <row r="39" spans="2:15" s="553" customFormat="1" ht="7.9" customHeight="1">
      <c r="C39" s="554"/>
      <c r="D39" s="554"/>
      <c r="E39" s="554"/>
      <c r="F39" s="554"/>
      <c r="G39" s="554"/>
      <c r="H39" s="554"/>
      <c r="I39" s="554"/>
      <c r="J39" s="554"/>
      <c r="K39" s="554"/>
      <c r="L39" s="554"/>
      <c r="M39" s="554"/>
      <c r="N39" s="554"/>
    </row>
    <row r="40" spans="2:15" s="553" customFormat="1">
      <c r="C40" s="554"/>
      <c r="D40" s="554"/>
      <c r="E40" s="554"/>
      <c r="F40" s="554"/>
      <c r="G40" s="554"/>
      <c r="H40" s="554"/>
      <c r="I40" s="554"/>
      <c r="J40" s="554"/>
      <c r="K40" s="554"/>
      <c r="L40" s="554"/>
      <c r="M40" s="554"/>
      <c r="N40" s="554"/>
    </row>
    <row r="41" spans="2:15" s="553" customFormat="1">
      <c r="C41" s="554"/>
      <c r="D41" s="554"/>
      <c r="E41" s="554"/>
      <c r="F41" s="554"/>
      <c r="G41" s="554"/>
      <c r="H41" s="554"/>
      <c r="I41" s="554"/>
      <c r="J41" s="554"/>
      <c r="K41" s="554"/>
      <c r="L41" s="554"/>
      <c r="M41" s="554"/>
      <c r="N41" s="554"/>
    </row>
    <row r="42" spans="2:15" s="553" customFormat="1">
      <c r="C42" s="554"/>
      <c r="D42" s="554"/>
      <c r="E42" s="554"/>
      <c r="F42" s="554"/>
      <c r="G42" s="554"/>
      <c r="H42" s="554"/>
      <c r="I42" s="554"/>
      <c r="J42" s="554"/>
      <c r="K42" s="554"/>
      <c r="L42" s="554"/>
      <c r="M42" s="554"/>
      <c r="N42" s="554"/>
    </row>
    <row r="43" spans="2:15" s="553" customFormat="1">
      <c r="C43" s="554"/>
      <c r="D43" s="554"/>
      <c r="E43" s="554"/>
      <c r="F43" s="554"/>
      <c r="G43" s="554"/>
      <c r="H43" s="554"/>
      <c r="I43" s="554"/>
      <c r="J43" s="554"/>
      <c r="K43" s="554"/>
      <c r="L43" s="554"/>
      <c r="M43" s="554"/>
      <c r="N43" s="554"/>
    </row>
    <row r="44" spans="2:15" s="553" customFormat="1">
      <c r="C44" s="554"/>
      <c r="D44" s="554"/>
      <c r="E44" s="554"/>
      <c r="F44" s="554"/>
      <c r="G44" s="554"/>
      <c r="H44" s="554"/>
      <c r="I44" s="554"/>
      <c r="J44" s="554"/>
      <c r="K44" s="554"/>
      <c r="L44" s="554"/>
      <c r="M44" s="554"/>
      <c r="N44" s="554"/>
    </row>
    <row r="45" spans="2:15" s="553" customFormat="1">
      <c r="C45" s="554"/>
      <c r="D45" s="554"/>
      <c r="E45" s="554"/>
      <c r="F45" s="554"/>
      <c r="G45" s="554"/>
      <c r="H45" s="554"/>
      <c r="I45" s="554"/>
      <c r="J45" s="554"/>
      <c r="K45" s="554"/>
      <c r="L45" s="554"/>
      <c r="M45" s="554"/>
      <c r="N45" s="554"/>
    </row>
    <row r="46" spans="2:15" s="553" customFormat="1">
      <c r="C46" s="554"/>
      <c r="D46" s="554"/>
      <c r="E46" s="554"/>
      <c r="F46" s="554"/>
      <c r="G46" s="554"/>
      <c r="H46" s="554"/>
      <c r="I46" s="554"/>
      <c r="J46" s="554"/>
      <c r="K46" s="554"/>
      <c r="L46" s="554"/>
      <c r="M46" s="554"/>
      <c r="N46" s="554"/>
    </row>
    <row r="47" spans="2:15" s="553" customFormat="1">
      <c r="C47" s="554"/>
      <c r="D47" s="554"/>
      <c r="E47" s="554"/>
      <c r="F47" s="554"/>
      <c r="G47" s="554"/>
      <c r="H47" s="554"/>
      <c r="I47" s="554"/>
      <c r="J47" s="554"/>
      <c r="K47" s="554"/>
      <c r="L47" s="554"/>
      <c r="M47" s="554"/>
      <c r="N47" s="554"/>
    </row>
  </sheetData>
  <sheetProtection password="A022" sheet="1" objects="1" scenarios="1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>
    <oddFooter>&amp;R&amp;P/&amp;N</oddFooter>
  </headerFooter>
  <ignoredErrors>
    <ignoredError sqref="O5:O8 O15:O22 O9:O13 C9:N9 C23:O25 C22:N22 C31:O38 C30:N30 C14:F14 D12 F12:N12 D11:N11 E10:N10 D13:N13 C27:O29 D26:O26 H14:N14" unlockedFormula="1"/>
    <ignoredError sqref="O14 O30" formula="1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0">
    <pageSetUpPr fitToPage="1"/>
  </sheetPr>
  <dimension ref="B1:O14"/>
  <sheetViews>
    <sheetView showGridLines="0" view="pageBreakPreview" zoomScale="90" zoomScaleSheetLayoutView="90" workbookViewId="0">
      <selection activeCell="A8" sqref="A8:XFD8"/>
    </sheetView>
  </sheetViews>
  <sheetFormatPr defaultColWidth="9.140625" defaultRowHeight="12.75"/>
  <cols>
    <col min="1" max="1" width="1.7109375" style="31" customWidth="1"/>
    <col min="2" max="2" width="9.140625" style="31"/>
    <col min="3" max="3" width="29.85546875" style="31" customWidth="1"/>
    <col min="4" max="4" width="17.140625" style="31" customWidth="1"/>
    <col min="5" max="5" width="16.7109375" style="31" customWidth="1"/>
    <col min="6" max="6" width="13.140625" style="31" customWidth="1"/>
    <col min="7" max="8" width="10.7109375" style="31" customWidth="1"/>
    <col min="9" max="9" width="11.85546875" style="31" customWidth="1"/>
    <col min="10" max="10" width="13.42578125" style="31" customWidth="1"/>
    <col min="11" max="11" width="12.7109375" style="31" customWidth="1"/>
    <col min="12" max="12" width="1.7109375" style="31" customWidth="1"/>
    <col min="13" max="14" width="10.7109375" style="31" customWidth="1"/>
    <col min="15" max="15" width="3.7109375" style="31" customWidth="1"/>
    <col min="16" max="19" width="10.7109375" style="31" customWidth="1"/>
    <col min="20" max="20" width="3.42578125" style="31" customWidth="1"/>
    <col min="21" max="16384" width="9.140625" style="31"/>
  </cols>
  <sheetData>
    <row r="1" spans="2:15" s="555" customFormat="1" ht="7.9" customHeight="1"/>
    <row r="2" spans="2:15" s="555" customFormat="1" ht="15.75">
      <c r="B2" s="310" t="s">
        <v>392</v>
      </c>
      <c r="E2" s="333"/>
      <c r="F2" s="333"/>
      <c r="J2" s="556"/>
      <c r="K2" s="556"/>
      <c r="L2" s="333"/>
      <c r="O2" s="556"/>
    </row>
    <row r="3" spans="2:15" s="555" customFormat="1" ht="7.9" customHeight="1" thickBot="1">
      <c r="B3" s="557"/>
      <c r="E3" s="333"/>
      <c r="F3" s="333"/>
      <c r="J3" s="556"/>
      <c r="K3" s="556"/>
      <c r="L3" s="333"/>
      <c r="O3" s="556"/>
    </row>
    <row r="4" spans="2:15" s="555" customFormat="1" ht="17.25" customHeight="1" thickBot="1">
      <c r="B4" s="1133" t="s">
        <v>1038</v>
      </c>
      <c r="C4" s="1134"/>
      <c r="D4" s="1134"/>
      <c r="E4" s="1134"/>
      <c r="F4" s="1134"/>
      <c r="G4" s="1134"/>
      <c r="H4" s="1134"/>
      <c r="I4" s="1134"/>
      <c r="J4" s="1134"/>
      <c r="K4" s="1135"/>
    </row>
    <row r="5" spans="2:15" s="555" customFormat="1" ht="25.5">
      <c r="B5" s="558" t="s">
        <v>393</v>
      </c>
      <c r="C5" s="559" t="s">
        <v>394</v>
      </c>
      <c r="D5" s="559" t="s">
        <v>395</v>
      </c>
      <c r="E5" s="559" t="s">
        <v>396</v>
      </c>
      <c r="F5" s="559" t="s">
        <v>397</v>
      </c>
      <c r="G5" s="559" t="s">
        <v>398</v>
      </c>
      <c r="H5" s="559" t="s">
        <v>399</v>
      </c>
      <c r="I5" s="559" t="s">
        <v>615</v>
      </c>
      <c r="J5" s="559" t="s">
        <v>1039</v>
      </c>
      <c r="K5" s="560" t="s">
        <v>939</v>
      </c>
      <c r="M5" s="561"/>
    </row>
    <row r="6" spans="2:15" s="32" customFormat="1">
      <c r="B6" s="226"/>
      <c r="C6" s="227"/>
      <c r="D6" s="227"/>
      <c r="E6" s="228"/>
      <c r="F6" s="228"/>
      <c r="G6" s="227"/>
      <c r="H6" s="229"/>
      <c r="I6" s="227"/>
      <c r="J6" s="229"/>
      <c r="K6" s="230"/>
    </row>
    <row r="7" spans="2:15" s="32" customFormat="1">
      <c r="B7" s="226"/>
      <c r="C7" s="227"/>
      <c r="D7" s="227"/>
      <c r="E7" s="228"/>
      <c r="F7" s="228"/>
      <c r="G7" s="227"/>
      <c r="H7" s="229"/>
      <c r="I7" s="227"/>
      <c r="J7" s="229"/>
      <c r="K7" s="230"/>
    </row>
    <row r="8" spans="2:15" s="32" customFormat="1">
      <c r="B8" s="226"/>
      <c r="C8" s="227"/>
      <c r="D8" s="227"/>
      <c r="E8" s="228"/>
      <c r="F8" s="228"/>
      <c r="G8" s="227"/>
      <c r="H8" s="229"/>
      <c r="I8" s="227"/>
      <c r="J8" s="229"/>
      <c r="K8" s="230"/>
    </row>
    <row r="9" spans="2:15" s="32" customFormat="1">
      <c r="B9" s="226"/>
      <c r="C9" s="227"/>
      <c r="D9" s="227"/>
      <c r="E9" s="228"/>
      <c r="F9" s="228"/>
      <c r="G9" s="227"/>
      <c r="H9" s="229"/>
      <c r="I9" s="227"/>
      <c r="J9" s="229"/>
      <c r="K9" s="230"/>
    </row>
    <row r="10" spans="2:15" s="32" customFormat="1">
      <c r="B10" s="226"/>
      <c r="C10" s="227"/>
      <c r="D10" s="227"/>
      <c r="E10" s="228"/>
      <c r="F10" s="228"/>
      <c r="G10" s="227"/>
      <c r="H10" s="229"/>
      <c r="I10" s="227"/>
      <c r="J10" s="229"/>
      <c r="K10" s="230"/>
    </row>
    <row r="11" spans="2:15" s="32" customFormat="1">
      <c r="B11" s="226"/>
      <c r="C11" s="227"/>
      <c r="D11" s="227"/>
      <c r="E11" s="228"/>
      <c r="F11" s="228"/>
      <c r="G11" s="227"/>
      <c r="H11" s="229"/>
      <c r="I11" s="227"/>
      <c r="J11" s="229"/>
      <c r="K11" s="230"/>
    </row>
    <row r="12" spans="2:15" s="32" customFormat="1">
      <c r="B12" s="226"/>
      <c r="C12" s="227"/>
      <c r="D12" s="227"/>
      <c r="E12" s="228"/>
      <c r="F12" s="228"/>
      <c r="G12" s="227"/>
      <c r="H12" s="229"/>
      <c r="I12" s="227"/>
      <c r="J12" s="229"/>
      <c r="K12" s="230"/>
    </row>
    <row r="13" spans="2:15" s="32" customFormat="1" ht="13.5" thickBot="1">
      <c r="B13" s="231"/>
      <c r="C13" s="232"/>
      <c r="D13" s="232"/>
      <c r="E13" s="233"/>
      <c r="F13" s="233"/>
      <c r="G13" s="232"/>
      <c r="H13" s="234"/>
      <c r="I13" s="232"/>
      <c r="J13" s="234"/>
      <c r="K13" s="235"/>
    </row>
    <row r="14" spans="2:15" ht="7.9" customHeight="1">
      <c r="B14" s="33"/>
    </row>
  </sheetData>
  <sheetProtection password="A022" sheet="1" objects="1" scenarios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1">
    <pageSetUpPr fitToPage="1"/>
  </sheetPr>
  <dimension ref="B1:G85"/>
  <sheetViews>
    <sheetView showGridLines="0" view="pageBreakPreview" zoomScale="90" zoomScaleSheetLayoutView="90" workbookViewId="0">
      <selection activeCell="D9" sqref="D9"/>
    </sheetView>
  </sheetViews>
  <sheetFormatPr defaultColWidth="9.140625" defaultRowHeight="12.75"/>
  <cols>
    <col min="1" max="1" width="1.7109375" style="434" customWidth="1"/>
    <col min="2" max="2" width="46.5703125" style="434" customWidth="1"/>
    <col min="3" max="3" width="7.28515625" style="531" bestFit="1" customWidth="1"/>
    <col min="4" max="4" width="10.85546875" style="434" customWidth="1"/>
    <col min="5" max="5" width="1.85546875" style="434" customWidth="1"/>
    <col min="6" max="6" width="13.85546875" style="434" customWidth="1"/>
    <col min="7" max="10" width="10.28515625" style="434" bestFit="1" customWidth="1"/>
    <col min="11" max="16" width="12.140625" style="434" bestFit="1" customWidth="1"/>
    <col min="17" max="16384" width="9.140625" style="434"/>
  </cols>
  <sheetData>
    <row r="1" spans="2:6" ht="9" customHeight="1"/>
    <row r="2" spans="2:6" ht="15.75">
      <c r="B2" s="402" t="s">
        <v>82</v>
      </c>
      <c r="C2" s="532"/>
      <c r="D2" s="327"/>
      <c r="E2" s="327"/>
      <c r="F2" s="327"/>
    </row>
    <row r="3" spans="2:6" s="562" customFormat="1" ht="13.5" thickBot="1">
      <c r="C3" s="563"/>
    </row>
    <row r="4" spans="2:6" ht="13.5" customHeight="1" thickBot="1">
      <c r="B4" s="1136" t="s">
        <v>29</v>
      </c>
      <c r="C4" s="1137"/>
      <c r="D4" s="1138"/>
    </row>
    <row r="5" spans="2:6" ht="22.5" customHeight="1" thickBot="1">
      <c r="B5" s="564"/>
      <c r="C5" s="565" t="s">
        <v>30</v>
      </c>
      <c r="D5" s="566">
        <v>43465</v>
      </c>
    </row>
    <row r="6" spans="2:6" ht="14.1" customHeight="1">
      <c r="B6" s="1142" t="s">
        <v>31</v>
      </c>
      <c r="C6" s="1143"/>
      <c r="D6" s="1144"/>
    </row>
    <row r="7" spans="2:6" ht="14.1" customHeight="1">
      <c r="B7" s="567" t="s">
        <v>616</v>
      </c>
      <c r="C7" s="568" t="s">
        <v>2</v>
      </c>
      <c r="D7" s="569">
        <f>D8+D9</f>
        <v>0</v>
      </c>
    </row>
    <row r="8" spans="2:6" ht="14.1" customHeight="1">
      <c r="B8" s="570" t="s">
        <v>618</v>
      </c>
      <c r="C8" s="568" t="s">
        <v>2</v>
      </c>
      <c r="D8" s="236"/>
    </row>
    <row r="9" spans="2:6" ht="14.1" customHeight="1">
      <c r="B9" s="570" t="s">
        <v>617</v>
      </c>
      <c r="C9" s="568" t="s">
        <v>2</v>
      </c>
      <c r="D9" s="236"/>
    </row>
    <row r="10" spans="2:6" ht="14.1" customHeight="1">
      <c r="B10" s="571" t="s">
        <v>619</v>
      </c>
      <c r="C10" s="568" t="s">
        <v>620</v>
      </c>
      <c r="D10" s="236"/>
    </row>
    <row r="11" spans="2:6" ht="14.1" customHeight="1">
      <c r="B11" s="1139" t="s">
        <v>32</v>
      </c>
      <c r="C11" s="1140"/>
      <c r="D11" s="1141"/>
    </row>
    <row r="12" spans="2:6" ht="14.1" customHeight="1">
      <c r="B12" s="567" t="s">
        <v>33</v>
      </c>
      <c r="C12" s="568" t="s">
        <v>2</v>
      </c>
      <c r="D12" s="236"/>
    </row>
    <row r="13" spans="2:6" ht="14.1" customHeight="1">
      <c r="B13" s="567" t="s">
        <v>34</v>
      </c>
      <c r="C13" s="568" t="s">
        <v>2</v>
      </c>
      <c r="D13" s="236"/>
    </row>
    <row r="14" spans="2:6" ht="14.1" customHeight="1">
      <c r="B14" s="567" t="s">
        <v>35</v>
      </c>
      <c r="C14" s="568" t="s">
        <v>2</v>
      </c>
      <c r="D14" s="236"/>
    </row>
    <row r="15" spans="2:6" ht="14.1" customHeight="1">
      <c r="B15" s="567" t="s">
        <v>36</v>
      </c>
      <c r="C15" s="568" t="s">
        <v>2</v>
      </c>
      <c r="D15" s="236"/>
    </row>
    <row r="16" spans="2:6" ht="14.1" customHeight="1">
      <c r="B16" s="567" t="s">
        <v>838</v>
      </c>
      <c r="C16" s="568" t="s">
        <v>2</v>
      </c>
      <c r="D16" s="236"/>
    </row>
    <row r="17" spans="2:4" ht="14.1" customHeight="1">
      <c r="B17" s="1139" t="s">
        <v>37</v>
      </c>
      <c r="C17" s="1140"/>
      <c r="D17" s="1141"/>
    </row>
    <row r="18" spans="2:4" ht="14.1" customHeight="1">
      <c r="B18" s="567" t="s">
        <v>38</v>
      </c>
      <c r="C18" s="568" t="s">
        <v>2</v>
      </c>
      <c r="D18" s="236"/>
    </row>
    <row r="19" spans="2:4" ht="14.1" customHeight="1">
      <c r="B19" s="567" t="s">
        <v>39</v>
      </c>
      <c r="C19" s="568" t="s">
        <v>2</v>
      </c>
      <c r="D19" s="236"/>
    </row>
    <row r="20" spans="2:4" ht="14.1" customHeight="1">
      <c r="B20" s="567" t="s">
        <v>40</v>
      </c>
      <c r="C20" s="568" t="s">
        <v>2</v>
      </c>
      <c r="D20" s="236"/>
    </row>
    <row r="21" spans="2:4" ht="14.1" customHeight="1">
      <c r="B21" s="572" t="s">
        <v>41</v>
      </c>
      <c r="C21" s="568" t="s">
        <v>2</v>
      </c>
      <c r="D21" s="236"/>
    </row>
    <row r="22" spans="2:4" ht="14.1" customHeight="1">
      <c r="B22" s="572" t="s">
        <v>42</v>
      </c>
      <c r="C22" s="568" t="s">
        <v>2</v>
      </c>
      <c r="D22" s="236"/>
    </row>
    <row r="23" spans="2:4" ht="14.1" customHeight="1">
      <c r="B23" s="1139" t="s">
        <v>43</v>
      </c>
      <c r="C23" s="1140"/>
      <c r="D23" s="1141"/>
    </row>
    <row r="24" spans="2:4" ht="14.1" customHeight="1">
      <c r="B24" s="571" t="s">
        <v>44</v>
      </c>
      <c r="C24" s="568" t="s">
        <v>2</v>
      </c>
      <c r="D24" s="236"/>
    </row>
    <row r="25" spans="2:4" ht="14.1" customHeight="1">
      <c r="B25" s="571" t="s">
        <v>45</v>
      </c>
      <c r="C25" s="568" t="s">
        <v>2</v>
      </c>
      <c r="D25" s="236"/>
    </row>
    <row r="26" spans="2:4" ht="14.1" customHeight="1">
      <c r="B26" s="571" t="s">
        <v>46</v>
      </c>
      <c r="C26" s="568" t="s">
        <v>2</v>
      </c>
      <c r="D26" s="236"/>
    </row>
    <row r="27" spans="2:4" ht="14.1" customHeight="1">
      <c r="B27" s="571" t="s">
        <v>47</v>
      </c>
      <c r="C27" s="568" t="s">
        <v>2</v>
      </c>
      <c r="D27" s="236"/>
    </row>
    <row r="28" spans="2:4" ht="14.1" customHeight="1">
      <c r="B28" s="571" t="s">
        <v>48</v>
      </c>
      <c r="C28" s="568" t="s">
        <v>2</v>
      </c>
      <c r="D28" s="236"/>
    </row>
    <row r="29" spans="2:4" ht="14.1" customHeight="1">
      <c r="B29" s="1139" t="s">
        <v>49</v>
      </c>
      <c r="C29" s="1140"/>
      <c r="D29" s="1141"/>
    </row>
    <row r="30" spans="2:4" ht="14.1" customHeight="1">
      <c r="B30" s="567" t="s">
        <v>50</v>
      </c>
      <c r="C30" s="568" t="s">
        <v>2</v>
      </c>
      <c r="D30" s="236"/>
    </row>
    <row r="31" spans="2:4" ht="14.1" customHeight="1">
      <c r="B31" s="567" t="s">
        <v>51</v>
      </c>
      <c r="C31" s="568" t="s">
        <v>2</v>
      </c>
      <c r="D31" s="236"/>
    </row>
    <row r="32" spans="2:4" ht="14.1" customHeight="1">
      <c r="B32" s="567" t="s">
        <v>52</v>
      </c>
      <c r="C32" s="568" t="s">
        <v>2</v>
      </c>
      <c r="D32" s="236"/>
    </row>
    <row r="33" spans="2:4" ht="14.1" customHeight="1">
      <c r="B33" s="567" t="s">
        <v>53</v>
      </c>
      <c r="C33" s="568" t="s">
        <v>2</v>
      </c>
      <c r="D33" s="236"/>
    </row>
    <row r="34" spans="2:4" ht="14.1" customHeight="1">
      <c r="B34" s="567" t="s">
        <v>54</v>
      </c>
      <c r="C34" s="568" t="s">
        <v>55</v>
      </c>
      <c r="D34" s="236"/>
    </row>
    <row r="35" spans="2:4" ht="14.1" customHeight="1">
      <c r="B35" s="1139" t="s">
        <v>56</v>
      </c>
      <c r="C35" s="1140"/>
      <c r="D35" s="1141"/>
    </row>
    <row r="36" spans="2:4" ht="14.1" customHeight="1">
      <c r="B36" s="571" t="s">
        <v>57</v>
      </c>
      <c r="C36" s="568" t="s">
        <v>2</v>
      </c>
      <c r="D36" s="236"/>
    </row>
    <row r="37" spans="2:4" ht="14.1" customHeight="1">
      <c r="B37" s="571" t="s">
        <v>58</v>
      </c>
      <c r="C37" s="568" t="s">
        <v>2</v>
      </c>
      <c r="D37" s="236"/>
    </row>
    <row r="38" spans="2:4" ht="14.1" customHeight="1">
      <c r="B38" s="571" t="s">
        <v>59</v>
      </c>
      <c r="C38" s="568" t="s">
        <v>2</v>
      </c>
      <c r="D38" s="236"/>
    </row>
    <row r="39" spans="2:4" ht="14.1" customHeight="1">
      <c r="B39" s="1139" t="s">
        <v>60</v>
      </c>
      <c r="C39" s="1140"/>
      <c r="D39" s="1141"/>
    </row>
    <row r="40" spans="2:4" ht="14.1" customHeight="1">
      <c r="B40" s="571" t="s">
        <v>997</v>
      </c>
      <c r="C40" s="568" t="s">
        <v>2</v>
      </c>
      <c r="D40" s="236"/>
    </row>
    <row r="41" spans="2:4" ht="14.1" customHeight="1">
      <c r="B41" s="571" t="s">
        <v>998</v>
      </c>
      <c r="C41" s="568" t="s">
        <v>2</v>
      </c>
      <c r="D41" s="236"/>
    </row>
    <row r="42" spans="2:4" ht="14.1" customHeight="1">
      <c r="B42" s="571" t="s">
        <v>999</v>
      </c>
      <c r="C42" s="568" t="s">
        <v>2</v>
      </c>
      <c r="D42" s="236"/>
    </row>
    <row r="43" spans="2:4" ht="14.1" customHeight="1">
      <c r="B43" s="571" t="s">
        <v>1000</v>
      </c>
      <c r="C43" s="568" t="s">
        <v>2</v>
      </c>
      <c r="D43" s="236"/>
    </row>
    <row r="44" spans="2:4" ht="14.1" customHeight="1">
      <c r="B44" s="571" t="s">
        <v>1001</v>
      </c>
      <c r="C44" s="568" t="s">
        <v>2</v>
      </c>
      <c r="D44" s="236"/>
    </row>
    <row r="45" spans="2:4" ht="14.1" customHeight="1">
      <c r="B45" s="1139" t="s">
        <v>61</v>
      </c>
      <c r="C45" s="1140"/>
      <c r="D45" s="1141"/>
    </row>
    <row r="46" spans="2:4" ht="14.1" customHeight="1">
      <c r="B46" s="567" t="s">
        <v>62</v>
      </c>
      <c r="C46" s="568" t="s">
        <v>2</v>
      </c>
      <c r="D46" s="236"/>
    </row>
    <row r="47" spans="2:4" ht="14.1" customHeight="1">
      <c r="B47" s="567" t="s">
        <v>63</v>
      </c>
      <c r="C47" s="568" t="s">
        <v>2</v>
      </c>
      <c r="D47" s="236"/>
    </row>
    <row r="48" spans="2:4" ht="14.1" customHeight="1">
      <c r="B48" s="567" t="s">
        <v>64</v>
      </c>
      <c r="C48" s="568" t="s">
        <v>2</v>
      </c>
      <c r="D48" s="236"/>
    </row>
    <row r="49" spans="2:4" ht="14.1" customHeight="1">
      <c r="B49" s="567" t="s">
        <v>65</v>
      </c>
      <c r="C49" s="568" t="s">
        <v>2</v>
      </c>
      <c r="D49" s="236"/>
    </row>
    <row r="50" spans="2:4" ht="14.1" customHeight="1">
      <c r="B50" s="567" t="s">
        <v>66</v>
      </c>
      <c r="C50" s="568" t="s">
        <v>67</v>
      </c>
      <c r="D50" s="236"/>
    </row>
    <row r="51" spans="2:4" ht="14.1" customHeight="1">
      <c r="B51" s="1139" t="s">
        <v>68</v>
      </c>
      <c r="C51" s="1140"/>
      <c r="D51" s="1141"/>
    </row>
    <row r="52" spans="2:4" ht="14.1" customHeight="1">
      <c r="B52" s="567" t="s">
        <v>69</v>
      </c>
      <c r="C52" s="568" t="s">
        <v>2</v>
      </c>
      <c r="D52" s="236"/>
    </row>
    <row r="53" spans="2:4" ht="14.1" customHeight="1">
      <c r="B53" s="567" t="s">
        <v>70</v>
      </c>
      <c r="C53" s="568" t="s">
        <v>67</v>
      </c>
      <c r="D53" s="236"/>
    </row>
    <row r="54" spans="2:4" ht="14.1" customHeight="1">
      <c r="B54" s="567" t="s">
        <v>940</v>
      </c>
      <c r="C54" s="568" t="s">
        <v>2</v>
      </c>
      <c r="D54" s="236"/>
    </row>
    <row r="55" spans="2:4" ht="14.1" customHeight="1">
      <c r="B55" s="567" t="s">
        <v>71</v>
      </c>
      <c r="C55" s="568" t="s">
        <v>67</v>
      </c>
      <c r="D55" s="236"/>
    </row>
    <row r="56" spans="2:4" ht="14.1" customHeight="1">
      <c r="B56" s="1139" t="s">
        <v>72</v>
      </c>
      <c r="C56" s="1140"/>
      <c r="D56" s="1141"/>
    </row>
    <row r="57" spans="2:4" ht="14.1" customHeight="1">
      <c r="B57" s="567" t="s">
        <v>73</v>
      </c>
      <c r="C57" s="568" t="s">
        <v>2</v>
      </c>
      <c r="D57" s="236"/>
    </row>
    <row r="58" spans="2:4" ht="14.1" customHeight="1">
      <c r="B58" s="567" t="s">
        <v>74</v>
      </c>
      <c r="C58" s="568" t="s">
        <v>2</v>
      </c>
      <c r="D58" s="236"/>
    </row>
    <row r="59" spans="2:4" ht="14.1" customHeight="1">
      <c r="B59" s="567" t="s">
        <v>941</v>
      </c>
      <c r="C59" s="568" t="s">
        <v>55</v>
      </c>
      <c r="D59" s="236"/>
    </row>
    <row r="60" spans="2:4" ht="14.1" customHeight="1">
      <c r="B60" s="1139" t="s">
        <v>75</v>
      </c>
      <c r="C60" s="1140"/>
      <c r="D60" s="1141"/>
    </row>
    <row r="61" spans="2:4" ht="14.1" customHeight="1">
      <c r="B61" s="567" t="s">
        <v>76</v>
      </c>
      <c r="C61" s="568" t="s">
        <v>2</v>
      </c>
      <c r="D61" s="236"/>
    </row>
    <row r="62" spans="2:4" ht="14.1" customHeight="1">
      <c r="B62" s="1139" t="s">
        <v>77</v>
      </c>
      <c r="C62" s="1140"/>
      <c r="D62" s="1141"/>
    </row>
    <row r="63" spans="2:4" ht="14.1" customHeight="1">
      <c r="B63" s="573" t="s">
        <v>1002</v>
      </c>
      <c r="C63" s="568" t="s">
        <v>2</v>
      </c>
      <c r="D63" s="236"/>
    </row>
    <row r="64" spans="2:4" ht="14.1" customHeight="1">
      <c r="B64" s="573" t="s">
        <v>1003</v>
      </c>
      <c r="C64" s="568" t="s">
        <v>2</v>
      </c>
      <c r="D64" s="236"/>
    </row>
    <row r="65" spans="2:7" ht="14.1" customHeight="1">
      <c r="B65" s="573" t="s">
        <v>1004</v>
      </c>
      <c r="C65" s="568" t="s">
        <v>2</v>
      </c>
      <c r="D65" s="236"/>
    </row>
    <row r="66" spans="2:7" ht="14.1" customHeight="1" thickBot="1">
      <c r="B66" s="574" t="s">
        <v>1005</v>
      </c>
      <c r="C66" s="575" t="s">
        <v>78</v>
      </c>
      <c r="D66" s="237"/>
    </row>
    <row r="67" spans="2:7" ht="7.9" customHeight="1">
      <c r="B67" s="576"/>
      <c r="C67" s="577"/>
    </row>
    <row r="68" spans="2:7">
      <c r="B68" s="576"/>
      <c r="C68" s="577"/>
    </row>
    <row r="69" spans="2:7">
      <c r="B69" s="540"/>
      <c r="C69" s="541"/>
    </row>
    <row r="70" spans="2:7">
      <c r="B70" s="578"/>
      <c r="C70" s="577"/>
    </row>
    <row r="71" spans="2:7">
      <c r="B71" s="578"/>
      <c r="C71" s="577"/>
    </row>
    <row r="72" spans="2:7">
      <c r="B72" s="578"/>
      <c r="C72" s="577"/>
      <c r="D72" s="578"/>
      <c r="E72" s="578"/>
      <c r="F72" s="578"/>
      <c r="G72" s="578"/>
    </row>
    <row r="73" spans="2:7">
      <c r="B73" s="578"/>
      <c r="C73" s="577"/>
      <c r="D73" s="578"/>
      <c r="E73" s="578"/>
      <c r="F73" s="578"/>
      <c r="G73" s="578"/>
    </row>
    <row r="74" spans="2:7">
      <c r="B74" s="578"/>
      <c r="C74" s="577"/>
      <c r="D74" s="578"/>
      <c r="E74" s="578"/>
      <c r="F74" s="578"/>
      <c r="G74" s="578"/>
    </row>
    <row r="75" spans="2:7">
      <c r="B75" s="578"/>
      <c r="C75" s="577"/>
      <c r="D75" s="578"/>
      <c r="E75" s="578"/>
      <c r="F75" s="578"/>
      <c r="G75" s="578"/>
    </row>
    <row r="76" spans="2:7">
      <c r="B76" s="578"/>
      <c r="C76" s="577"/>
      <c r="D76" s="578"/>
      <c r="E76" s="578"/>
      <c r="F76" s="578"/>
      <c r="G76" s="578"/>
    </row>
    <row r="77" spans="2:7">
      <c r="B77" s="578"/>
      <c r="C77" s="577"/>
      <c r="D77" s="578"/>
      <c r="E77" s="578"/>
      <c r="F77" s="578"/>
      <c r="G77" s="578"/>
    </row>
    <row r="78" spans="2:7">
      <c r="B78" s="578"/>
      <c r="C78" s="577"/>
      <c r="D78" s="578"/>
      <c r="E78" s="578"/>
      <c r="F78" s="578"/>
      <c r="G78" s="578"/>
    </row>
    <row r="79" spans="2:7">
      <c r="B79" s="578"/>
      <c r="C79" s="577"/>
      <c r="D79" s="578"/>
      <c r="E79" s="578"/>
      <c r="F79" s="578"/>
      <c r="G79" s="578"/>
    </row>
    <row r="80" spans="2:7">
      <c r="B80" s="578"/>
      <c r="C80" s="577"/>
      <c r="D80" s="578"/>
      <c r="E80" s="578"/>
      <c r="F80" s="578"/>
      <c r="G80" s="578"/>
    </row>
    <row r="81" spans="2:7">
      <c r="B81" s="578"/>
      <c r="C81" s="577"/>
      <c r="D81" s="578"/>
      <c r="E81" s="578"/>
      <c r="F81" s="578"/>
      <c r="G81" s="578"/>
    </row>
    <row r="82" spans="2:7">
      <c r="B82" s="578"/>
      <c r="C82" s="577"/>
      <c r="D82" s="578"/>
      <c r="E82" s="578"/>
      <c r="F82" s="578"/>
      <c r="G82" s="578"/>
    </row>
    <row r="83" spans="2:7">
      <c r="B83" s="578"/>
      <c r="C83" s="577"/>
      <c r="D83" s="578"/>
      <c r="E83" s="578"/>
      <c r="F83" s="578"/>
      <c r="G83" s="578"/>
    </row>
    <row r="84" spans="2:7">
      <c r="B84" s="578"/>
      <c r="C84" s="577"/>
      <c r="D84" s="578"/>
      <c r="E84" s="578"/>
      <c r="F84" s="578"/>
      <c r="G84" s="578"/>
    </row>
    <row r="85" spans="2:7">
      <c r="B85" s="578"/>
      <c r="C85" s="577"/>
      <c r="D85" s="578"/>
      <c r="E85" s="578"/>
      <c r="F85" s="578"/>
      <c r="G85" s="578"/>
    </row>
  </sheetData>
  <sheetProtection password="A022" sheet="1" objects="1" scenarios="1" formatCells="0" formatColumns="0" formatRows="0" insertColumns="0" insertRows="0" deleteColumns="0" deleteRows="0" selectLockedCells="1"/>
  <mergeCells count="13">
    <mergeCell ref="B4:D4"/>
    <mergeCell ref="B17:D17"/>
    <mergeCell ref="B11:D11"/>
    <mergeCell ref="B6:D6"/>
    <mergeCell ref="B62:D62"/>
    <mergeCell ref="B60:D60"/>
    <mergeCell ref="B56:D56"/>
    <mergeCell ref="B51:D51"/>
    <mergeCell ref="B45:D45"/>
    <mergeCell ref="B39:D39"/>
    <mergeCell ref="B35:D35"/>
    <mergeCell ref="B29:D29"/>
    <mergeCell ref="B23:D23"/>
  </mergeCells>
  <pageMargins left="0.39370078740157483" right="0.39370078740157483" top="0.39370078740157483" bottom="0.39370078740157483" header="0" footer="0"/>
  <pageSetup paperSize="9" scale="86" orientation="portrait" r:id="rId1"/>
  <headerFooter alignWithMargins="0"/>
  <ignoredErrors>
    <ignoredError sqref="D8:D10 D18:D22 D12:D16 D63:D64 D61 D57:D59 D52:D55 D46:D50 D40:D42 D36:D38 D30:D34 D24:D28 D44 D67" unlockedFormula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2">
    <pageSetUpPr fitToPage="1"/>
  </sheetPr>
  <dimension ref="B1:I43"/>
  <sheetViews>
    <sheetView showGridLines="0" view="pageBreakPreview" topLeftCell="A4" zoomScale="90" zoomScaleNormal="85" zoomScaleSheetLayoutView="90" workbookViewId="0">
      <selection activeCell="D5" sqref="D5"/>
    </sheetView>
  </sheetViews>
  <sheetFormatPr defaultColWidth="9.140625" defaultRowHeight="12.75"/>
  <cols>
    <col min="1" max="1" width="1.7109375" style="305" customWidth="1"/>
    <col min="2" max="2" width="74.85546875" style="305" customWidth="1"/>
    <col min="3" max="3" width="7.5703125" style="579" customWidth="1"/>
    <col min="4" max="8" width="14.28515625" style="305" customWidth="1"/>
    <col min="9" max="9" width="2.7109375" style="305" customWidth="1"/>
    <col min="10" max="10" width="10" style="305" customWidth="1"/>
    <col min="11" max="11" width="13.28515625" style="305" customWidth="1"/>
    <col min="12" max="15" width="11.5703125" style="305" customWidth="1"/>
    <col min="16" max="16384" width="9.140625" style="305"/>
  </cols>
  <sheetData>
    <row r="1" spans="2:9" ht="7.9" customHeight="1"/>
    <row r="2" spans="2:9" ht="15.75">
      <c r="B2" s="310" t="s">
        <v>465</v>
      </c>
      <c r="C2" s="580"/>
      <c r="F2" s="475"/>
      <c r="G2" s="475"/>
      <c r="H2" s="475"/>
    </row>
    <row r="3" spans="2:9" ht="7.9" customHeight="1" thickBot="1">
      <c r="B3" s="581"/>
      <c r="C3" s="580"/>
      <c r="F3" s="475"/>
      <c r="G3" s="475"/>
      <c r="H3" s="475"/>
    </row>
    <row r="4" spans="2:9" s="475" customFormat="1" ht="17.25" customHeight="1">
      <c r="B4" s="533"/>
      <c r="C4" s="582" t="s">
        <v>30</v>
      </c>
      <c r="D4" s="583">
        <v>42004</v>
      </c>
      <c r="E4" s="583">
        <v>42369</v>
      </c>
      <c r="F4" s="583">
        <v>42735</v>
      </c>
      <c r="G4" s="583">
        <v>43100</v>
      </c>
      <c r="H4" s="584">
        <v>43465</v>
      </c>
    </row>
    <row r="5" spans="2:9" s="475" customFormat="1" ht="17.100000000000001" customHeight="1">
      <c r="B5" s="585" t="s">
        <v>476</v>
      </c>
      <c r="C5" s="586" t="s">
        <v>477</v>
      </c>
      <c r="D5" s="164"/>
      <c r="E5" s="164"/>
      <c r="F5" s="164"/>
      <c r="G5" s="164"/>
      <c r="H5" s="165"/>
    </row>
    <row r="6" spans="2:9" s="591" customFormat="1" ht="17.100000000000001" customHeight="1">
      <c r="B6" s="587" t="s">
        <v>89</v>
      </c>
      <c r="C6" s="588" t="s">
        <v>2</v>
      </c>
      <c r="D6" s="589">
        <f t="shared" ref="D6:E6" si="0">D7+D8</f>
        <v>0</v>
      </c>
      <c r="E6" s="589">
        <f t="shared" si="0"/>
        <v>0</v>
      </c>
      <c r="F6" s="589">
        <f t="shared" ref="F6:G6" si="1">F7+F8</f>
        <v>0</v>
      </c>
      <c r="G6" s="589">
        <f t="shared" si="1"/>
        <v>0</v>
      </c>
      <c r="H6" s="590">
        <f t="shared" ref="H6" si="2">H7+H8</f>
        <v>0</v>
      </c>
      <c r="I6" s="475"/>
    </row>
    <row r="7" spans="2:9" ht="17.100000000000001" customHeight="1">
      <c r="B7" s="592" t="s">
        <v>85</v>
      </c>
      <c r="C7" s="586" t="s">
        <v>2</v>
      </c>
      <c r="D7" s="238"/>
      <c r="E7" s="238"/>
      <c r="F7" s="238"/>
      <c r="G7" s="238"/>
      <c r="H7" s="239"/>
    </row>
    <row r="8" spans="2:9" ht="17.100000000000001" customHeight="1">
      <c r="B8" s="592" t="s">
        <v>84</v>
      </c>
      <c r="C8" s="586" t="s">
        <v>2</v>
      </c>
      <c r="D8" s="238"/>
      <c r="E8" s="238"/>
      <c r="F8" s="238"/>
      <c r="G8" s="238"/>
      <c r="H8" s="239"/>
    </row>
    <row r="9" spans="2:9" s="591" customFormat="1" ht="17.100000000000001" customHeight="1">
      <c r="B9" s="587" t="s">
        <v>90</v>
      </c>
      <c r="C9" s="588" t="s">
        <v>2</v>
      </c>
      <c r="D9" s="589">
        <f t="shared" ref="D9:E9" si="3">D10+D11</f>
        <v>0</v>
      </c>
      <c r="E9" s="589">
        <f t="shared" si="3"/>
        <v>0</v>
      </c>
      <c r="F9" s="589">
        <f t="shared" ref="F9:G9" si="4">F10+F11</f>
        <v>0</v>
      </c>
      <c r="G9" s="589">
        <f t="shared" si="4"/>
        <v>0</v>
      </c>
      <c r="H9" s="590">
        <f t="shared" ref="H9" si="5">H10+H11</f>
        <v>0</v>
      </c>
    </row>
    <row r="10" spans="2:9" ht="17.100000000000001" customHeight="1">
      <c r="B10" s="592" t="s">
        <v>85</v>
      </c>
      <c r="C10" s="586" t="s">
        <v>2</v>
      </c>
      <c r="D10" s="238"/>
      <c r="E10" s="238"/>
      <c r="F10" s="238"/>
      <c r="G10" s="238"/>
      <c r="H10" s="239"/>
    </row>
    <row r="11" spans="2:9" ht="17.100000000000001" customHeight="1">
      <c r="B11" s="592" t="s">
        <v>84</v>
      </c>
      <c r="C11" s="586" t="s">
        <v>2</v>
      </c>
      <c r="D11" s="238"/>
      <c r="E11" s="238"/>
      <c r="F11" s="238"/>
      <c r="G11" s="238"/>
      <c r="H11" s="239"/>
    </row>
    <row r="12" spans="2:9" ht="7.9" customHeight="1">
      <c r="B12" s="593"/>
      <c r="C12" s="594"/>
      <c r="D12" s="595"/>
      <c r="E12" s="595"/>
      <c r="F12" s="595"/>
      <c r="G12" s="595"/>
      <c r="H12" s="596"/>
    </row>
    <row r="13" spans="2:9" ht="17.100000000000001" customHeight="1">
      <c r="B13" s="597" t="s">
        <v>879</v>
      </c>
      <c r="C13" s="586" t="s">
        <v>2</v>
      </c>
      <c r="D13" s="238"/>
      <c r="E13" s="238"/>
      <c r="F13" s="238"/>
      <c r="G13" s="238"/>
      <c r="H13" s="239"/>
    </row>
    <row r="14" spans="2:9" ht="17.100000000000001" customHeight="1">
      <c r="B14" s="597" t="s">
        <v>878</v>
      </c>
      <c r="C14" s="586" t="s">
        <v>649</v>
      </c>
      <c r="D14" s="238"/>
      <c r="E14" s="238"/>
      <c r="F14" s="238"/>
      <c r="G14" s="238"/>
      <c r="H14" s="239"/>
    </row>
    <row r="15" spans="2:9" ht="28.5" customHeight="1">
      <c r="B15" s="597" t="s">
        <v>877</v>
      </c>
      <c r="C15" s="586" t="s">
        <v>650</v>
      </c>
      <c r="D15" s="238"/>
      <c r="E15" s="238"/>
      <c r="F15" s="238"/>
      <c r="G15" s="238"/>
      <c r="H15" s="239"/>
    </row>
    <row r="16" spans="2:9" ht="7.9" customHeight="1">
      <c r="B16" s="593"/>
      <c r="C16" s="594"/>
      <c r="D16" s="595"/>
      <c r="E16" s="595"/>
      <c r="F16" s="595"/>
      <c r="G16" s="595"/>
      <c r="H16" s="596"/>
    </row>
    <row r="17" spans="2:8" ht="17.100000000000001" customHeight="1">
      <c r="B17" s="597" t="s">
        <v>876</v>
      </c>
      <c r="C17" s="588" t="s">
        <v>2</v>
      </c>
      <c r="D17" s="589">
        <f t="shared" ref="D17:E17" si="6">D18+D19</f>
        <v>0</v>
      </c>
      <c r="E17" s="589">
        <f t="shared" si="6"/>
        <v>0</v>
      </c>
      <c r="F17" s="589">
        <f t="shared" ref="F17:G17" si="7">F18+F19</f>
        <v>0</v>
      </c>
      <c r="G17" s="589">
        <f t="shared" si="7"/>
        <v>0</v>
      </c>
      <c r="H17" s="590">
        <f t="shared" ref="H17" si="8">H18+H19</f>
        <v>0</v>
      </c>
    </row>
    <row r="18" spans="2:8" ht="17.100000000000001" customHeight="1">
      <c r="B18" s="592" t="s">
        <v>85</v>
      </c>
      <c r="C18" s="586" t="s">
        <v>2</v>
      </c>
      <c r="D18" s="238"/>
      <c r="E18" s="238"/>
      <c r="F18" s="238"/>
      <c r="G18" s="238"/>
      <c r="H18" s="239"/>
    </row>
    <row r="19" spans="2:8" ht="17.100000000000001" customHeight="1">
      <c r="B19" s="592" t="s">
        <v>84</v>
      </c>
      <c r="C19" s="586" t="s">
        <v>2</v>
      </c>
      <c r="D19" s="238"/>
      <c r="E19" s="238"/>
      <c r="F19" s="238"/>
      <c r="G19" s="238"/>
      <c r="H19" s="239"/>
    </row>
    <row r="20" spans="2:8" ht="17.100000000000001" customHeight="1">
      <c r="B20" s="597" t="s">
        <v>875</v>
      </c>
      <c r="C20" s="588" t="s">
        <v>3</v>
      </c>
      <c r="D20" s="589">
        <f t="shared" ref="D20:E20" si="9">D21+D22</f>
        <v>0</v>
      </c>
      <c r="E20" s="589">
        <f t="shared" si="9"/>
        <v>0</v>
      </c>
      <c r="F20" s="589">
        <f t="shared" ref="F20:G20" si="10">F21+F22</f>
        <v>0</v>
      </c>
      <c r="G20" s="589">
        <f t="shared" si="10"/>
        <v>0</v>
      </c>
      <c r="H20" s="590">
        <f t="shared" ref="H20" si="11">H21+H22</f>
        <v>0</v>
      </c>
    </row>
    <row r="21" spans="2:8" ht="17.100000000000001" customHeight="1">
      <c r="B21" s="592" t="s">
        <v>85</v>
      </c>
      <c r="C21" s="588" t="s">
        <v>3</v>
      </c>
      <c r="D21" s="238"/>
      <c r="E21" s="238"/>
      <c r="F21" s="238"/>
      <c r="G21" s="238"/>
      <c r="H21" s="239"/>
    </row>
    <row r="22" spans="2:8" ht="17.100000000000001" customHeight="1">
      <c r="B22" s="592" t="s">
        <v>84</v>
      </c>
      <c r="C22" s="588" t="s">
        <v>3</v>
      </c>
      <c r="D22" s="238"/>
      <c r="E22" s="238"/>
      <c r="F22" s="238"/>
      <c r="G22" s="238"/>
      <c r="H22" s="239"/>
    </row>
    <row r="23" spans="2:8" ht="7.9" customHeight="1">
      <c r="B23" s="593"/>
      <c r="C23" s="594"/>
      <c r="D23" s="595"/>
      <c r="E23" s="595"/>
      <c r="F23" s="595"/>
      <c r="G23" s="595"/>
      <c r="H23" s="596"/>
    </row>
    <row r="24" spans="2:8" ht="28.5" customHeight="1">
      <c r="B24" s="597" t="s">
        <v>87</v>
      </c>
      <c r="C24" s="588" t="s">
        <v>2</v>
      </c>
      <c r="D24" s="589">
        <f t="shared" ref="D24:E24" si="12">SUM(D25:D28)</f>
        <v>0</v>
      </c>
      <c r="E24" s="589">
        <f t="shared" si="12"/>
        <v>0</v>
      </c>
      <c r="F24" s="589">
        <f t="shared" ref="F24:G24" si="13">SUM(F25:F28)</f>
        <v>0</v>
      </c>
      <c r="G24" s="589">
        <f t="shared" si="13"/>
        <v>0</v>
      </c>
      <c r="H24" s="590">
        <f t="shared" ref="H24" si="14">SUM(H25:H28)</f>
        <v>0</v>
      </c>
    </row>
    <row r="25" spans="2:8" ht="17.100000000000001" customHeight="1">
      <c r="B25" s="592" t="s">
        <v>91</v>
      </c>
      <c r="C25" s="586" t="s">
        <v>2</v>
      </c>
      <c r="D25" s="238"/>
      <c r="E25" s="238"/>
      <c r="F25" s="238"/>
      <c r="G25" s="238"/>
      <c r="H25" s="239"/>
    </row>
    <row r="26" spans="2:8" ht="17.100000000000001" customHeight="1">
      <c r="B26" s="592" t="s">
        <v>873</v>
      </c>
      <c r="C26" s="586" t="s">
        <v>2</v>
      </c>
      <c r="D26" s="238"/>
      <c r="E26" s="238"/>
      <c r="F26" s="238"/>
      <c r="G26" s="238"/>
      <c r="H26" s="239"/>
    </row>
    <row r="27" spans="2:8" ht="17.100000000000001" customHeight="1">
      <c r="B27" s="592" t="s">
        <v>92</v>
      </c>
      <c r="C27" s="586" t="s">
        <v>2</v>
      </c>
      <c r="D27" s="238"/>
      <c r="E27" s="238"/>
      <c r="F27" s="238"/>
      <c r="G27" s="238"/>
      <c r="H27" s="239"/>
    </row>
    <row r="28" spans="2:8" ht="17.100000000000001" customHeight="1">
      <c r="B28" s="592" t="s">
        <v>874</v>
      </c>
      <c r="C28" s="586" t="s">
        <v>2</v>
      </c>
      <c r="D28" s="238"/>
      <c r="E28" s="238"/>
      <c r="F28" s="238"/>
      <c r="G28" s="238"/>
      <c r="H28" s="239"/>
    </row>
    <row r="29" spans="2:8" ht="28.5" customHeight="1">
      <c r="B29" s="597" t="s">
        <v>86</v>
      </c>
      <c r="C29" s="588" t="s">
        <v>3</v>
      </c>
      <c r="D29" s="589">
        <f t="shared" ref="D29:E29" si="15">SUM(D30:D33)</f>
        <v>0</v>
      </c>
      <c r="E29" s="589">
        <f t="shared" si="15"/>
        <v>0</v>
      </c>
      <c r="F29" s="589">
        <f t="shared" ref="F29:G29" si="16">SUM(F30:F33)</f>
        <v>0</v>
      </c>
      <c r="G29" s="589">
        <f t="shared" si="16"/>
        <v>0</v>
      </c>
      <c r="H29" s="590">
        <f t="shared" ref="H29" si="17">SUM(H30:H33)</f>
        <v>0</v>
      </c>
    </row>
    <row r="30" spans="2:8" ht="17.100000000000001" customHeight="1">
      <c r="B30" s="592" t="s">
        <v>91</v>
      </c>
      <c r="C30" s="588" t="s">
        <v>3</v>
      </c>
      <c r="D30" s="238"/>
      <c r="E30" s="238"/>
      <c r="F30" s="238"/>
      <c r="G30" s="238"/>
      <c r="H30" s="239"/>
    </row>
    <row r="31" spans="2:8" ht="17.100000000000001" customHeight="1">
      <c r="B31" s="592" t="s">
        <v>873</v>
      </c>
      <c r="C31" s="588" t="s">
        <v>3</v>
      </c>
      <c r="D31" s="238"/>
      <c r="E31" s="238"/>
      <c r="F31" s="238"/>
      <c r="G31" s="238"/>
      <c r="H31" s="239"/>
    </row>
    <row r="32" spans="2:8" ht="17.100000000000001" customHeight="1">
      <c r="B32" s="592" t="s">
        <v>92</v>
      </c>
      <c r="C32" s="588" t="s">
        <v>3</v>
      </c>
      <c r="D32" s="238"/>
      <c r="E32" s="238"/>
      <c r="F32" s="238"/>
      <c r="G32" s="238"/>
      <c r="H32" s="239"/>
    </row>
    <row r="33" spans="2:8" ht="17.100000000000001" customHeight="1">
      <c r="B33" s="592" t="s">
        <v>872</v>
      </c>
      <c r="C33" s="588" t="s">
        <v>3</v>
      </c>
      <c r="D33" s="238"/>
      <c r="E33" s="238"/>
      <c r="F33" s="238"/>
      <c r="G33" s="238"/>
      <c r="H33" s="239"/>
    </row>
    <row r="34" spans="2:8" ht="17.100000000000001" customHeight="1">
      <c r="B34" s="587" t="s">
        <v>88</v>
      </c>
      <c r="C34" s="588" t="s">
        <v>2</v>
      </c>
      <c r="D34" s="238"/>
      <c r="E34" s="238"/>
      <c r="F34" s="238"/>
      <c r="G34" s="238"/>
      <c r="H34" s="239"/>
    </row>
    <row r="35" spans="2:8" ht="7.9" customHeight="1">
      <c r="B35" s="593"/>
      <c r="C35" s="594"/>
      <c r="D35" s="595"/>
      <c r="E35" s="595"/>
      <c r="F35" s="595"/>
      <c r="G35" s="595"/>
      <c r="H35" s="596"/>
    </row>
    <row r="36" spans="2:8" ht="17.100000000000001" customHeight="1">
      <c r="B36" s="597" t="s">
        <v>868</v>
      </c>
      <c r="C36" s="586" t="s">
        <v>2</v>
      </c>
      <c r="D36" s="238"/>
      <c r="E36" s="238"/>
      <c r="F36" s="238"/>
      <c r="G36" s="238"/>
      <c r="H36" s="239"/>
    </row>
    <row r="37" spans="2:8" s="579" customFormat="1" ht="17.100000000000001" customHeight="1">
      <c r="B37" s="587" t="s">
        <v>867</v>
      </c>
      <c r="C37" s="586" t="s">
        <v>2</v>
      </c>
      <c r="D37" s="240"/>
      <c r="E37" s="240"/>
      <c r="F37" s="240"/>
      <c r="G37" s="240"/>
      <c r="H37" s="241"/>
    </row>
    <row r="38" spans="2:8" ht="17.100000000000001" customHeight="1">
      <c r="B38" s="587" t="s">
        <v>869</v>
      </c>
      <c r="C38" s="598" t="s">
        <v>2</v>
      </c>
      <c r="D38" s="213"/>
      <c r="E38" s="213"/>
      <c r="F38" s="213"/>
      <c r="G38" s="213"/>
      <c r="H38" s="242"/>
    </row>
    <row r="39" spans="2:8" ht="17.100000000000001" customHeight="1">
      <c r="B39" s="587" t="s">
        <v>870</v>
      </c>
      <c r="C39" s="598" t="s">
        <v>2</v>
      </c>
      <c r="D39" s="213"/>
      <c r="E39" s="213"/>
      <c r="F39" s="213"/>
      <c r="G39" s="213"/>
      <c r="H39" s="242"/>
    </row>
    <row r="40" spans="2:8" ht="17.100000000000001" customHeight="1">
      <c r="B40" s="587" t="s">
        <v>871</v>
      </c>
      <c r="C40" s="598" t="s">
        <v>2</v>
      </c>
      <c r="D40" s="213"/>
      <c r="E40" s="213"/>
      <c r="F40" s="213"/>
      <c r="G40" s="213"/>
      <c r="H40" s="242"/>
    </row>
    <row r="41" spans="2:8" ht="7.9" customHeight="1">
      <c r="B41" s="593"/>
      <c r="C41" s="594"/>
      <c r="D41" s="595"/>
      <c r="E41" s="595"/>
      <c r="F41" s="595"/>
      <c r="G41" s="595"/>
      <c r="H41" s="596"/>
    </row>
    <row r="42" spans="2:8" ht="17.100000000000001" customHeight="1" thickBot="1">
      <c r="B42" s="599" t="s">
        <v>643</v>
      </c>
      <c r="C42" s="600" t="s">
        <v>2</v>
      </c>
      <c r="D42" s="243"/>
      <c r="E42" s="243"/>
      <c r="F42" s="243"/>
      <c r="G42" s="243"/>
      <c r="H42" s="244"/>
    </row>
    <row r="43" spans="2:8" ht="7.9" customHeight="1"/>
  </sheetData>
  <sheetProtection password="A022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80" orientation="landscape" r:id="rId1"/>
  <headerFooter alignWithMargins="0"/>
  <ignoredErrors>
    <ignoredError sqref="D6:G6 D20:G28 D18:G18 D19:G19 D29:G29 D11:G17 D10:G10 D9:G9 D8:G8 D7:G7 H6:H29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3"/>
  <dimension ref="B1:Q318"/>
  <sheetViews>
    <sheetView showGridLines="0" view="pageBreakPreview" topLeftCell="A151" zoomScale="90" zoomScaleNormal="70" zoomScaleSheetLayoutView="90" zoomScalePageLayoutView="80" workbookViewId="0">
      <selection activeCell="C180" sqref="C180"/>
    </sheetView>
  </sheetViews>
  <sheetFormatPr defaultColWidth="8.85546875" defaultRowHeight="12.75"/>
  <cols>
    <col min="1" max="1" width="1.7109375" style="553" customWidth="1"/>
    <col min="2" max="2" width="39.140625" style="553" customWidth="1"/>
    <col min="3" max="3" width="11.28515625" style="601" customWidth="1"/>
    <col min="4" max="7" width="12.7109375" style="553" customWidth="1"/>
    <col min="8" max="8" width="1.7109375" style="553" customWidth="1"/>
    <col min="9" max="17" width="10.7109375" style="553" customWidth="1"/>
    <col min="18" max="70" width="8.7109375" style="553" customWidth="1"/>
    <col min="71" max="116" width="3.28515625" style="553" customWidth="1"/>
    <col min="117" max="16384" width="8.85546875" style="553"/>
  </cols>
  <sheetData>
    <row r="1" spans="2:17" ht="9" customHeight="1"/>
    <row r="2" spans="2:17" ht="15.75">
      <c r="B2" s="602" t="s">
        <v>912</v>
      </c>
      <c r="C2" s="603"/>
      <c r="D2" s="604"/>
      <c r="J2" s="604"/>
      <c r="N2" s="604"/>
    </row>
    <row r="3" spans="2:17" s="604" customFormat="1" ht="7.9" customHeight="1">
      <c r="B3" s="605"/>
      <c r="C3" s="606"/>
    </row>
    <row r="4" spans="2:17" ht="15.75" thickBot="1">
      <c r="B4" s="607" t="s">
        <v>428</v>
      </c>
      <c r="C4" s="608"/>
      <c r="E4" s="608"/>
      <c r="F4" s="608"/>
      <c r="G4" s="609"/>
      <c r="H4" s="608"/>
      <c r="I4" s="609"/>
      <c r="K4" s="608"/>
      <c r="L4" s="608"/>
      <c r="M4" s="609"/>
      <c r="O4" s="608"/>
      <c r="P4" s="608"/>
      <c r="Q4" s="609"/>
    </row>
    <row r="5" spans="2:17" ht="20.45" customHeight="1" thickBot="1">
      <c r="B5" s="1145"/>
      <c r="C5" s="1146"/>
      <c r="D5" s="1147">
        <v>43465</v>
      </c>
      <c r="E5" s="1148"/>
      <c r="F5" s="1148"/>
      <c r="G5" s="1149"/>
    </row>
    <row r="6" spans="2:17" ht="79.5" thickBot="1">
      <c r="B6" s="610" t="s">
        <v>429</v>
      </c>
      <c r="C6" s="611" t="s">
        <v>30</v>
      </c>
      <c r="D6" s="612" t="s">
        <v>430</v>
      </c>
      <c r="E6" s="613" t="s">
        <v>431</v>
      </c>
      <c r="F6" s="613" t="s">
        <v>432</v>
      </c>
      <c r="G6" s="614" t="s">
        <v>433</v>
      </c>
    </row>
    <row r="7" spans="2:17" ht="13.5" thickBot="1">
      <c r="B7" s="615" t="s">
        <v>860</v>
      </c>
      <c r="C7" s="616"/>
      <c r="D7" s="617"/>
      <c r="E7" s="618"/>
      <c r="F7" s="618"/>
      <c r="G7" s="619">
        <f>G8+G104+G134+C164</f>
        <v>0</v>
      </c>
    </row>
    <row r="8" spans="2:17">
      <c r="B8" s="620" t="s">
        <v>434</v>
      </c>
      <c r="C8" s="621"/>
      <c r="D8" s="622"/>
      <c r="E8" s="623"/>
      <c r="F8" s="623"/>
      <c r="G8" s="624">
        <f>G9+G30+G51+G72+G73+G88</f>
        <v>0</v>
      </c>
    </row>
    <row r="9" spans="2:17">
      <c r="B9" s="625" t="s">
        <v>435</v>
      </c>
      <c r="C9" s="626"/>
      <c r="D9" s="627"/>
      <c r="E9" s="628"/>
      <c r="F9" s="628"/>
      <c r="G9" s="629">
        <f>G10+G23</f>
        <v>0</v>
      </c>
    </row>
    <row r="10" spans="2:17">
      <c r="B10" s="630" t="s">
        <v>436</v>
      </c>
      <c r="C10" s="626"/>
      <c r="D10" s="627"/>
      <c r="E10" s="628"/>
      <c r="F10" s="628"/>
      <c r="G10" s="629">
        <f>SUM(G11:G22)</f>
        <v>0</v>
      </c>
    </row>
    <row r="11" spans="2:17">
      <c r="B11" s="631" t="s">
        <v>437</v>
      </c>
      <c r="C11" s="632" t="s">
        <v>438</v>
      </c>
      <c r="D11" s="68"/>
      <c r="E11" s="65"/>
      <c r="F11" s="65"/>
      <c r="G11" s="633">
        <f>D11*(E11+F11)</f>
        <v>0</v>
      </c>
    </row>
    <row r="12" spans="2:17">
      <c r="B12" s="631" t="s">
        <v>439</v>
      </c>
      <c r="C12" s="632" t="s">
        <v>438</v>
      </c>
      <c r="D12" s="68"/>
      <c r="E12" s="65"/>
      <c r="F12" s="65"/>
      <c r="G12" s="633">
        <f t="shared" ref="G12:G22" si="0">D12*(E12+F12)</f>
        <v>0</v>
      </c>
    </row>
    <row r="13" spans="2:17">
      <c r="B13" s="631" t="s">
        <v>440</v>
      </c>
      <c r="C13" s="632" t="s">
        <v>438</v>
      </c>
      <c r="D13" s="68"/>
      <c r="E13" s="65"/>
      <c r="F13" s="65"/>
      <c r="G13" s="633">
        <f t="shared" si="0"/>
        <v>0</v>
      </c>
    </row>
    <row r="14" spans="2:17">
      <c r="B14" s="631" t="s">
        <v>441</v>
      </c>
      <c r="C14" s="632" t="s">
        <v>438</v>
      </c>
      <c r="D14" s="68"/>
      <c r="E14" s="65"/>
      <c r="F14" s="65"/>
      <c r="G14" s="633">
        <f t="shared" si="0"/>
        <v>0</v>
      </c>
    </row>
    <row r="15" spans="2:17">
      <c r="B15" s="631" t="s">
        <v>442</v>
      </c>
      <c r="C15" s="632" t="s">
        <v>438</v>
      </c>
      <c r="D15" s="68"/>
      <c r="E15" s="65"/>
      <c r="F15" s="65"/>
      <c r="G15" s="633">
        <f t="shared" si="0"/>
        <v>0</v>
      </c>
    </row>
    <row r="16" spans="2:17">
      <c r="B16" s="631" t="s">
        <v>443</v>
      </c>
      <c r="C16" s="632" t="s">
        <v>438</v>
      </c>
      <c r="D16" s="68"/>
      <c r="E16" s="65"/>
      <c r="F16" s="65"/>
      <c r="G16" s="633">
        <f t="shared" si="0"/>
        <v>0</v>
      </c>
    </row>
    <row r="17" spans="2:7">
      <c r="B17" s="631" t="s">
        <v>444</v>
      </c>
      <c r="C17" s="632" t="s">
        <v>438</v>
      </c>
      <c r="D17" s="68"/>
      <c r="E17" s="65"/>
      <c r="F17" s="65"/>
      <c r="G17" s="633">
        <f t="shared" si="0"/>
        <v>0</v>
      </c>
    </row>
    <row r="18" spans="2:7">
      <c r="B18" s="631" t="s">
        <v>445</v>
      </c>
      <c r="C18" s="632" t="s">
        <v>438</v>
      </c>
      <c r="D18" s="68"/>
      <c r="E18" s="65"/>
      <c r="F18" s="65"/>
      <c r="G18" s="633">
        <f t="shared" si="0"/>
        <v>0</v>
      </c>
    </row>
    <row r="19" spans="2:7">
      <c r="B19" s="631" t="s">
        <v>446</v>
      </c>
      <c r="C19" s="632" t="s">
        <v>438</v>
      </c>
      <c r="D19" s="68"/>
      <c r="E19" s="65"/>
      <c r="F19" s="65"/>
      <c r="G19" s="633">
        <f t="shared" si="0"/>
        <v>0</v>
      </c>
    </row>
    <row r="20" spans="2:7">
      <c r="B20" s="631" t="s">
        <v>447</v>
      </c>
      <c r="C20" s="632" t="s">
        <v>438</v>
      </c>
      <c r="D20" s="68"/>
      <c r="E20" s="65"/>
      <c r="F20" s="65"/>
      <c r="G20" s="633">
        <f t="shared" si="0"/>
        <v>0</v>
      </c>
    </row>
    <row r="21" spans="2:7">
      <c r="B21" s="631" t="s">
        <v>448</v>
      </c>
      <c r="C21" s="632" t="s">
        <v>438</v>
      </c>
      <c r="D21" s="68"/>
      <c r="E21" s="65"/>
      <c r="F21" s="65"/>
      <c r="G21" s="633">
        <f t="shared" si="0"/>
        <v>0</v>
      </c>
    </row>
    <row r="22" spans="2:7">
      <c r="B22" s="631" t="s">
        <v>449</v>
      </c>
      <c r="C22" s="632" t="s">
        <v>438</v>
      </c>
      <c r="D22" s="68"/>
      <c r="E22" s="65"/>
      <c r="F22" s="65"/>
      <c r="G22" s="633">
        <f t="shared" si="0"/>
        <v>0</v>
      </c>
    </row>
    <row r="23" spans="2:7">
      <c r="B23" s="630" t="s">
        <v>450</v>
      </c>
      <c r="C23" s="626"/>
      <c r="D23" s="627"/>
      <c r="E23" s="628"/>
      <c r="F23" s="628"/>
      <c r="G23" s="629">
        <f>SUM(G24:G29)</f>
        <v>0</v>
      </c>
    </row>
    <row r="24" spans="2:7">
      <c r="B24" s="631" t="s">
        <v>451</v>
      </c>
      <c r="C24" s="632" t="s">
        <v>438</v>
      </c>
      <c r="D24" s="68"/>
      <c r="E24" s="65"/>
      <c r="F24" s="65"/>
      <c r="G24" s="633">
        <f t="shared" ref="G24:G29" si="1">D24*(E24+F24)</f>
        <v>0</v>
      </c>
    </row>
    <row r="25" spans="2:7">
      <c r="B25" s="631" t="s">
        <v>452</v>
      </c>
      <c r="C25" s="632" t="s">
        <v>438</v>
      </c>
      <c r="D25" s="68"/>
      <c r="E25" s="65"/>
      <c r="F25" s="65"/>
      <c r="G25" s="633">
        <f t="shared" si="1"/>
        <v>0</v>
      </c>
    </row>
    <row r="26" spans="2:7">
      <c r="B26" s="631" t="s">
        <v>453</v>
      </c>
      <c r="C26" s="632" t="s">
        <v>438</v>
      </c>
      <c r="D26" s="68"/>
      <c r="E26" s="65"/>
      <c r="F26" s="65"/>
      <c r="G26" s="633">
        <f t="shared" si="1"/>
        <v>0</v>
      </c>
    </row>
    <row r="27" spans="2:7">
      <c r="B27" s="631" t="s">
        <v>454</v>
      </c>
      <c r="C27" s="632" t="s">
        <v>438</v>
      </c>
      <c r="D27" s="68"/>
      <c r="E27" s="65"/>
      <c r="F27" s="65"/>
      <c r="G27" s="633">
        <f t="shared" si="1"/>
        <v>0</v>
      </c>
    </row>
    <row r="28" spans="2:7">
      <c r="B28" s="631" t="s">
        <v>455</v>
      </c>
      <c r="C28" s="632" t="s">
        <v>438</v>
      </c>
      <c r="D28" s="68"/>
      <c r="E28" s="65"/>
      <c r="F28" s="65"/>
      <c r="G28" s="633">
        <f t="shared" si="1"/>
        <v>0</v>
      </c>
    </row>
    <row r="29" spans="2:7">
      <c r="B29" s="631" t="s">
        <v>456</v>
      </c>
      <c r="C29" s="632" t="s">
        <v>438</v>
      </c>
      <c r="D29" s="68"/>
      <c r="E29" s="65"/>
      <c r="F29" s="65"/>
      <c r="G29" s="633">
        <f t="shared" si="1"/>
        <v>0</v>
      </c>
    </row>
    <row r="30" spans="2:7">
      <c r="B30" s="625" t="s">
        <v>457</v>
      </c>
      <c r="C30" s="626"/>
      <c r="D30" s="627"/>
      <c r="E30" s="628"/>
      <c r="F30" s="628"/>
      <c r="G30" s="629">
        <f>G31+G44</f>
        <v>0</v>
      </c>
    </row>
    <row r="31" spans="2:7">
      <c r="B31" s="630" t="s">
        <v>458</v>
      </c>
      <c r="C31" s="626"/>
      <c r="D31" s="627"/>
      <c r="E31" s="628"/>
      <c r="F31" s="628"/>
      <c r="G31" s="629">
        <f>SUM(G32:G43)</f>
        <v>0</v>
      </c>
    </row>
    <row r="32" spans="2:7">
      <c r="B32" s="631" t="s">
        <v>437</v>
      </c>
      <c r="C32" s="632" t="s">
        <v>438</v>
      </c>
      <c r="D32" s="68"/>
      <c r="E32" s="65"/>
      <c r="F32" s="65"/>
      <c r="G32" s="633">
        <f t="shared" ref="G32:G43" si="2">D32*(E32+F32)</f>
        <v>0</v>
      </c>
    </row>
    <row r="33" spans="2:7">
      <c r="B33" s="631" t="s">
        <v>439</v>
      </c>
      <c r="C33" s="632" t="s">
        <v>438</v>
      </c>
      <c r="D33" s="68"/>
      <c r="E33" s="65"/>
      <c r="F33" s="65"/>
      <c r="G33" s="633">
        <f t="shared" si="2"/>
        <v>0</v>
      </c>
    </row>
    <row r="34" spans="2:7">
      <c r="B34" s="631" t="s">
        <v>440</v>
      </c>
      <c r="C34" s="632" t="s">
        <v>438</v>
      </c>
      <c r="D34" s="68"/>
      <c r="E34" s="65"/>
      <c r="F34" s="65"/>
      <c r="G34" s="633">
        <f t="shared" si="2"/>
        <v>0</v>
      </c>
    </row>
    <row r="35" spans="2:7">
      <c r="B35" s="631" t="s">
        <v>441</v>
      </c>
      <c r="C35" s="632" t="s">
        <v>438</v>
      </c>
      <c r="D35" s="68"/>
      <c r="E35" s="65"/>
      <c r="F35" s="65"/>
      <c r="G35" s="633">
        <f t="shared" si="2"/>
        <v>0</v>
      </c>
    </row>
    <row r="36" spans="2:7">
      <c r="B36" s="631" t="s">
        <v>442</v>
      </c>
      <c r="C36" s="632" t="s">
        <v>438</v>
      </c>
      <c r="D36" s="68"/>
      <c r="E36" s="65"/>
      <c r="F36" s="65"/>
      <c r="G36" s="633">
        <f t="shared" si="2"/>
        <v>0</v>
      </c>
    </row>
    <row r="37" spans="2:7">
      <c r="B37" s="631" t="s">
        <v>443</v>
      </c>
      <c r="C37" s="632" t="s">
        <v>438</v>
      </c>
      <c r="D37" s="68"/>
      <c r="E37" s="65"/>
      <c r="F37" s="65"/>
      <c r="G37" s="633">
        <f t="shared" si="2"/>
        <v>0</v>
      </c>
    </row>
    <row r="38" spans="2:7">
      <c r="B38" s="631" t="s">
        <v>444</v>
      </c>
      <c r="C38" s="632" t="s">
        <v>438</v>
      </c>
      <c r="D38" s="68"/>
      <c r="E38" s="65"/>
      <c r="F38" s="65"/>
      <c r="G38" s="633">
        <f t="shared" si="2"/>
        <v>0</v>
      </c>
    </row>
    <row r="39" spans="2:7">
      <c r="B39" s="631" t="s">
        <v>445</v>
      </c>
      <c r="C39" s="632" t="s">
        <v>438</v>
      </c>
      <c r="D39" s="68"/>
      <c r="E39" s="65"/>
      <c r="F39" s="65"/>
      <c r="G39" s="633">
        <f t="shared" si="2"/>
        <v>0</v>
      </c>
    </row>
    <row r="40" spans="2:7">
      <c r="B40" s="631" t="s">
        <v>446</v>
      </c>
      <c r="C40" s="632" t="s">
        <v>438</v>
      </c>
      <c r="D40" s="68"/>
      <c r="E40" s="65"/>
      <c r="F40" s="65"/>
      <c r="G40" s="633">
        <f t="shared" si="2"/>
        <v>0</v>
      </c>
    </row>
    <row r="41" spans="2:7">
      <c r="B41" s="631" t="s">
        <v>447</v>
      </c>
      <c r="C41" s="632" t="s">
        <v>438</v>
      </c>
      <c r="D41" s="68"/>
      <c r="E41" s="65"/>
      <c r="F41" s="65"/>
      <c r="G41" s="633">
        <f t="shared" si="2"/>
        <v>0</v>
      </c>
    </row>
    <row r="42" spans="2:7">
      <c r="B42" s="631" t="s">
        <v>448</v>
      </c>
      <c r="C42" s="632" t="s">
        <v>438</v>
      </c>
      <c r="D42" s="68"/>
      <c r="E42" s="65"/>
      <c r="F42" s="65"/>
      <c r="G42" s="633">
        <f t="shared" si="2"/>
        <v>0</v>
      </c>
    </row>
    <row r="43" spans="2:7">
      <c r="B43" s="631" t="s">
        <v>449</v>
      </c>
      <c r="C43" s="632" t="s">
        <v>438</v>
      </c>
      <c r="D43" s="68"/>
      <c r="E43" s="65"/>
      <c r="F43" s="65"/>
      <c r="G43" s="633">
        <f t="shared" si="2"/>
        <v>0</v>
      </c>
    </row>
    <row r="44" spans="2:7">
      <c r="B44" s="630" t="s">
        <v>459</v>
      </c>
      <c r="C44" s="626"/>
      <c r="D44" s="627"/>
      <c r="E44" s="628"/>
      <c r="F44" s="628"/>
      <c r="G44" s="629">
        <f>SUM(G45:G50)</f>
        <v>0</v>
      </c>
    </row>
    <row r="45" spans="2:7">
      <c r="B45" s="631" t="s">
        <v>451</v>
      </c>
      <c r="C45" s="632" t="s">
        <v>438</v>
      </c>
      <c r="D45" s="68"/>
      <c r="E45" s="65"/>
      <c r="F45" s="65"/>
      <c r="G45" s="633">
        <f t="shared" ref="G45:G50" si="3">D45*(E45+F45)</f>
        <v>0</v>
      </c>
    </row>
    <row r="46" spans="2:7">
      <c r="B46" s="631" t="s">
        <v>452</v>
      </c>
      <c r="C46" s="632" t="s">
        <v>438</v>
      </c>
      <c r="D46" s="68"/>
      <c r="E46" s="65"/>
      <c r="F46" s="65"/>
      <c r="G46" s="633">
        <f t="shared" si="3"/>
        <v>0</v>
      </c>
    </row>
    <row r="47" spans="2:7">
      <c r="B47" s="631" t="s">
        <v>453</v>
      </c>
      <c r="C47" s="632" t="s">
        <v>438</v>
      </c>
      <c r="D47" s="68"/>
      <c r="E47" s="65"/>
      <c r="F47" s="65"/>
      <c r="G47" s="633">
        <f t="shared" si="3"/>
        <v>0</v>
      </c>
    </row>
    <row r="48" spans="2:7">
      <c r="B48" s="631" t="s">
        <v>454</v>
      </c>
      <c r="C48" s="632" t="s">
        <v>438</v>
      </c>
      <c r="D48" s="68"/>
      <c r="E48" s="65"/>
      <c r="F48" s="65"/>
      <c r="G48" s="633">
        <f t="shared" si="3"/>
        <v>0</v>
      </c>
    </row>
    <row r="49" spans="2:7">
      <c r="B49" s="631" t="s">
        <v>455</v>
      </c>
      <c r="C49" s="632" t="s">
        <v>438</v>
      </c>
      <c r="D49" s="68"/>
      <c r="E49" s="65"/>
      <c r="F49" s="65"/>
      <c r="G49" s="633">
        <f t="shared" si="3"/>
        <v>0</v>
      </c>
    </row>
    <row r="50" spans="2:7">
      <c r="B50" s="631" t="s">
        <v>456</v>
      </c>
      <c r="C50" s="632" t="s">
        <v>438</v>
      </c>
      <c r="D50" s="68"/>
      <c r="E50" s="65"/>
      <c r="F50" s="65"/>
      <c r="G50" s="633">
        <f t="shared" si="3"/>
        <v>0</v>
      </c>
    </row>
    <row r="51" spans="2:7">
      <c r="B51" s="625" t="s">
        <v>460</v>
      </c>
      <c r="C51" s="626"/>
      <c r="D51" s="627"/>
      <c r="E51" s="628"/>
      <c r="F51" s="628"/>
      <c r="G51" s="629">
        <f>G52+G65</f>
        <v>0</v>
      </c>
    </row>
    <row r="52" spans="2:7">
      <c r="B52" s="630" t="s">
        <v>461</v>
      </c>
      <c r="C52" s="626"/>
      <c r="D52" s="627"/>
      <c r="E52" s="628"/>
      <c r="F52" s="628"/>
      <c r="G52" s="629">
        <f>SUM(G53:G64)</f>
        <v>0</v>
      </c>
    </row>
    <row r="53" spans="2:7">
      <c r="B53" s="631" t="s">
        <v>437</v>
      </c>
      <c r="C53" s="632" t="s">
        <v>81</v>
      </c>
      <c r="D53" s="68"/>
      <c r="E53" s="65"/>
      <c r="F53" s="65"/>
      <c r="G53" s="633">
        <f t="shared" ref="G53:G64" si="4">D53*(E53+F53)</f>
        <v>0</v>
      </c>
    </row>
    <row r="54" spans="2:7">
      <c r="B54" s="631" t="s">
        <v>439</v>
      </c>
      <c r="C54" s="632" t="s">
        <v>81</v>
      </c>
      <c r="D54" s="68"/>
      <c r="E54" s="65"/>
      <c r="F54" s="65"/>
      <c r="G54" s="633">
        <f t="shared" si="4"/>
        <v>0</v>
      </c>
    </row>
    <row r="55" spans="2:7">
      <c r="B55" s="631" t="s">
        <v>440</v>
      </c>
      <c r="C55" s="632" t="s">
        <v>81</v>
      </c>
      <c r="D55" s="68"/>
      <c r="E55" s="65"/>
      <c r="F55" s="65"/>
      <c r="G55" s="633">
        <f t="shared" si="4"/>
        <v>0</v>
      </c>
    </row>
    <row r="56" spans="2:7">
      <c r="B56" s="631" t="s">
        <v>441</v>
      </c>
      <c r="C56" s="632" t="s">
        <v>81</v>
      </c>
      <c r="D56" s="68"/>
      <c r="E56" s="65"/>
      <c r="F56" s="65"/>
      <c r="G56" s="633">
        <f t="shared" si="4"/>
        <v>0</v>
      </c>
    </row>
    <row r="57" spans="2:7">
      <c r="B57" s="631" t="s">
        <v>442</v>
      </c>
      <c r="C57" s="632" t="s">
        <v>81</v>
      </c>
      <c r="D57" s="68"/>
      <c r="E57" s="65"/>
      <c r="F57" s="65"/>
      <c r="G57" s="633">
        <f t="shared" si="4"/>
        <v>0</v>
      </c>
    </row>
    <row r="58" spans="2:7">
      <c r="B58" s="631" t="s">
        <v>443</v>
      </c>
      <c r="C58" s="632" t="s">
        <v>81</v>
      </c>
      <c r="D58" s="68"/>
      <c r="E58" s="65"/>
      <c r="F58" s="65"/>
      <c r="G58" s="633">
        <f t="shared" si="4"/>
        <v>0</v>
      </c>
    </row>
    <row r="59" spans="2:7">
      <c r="B59" s="631" t="s">
        <v>444</v>
      </c>
      <c r="C59" s="632" t="s">
        <v>81</v>
      </c>
      <c r="D59" s="68"/>
      <c r="E59" s="65"/>
      <c r="F59" s="65"/>
      <c r="G59" s="633">
        <f t="shared" si="4"/>
        <v>0</v>
      </c>
    </row>
    <row r="60" spans="2:7">
      <c r="B60" s="631" t="s">
        <v>445</v>
      </c>
      <c r="C60" s="632" t="s">
        <v>81</v>
      </c>
      <c r="D60" s="68"/>
      <c r="E60" s="65"/>
      <c r="F60" s="65"/>
      <c r="G60" s="633">
        <f t="shared" si="4"/>
        <v>0</v>
      </c>
    </row>
    <row r="61" spans="2:7">
      <c r="B61" s="631" t="s">
        <v>446</v>
      </c>
      <c r="C61" s="632" t="s">
        <v>81</v>
      </c>
      <c r="D61" s="68"/>
      <c r="E61" s="65"/>
      <c r="F61" s="65"/>
      <c r="G61" s="633">
        <f t="shared" si="4"/>
        <v>0</v>
      </c>
    </row>
    <row r="62" spans="2:7">
      <c r="B62" s="631" t="s">
        <v>447</v>
      </c>
      <c r="C62" s="632" t="s">
        <v>81</v>
      </c>
      <c r="D62" s="68"/>
      <c r="E62" s="65"/>
      <c r="F62" s="65"/>
      <c r="G62" s="633">
        <f t="shared" si="4"/>
        <v>0</v>
      </c>
    </row>
    <row r="63" spans="2:7">
      <c r="B63" s="631" t="s">
        <v>448</v>
      </c>
      <c r="C63" s="632" t="s">
        <v>81</v>
      </c>
      <c r="D63" s="68"/>
      <c r="E63" s="65"/>
      <c r="F63" s="65"/>
      <c r="G63" s="633">
        <f t="shared" si="4"/>
        <v>0</v>
      </c>
    </row>
    <row r="64" spans="2:7">
      <c r="B64" s="631" t="s">
        <v>449</v>
      </c>
      <c r="C64" s="632" t="s">
        <v>81</v>
      </c>
      <c r="D64" s="68"/>
      <c r="E64" s="65"/>
      <c r="F64" s="65"/>
      <c r="G64" s="633">
        <f t="shared" si="4"/>
        <v>0</v>
      </c>
    </row>
    <row r="65" spans="2:7">
      <c r="B65" s="630" t="s">
        <v>462</v>
      </c>
      <c r="C65" s="626"/>
      <c r="D65" s="627"/>
      <c r="E65" s="628"/>
      <c r="F65" s="628"/>
      <c r="G65" s="629">
        <f>SUM(G66:G71)</f>
        <v>0</v>
      </c>
    </row>
    <row r="66" spans="2:7">
      <c r="B66" s="631" t="s">
        <v>451</v>
      </c>
      <c r="C66" s="632" t="s">
        <v>81</v>
      </c>
      <c r="D66" s="68"/>
      <c r="E66" s="65"/>
      <c r="F66" s="65"/>
      <c r="G66" s="633">
        <f t="shared" ref="G66:G71" si="5">D66*(E66+F66)</f>
        <v>0</v>
      </c>
    </row>
    <row r="67" spans="2:7">
      <c r="B67" s="631" t="s">
        <v>452</v>
      </c>
      <c r="C67" s="632" t="s">
        <v>81</v>
      </c>
      <c r="D67" s="68"/>
      <c r="E67" s="65"/>
      <c r="F67" s="65"/>
      <c r="G67" s="633">
        <f t="shared" si="5"/>
        <v>0</v>
      </c>
    </row>
    <row r="68" spans="2:7">
      <c r="B68" s="631" t="s">
        <v>453</v>
      </c>
      <c r="C68" s="632" t="s">
        <v>81</v>
      </c>
      <c r="D68" s="68"/>
      <c r="E68" s="65"/>
      <c r="F68" s="65"/>
      <c r="G68" s="633">
        <f t="shared" si="5"/>
        <v>0</v>
      </c>
    </row>
    <row r="69" spans="2:7">
      <c r="B69" s="631" t="s">
        <v>454</v>
      </c>
      <c r="C69" s="632" t="s">
        <v>81</v>
      </c>
      <c r="D69" s="68"/>
      <c r="E69" s="65"/>
      <c r="F69" s="65"/>
      <c r="G69" s="633">
        <f t="shared" si="5"/>
        <v>0</v>
      </c>
    </row>
    <row r="70" spans="2:7">
      <c r="B70" s="631" t="s">
        <v>455</v>
      </c>
      <c r="C70" s="632" t="s">
        <v>81</v>
      </c>
      <c r="D70" s="68"/>
      <c r="E70" s="65"/>
      <c r="F70" s="65"/>
      <c r="G70" s="633">
        <f t="shared" si="5"/>
        <v>0</v>
      </c>
    </row>
    <row r="71" spans="2:7">
      <c r="B71" s="631" t="s">
        <v>456</v>
      </c>
      <c r="C71" s="632" t="s">
        <v>81</v>
      </c>
      <c r="D71" s="68"/>
      <c r="E71" s="65"/>
      <c r="F71" s="65"/>
      <c r="G71" s="633">
        <f t="shared" si="5"/>
        <v>0</v>
      </c>
    </row>
    <row r="72" spans="2:7" ht="13.5" thickBot="1">
      <c r="B72" s="634" t="s">
        <v>856</v>
      </c>
      <c r="C72" s="635" t="s">
        <v>650</v>
      </c>
      <c r="D72" s="636"/>
      <c r="E72" s="637"/>
      <c r="F72" s="637"/>
      <c r="G72" s="118"/>
    </row>
    <row r="73" spans="2:7">
      <c r="B73" s="625" t="s">
        <v>857</v>
      </c>
      <c r="C73" s="626"/>
      <c r="D73" s="627"/>
      <c r="E73" s="628"/>
      <c r="F73" s="628"/>
      <c r="G73" s="629">
        <f>G74+G87</f>
        <v>0</v>
      </c>
    </row>
    <row r="74" spans="2:7" ht="25.5">
      <c r="B74" s="639" t="s">
        <v>858</v>
      </c>
      <c r="C74" s="626"/>
      <c r="D74" s="627"/>
      <c r="E74" s="628"/>
      <c r="F74" s="628"/>
      <c r="G74" s="629">
        <f>SUM(G75:G86)</f>
        <v>0</v>
      </c>
    </row>
    <row r="75" spans="2:7" s="94" customFormat="1">
      <c r="B75" s="134" t="s">
        <v>697</v>
      </c>
      <c r="C75" s="632" t="s">
        <v>81</v>
      </c>
      <c r="D75" s="69"/>
      <c r="E75" s="67"/>
      <c r="F75" s="67"/>
      <c r="G75" s="633">
        <f t="shared" ref="G75:G86" si="6">D75*(E75+F75)</f>
        <v>0</v>
      </c>
    </row>
    <row r="76" spans="2:7" s="94" customFormat="1">
      <c r="B76" s="134" t="s">
        <v>698</v>
      </c>
      <c r="C76" s="632" t="s">
        <v>81</v>
      </c>
      <c r="D76" s="69"/>
      <c r="E76" s="67"/>
      <c r="F76" s="67"/>
      <c r="G76" s="633">
        <f t="shared" si="6"/>
        <v>0</v>
      </c>
    </row>
    <row r="77" spans="2:7" s="94" customFormat="1">
      <c r="B77" s="134" t="s">
        <v>699</v>
      </c>
      <c r="C77" s="632" t="s">
        <v>81</v>
      </c>
      <c r="D77" s="69"/>
      <c r="E77" s="67"/>
      <c r="F77" s="67"/>
      <c r="G77" s="633">
        <f t="shared" si="6"/>
        <v>0</v>
      </c>
    </row>
    <row r="78" spans="2:7" s="94" customFormat="1">
      <c r="B78" s="134" t="s">
        <v>700</v>
      </c>
      <c r="C78" s="632" t="s">
        <v>81</v>
      </c>
      <c r="D78" s="69"/>
      <c r="E78" s="67"/>
      <c r="F78" s="67"/>
      <c r="G78" s="633">
        <f t="shared" si="6"/>
        <v>0</v>
      </c>
    </row>
    <row r="79" spans="2:7" s="94" customFormat="1">
      <c r="B79" s="134" t="s">
        <v>701</v>
      </c>
      <c r="C79" s="632" t="s">
        <v>81</v>
      </c>
      <c r="D79" s="69"/>
      <c r="E79" s="67"/>
      <c r="F79" s="67"/>
      <c r="G79" s="633">
        <f t="shared" si="6"/>
        <v>0</v>
      </c>
    </row>
    <row r="80" spans="2:7" s="94" customFormat="1">
      <c r="B80" s="134" t="s">
        <v>702</v>
      </c>
      <c r="C80" s="632" t="s">
        <v>81</v>
      </c>
      <c r="D80" s="69"/>
      <c r="E80" s="67"/>
      <c r="F80" s="67"/>
      <c r="G80" s="633">
        <f t="shared" si="6"/>
        <v>0</v>
      </c>
    </row>
    <row r="81" spans="2:7" s="94" customFormat="1">
      <c r="B81" s="134" t="s">
        <v>703</v>
      </c>
      <c r="C81" s="632" t="s">
        <v>81</v>
      </c>
      <c r="D81" s="69"/>
      <c r="E81" s="67"/>
      <c r="F81" s="67"/>
      <c r="G81" s="633">
        <f t="shared" si="6"/>
        <v>0</v>
      </c>
    </row>
    <row r="82" spans="2:7" s="94" customFormat="1">
      <c r="B82" s="134" t="s">
        <v>704</v>
      </c>
      <c r="C82" s="632" t="s">
        <v>81</v>
      </c>
      <c r="D82" s="69"/>
      <c r="E82" s="67"/>
      <c r="F82" s="67"/>
      <c r="G82" s="633">
        <f t="shared" si="6"/>
        <v>0</v>
      </c>
    </row>
    <row r="83" spans="2:7" s="94" customFormat="1">
      <c r="B83" s="134" t="s">
        <v>705</v>
      </c>
      <c r="C83" s="632" t="s">
        <v>81</v>
      </c>
      <c r="D83" s="69"/>
      <c r="E83" s="67"/>
      <c r="F83" s="67"/>
      <c r="G83" s="633">
        <f t="shared" si="6"/>
        <v>0</v>
      </c>
    </row>
    <row r="84" spans="2:7" s="94" customFormat="1">
      <c r="B84" s="134" t="s">
        <v>706</v>
      </c>
      <c r="C84" s="632" t="s">
        <v>81</v>
      </c>
      <c r="D84" s="69"/>
      <c r="E84" s="67"/>
      <c r="F84" s="67"/>
      <c r="G84" s="633">
        <f t="shared" si="6"/>
        <v>0</v>
      </c>
    </row>
    <row r="85" spans="2:7" s="94" customFormat="1">
      <c r="B85" s="134" t="s">
        <v>28</v>
      </c>
      <c r="C85" s="133" t="s">
        <v>81</v>
      </c>
      <c r="D85" s="69"/>
      <c r="E85" s="67"/>
      <c r="F85" s="67"/>
      <c r="G85" s="181">
        <f t="shared" si="6"/>
        <v>0</v>
      </c>
    </row>
    <row r="86" spans="2:7" s="94" customFormat="1">
      <c r="B86" s="134" t="s">
        <v>28</v>
      </c>
      <c r="C86" s="133" t="s">
        <v>81</v>
      </c>
      <c r="D86" s="69"/>
      <c r="E86" s="67"/>
      <c r="F86" s="67"/>
      <c r="G86" s="181">
        <f t="shared" si="6"/>
        <v>0</v>
      </c>
    </row>
    <row r="87" spans="2:7">
      <c r="B87" s="630" t="s">
        <v>859</v>
      </c>
      <c r="C87" s="640" t="s">
        <v>650</v>
      </c>
      <c r="D87" s="627"/>
      <c r="E87" s="628"/>
      <c r="F87" s="628"/>
      <c r="G87" s="117"/>
    </row>
    <row r="88" spans="2:7">
      <c r="B88" s="642" t="s">
        <v>911</v>
      </c>
      <c r="C88" s="626"/>
      <c r="D88" s="627"/>
      <c r="E88" s="628"/>
      <c r="F88" s="628"/>
      <c r="G88" s="629">
        <f>G89+G102</f>
        <v>0</v>
      </c>
    </row>
    <row r="89" spans="2:7" ht="25.5">
      <c r="B89" s="643" t="s">
        <v>910</v>
      </c>
      <c r="C89" s="626"/>
      <c r="D89" s="627"/>
      <c r="E89" s="628"/>
      <c r="F89" s="628"/>
      <c r="G89" s="629">
        <f>SUM(G90:G101)</f>
        <v>0</v>
      </c>
    </row>
    <row r="90" spans="2:7" s="94" customFormat="1">
      <c r="B90" s="134" t="s">
        <v>707</v>
      </c>
      <c r="C90" s="640" t="s">
        <v>81</v>
      </c>
      <c r="D90" s="69"/>
      <c r="E90" s="67"/>
      <c r="F90" s="67"/>
      <c r="G90" s="644">
        <f t="shared" ref="G90:G101" si="7">D90*(E90+F90)</f>
        <v>0</v>
      </c>
    </row>
    <row r="91" spans="2:7" s="94" customFormat="1">
      <c r="B91" s="134" t="s">
        <v>708</v>
      </c>
      <c r="C91" s="640" t="s">
        <v>81</v>
      </c>
      <c r="D91" s="69"/>
      <c r="E91" s="67"/>
      <c r="F91" s="67"/>
      <c r="G91" s="644">
        <f t="shared" si="7"/>
        <v>0</v>
      </c>
    </row>
    <row r="92" spans="2:7" s="94" customFormat="1">
      <c r="B92" s="134" t="s">
        <v>709</v>
      </c>
      <c r="C92" s="640" t="s">
        <v>81</v>
      </c>
      <c r="D92" s="69"/>
      <c r="E92" s="67"/>
      <c r="F92" s="67"/>
      <c r="G92" s="644">
        <f t="shared" si="7"/>
        <v>0</v>
      </c>
    </row>
    <row r="93" spans="2:7" s="94" customFormat="1">
      <c r="B93" s="134" t="s">
        <v>710</v>
      </c>
      <c r="C93" s="645" t="s">
        <v>81</v>
      </c>
      <c r="D93" s="148"/>
      <c r="E93" s="67"/>
      <c r="F93" s="67"/>
      <c r="G93" s="644">
        <f t="shared" si="7"/>
        <v>0</v>
      </c>
    </row>
    <row r="94" spans="2:7" s="94" customFormat="1">
      <c r="B94" s="134" t="s">
        <v>711</v>
      </c>
      <c r="C94" s="645" t="s">
        <v>81</v>
      </c>
      <c r="D94" s="148"/>
      <c r="E94" s="67"/>
      <c r="F94" s="67"/>
      <c r="G94" s="644">
        <f t="shared" si="7"/>
        <v>0</v>
      </c>
    </row>
    <row r="95" spans="2:7" s="94" customFormat="1">
      <c r="B95" s="134" t="s">
        <v>712</v>
      </c>
      <c r="C95" s="645" t="s">
        <v>81</v>
      </c>
      <c r="D95" s="148"/>
      <c r="E95" s="67"/>
      <c r="F95" s="67"/>
      <c r="G95" s="644">
        <f t="shared" si="7"/>
        <v>0</v>
      </c>
    </row>
    <row r="96" spans="2:7" s="94" customFormat="1">
      <c r="B96" s="134" t="s">
        <v>713</v>
      </c>
      <c r="C96" s="645" t="s">
        <v>81</v>
      </c>
      <c r="D96" s="148"/>
      <c r="E96" s="67"/>
      <c r="F96" s="67"/>
      <c r="G96" s="644">
        <f t="shared" si="7"/>
        <v>0</v>
      </c>
    </row>
    <row r="97" spans="2:7" s="94" customFormat="1">
      <c r="B97" s="134" t="s">
        <v>714</v>
      </c>
      <c r="C97" s="645" t="s">
        <v>81</v>
      </c>
      <c r="D97" s="148"/>
      <c r="E97" s="128"/>
      <c r="F97" s="128"/>
      <c r="G97" s="644">
        <f t="shared" si="7"/>
        <v>0</v>
      </c>
    </row>
    <row r="98" spans="2:7" s="94" customFormat="1">
      <c r="B98" s="134" t="s">
        <v>715</v>
      </c>
      <c r="C98" s="645" t="s">
        <v>81</v>
      </c>
      <c r="D98" s="148"/>
      <c r="E98" s="128"/>
      <c r="F98" s="128"/>
      <c r="G98" s="644">
        <f t="shared" si="7"/>
        <v>0</v>
      </c>
    </row>
    <row r="99" spans="2:7" s="94" customFormat="1">
      <c r="B99" s="134" t="s">
        <v>716</v>
      </c>
      <c r="C99" s="645" t="s">
        <v>81</v>
      </c>
      <c r="D99" s="148"/>
      <c r="E99" s="128"/>
      <c r="F99" s="128"/>
      <c r="G99" s="644">
        <f t="shared" si="7"/>
        <v>0</v>
      </c>
    </row>
    <row r="100" spans="2:7" s="94" customFormat="1">
      <c r="B100" s="134" t="s">
        <v>28</v>
      </c>
      <c r="C100" s="149" t="s">
        <v>81</v>
      </c>
      <c r="D100" s="150"/>
      <c r="E100" s="151"/>
      <c r="F100" s="151"/>
      <c r="G100" s="125">
        <f t="shared" si="7"/>
        <v>0</v>
      </c>
    </row>
    <row r="101" spans="2:7" s="94" customFormat="1">
      <c r="B101" s="152" t="s">
        <v>28</v>
      </c>
      <c r="C101" s="149" t="s">
        <v>81</v>
      </c>
      <c r="D101" s="150"/>
      <c r="E101" s="151"/>
      <c r="F101" s="151"/>
      <c r="G101" s="182">
        <f t="shared" si="7"/>
        <v>0</v>
      </c>
    </row>
    <row r="102" spans="2:7" ht="13.5" thickBot="1">
      <c r="B102" s="646" t="s">
        <v>909</v>
      </c>
      <c r="C102" s="647" t="s">
        <v>650</v>
      </c>
      <c r="D102" s="637"/>
      <c r="E102" s="648"/>
      <c r="F102" s="648"/>
      <c r="G102" s="118"/>
    </row>
    <row r="103" spans="2:7" s="609" customFormat="1" ht="10.15" customHeight="1" thickBot="1">
      <c r="B103" s="649"/>
      <c r="C103" s="650"/>
      <c r="D103" s="651"/>
      <c r="E103" s="651"/>
      <c r="F103" s="651"/>
      <c r="G103" s="652"/>
    </row>
    <row r="104" spans="2:7">
      <c r="B104" s="620" t="s">
        <v>759</v>
      </c>
      <c r="C104" s="653"/>
      <c r="D104" s="654"/>
      <c r="E104" s="655"/>
      <c r="F104" s="655"/>
      <c r="G104" s="624">
        <f>G105+G118+G131+G132</f>
        <v>0</v>
      </c>
    </row>
    <row r="105" spans="2:7">
      <c r="B105" s="625" t="s">
        <v>717</v>
      </c>
      <c r="C105" s="656"/>
      <c r="D105" s="627"/>
      <c r="E105" s="628"/>
      <c r="F105" s="628"/>
      <c r="G105" s="629">
        <f>SUM(G106:G117)</f>
        <v>0</v>
      </c>
    </row>
    <row r="106" spans="2:7">
      <c r="B106" s="631" t="s">
        <v>437</v>
      </c>
      <c r="C106" s="657" t="s">
        <v>438</v>
      </c>
      <c r="D106" s="68"/>
      <c r="E106" s="65"/>
      <c r="F106" s="65"/>
      <c r="G106" s="633">
        <f t="shared" ref="G106:G117" si="8">D106*(E106+F106)</f>
        <v>0</v>
      </c>
    </row>
    <row r="107" spans="2:7">
      <c r="B107" s="631" t="s">
        <v>439</v>
      </c>
      <c r="C107" s="657" t="s">
        <v>438</v>
      </c>
      <c r="D107" s="68"/>
      <c r="E107" s="65"/>
      <c r="F107" s="65"/>
      <c r="G107" s="633">
        <f t="shared" si="8"/>
        <v>0</v>
      </c>
    </row>
    <row r="108" spans="2:7">
      <c r="B108" s="631" t="s">
        <v>440</v>
      </c>
      <c r="C108" s="657" t="s">
        <v>438</v>
      </c>
      <c r="D108" s="68"/>
      <c r="E108" s="65"/>
      <c r="F108" s="65"/>
      <c r="G108" s="633">
        <f t="shared" si="8"/>
        <v>0</v>
      </c>
    </row>
    <row r="109" spans="2:7">
      <c r="B109" s="631" t="s">
        <v>441</v>
      </c>
      <c r="C109" s="657" t="s">
        <v>438</v>
      </c>
      <c r="D109" s="68"/>
      <c r="E109" s="65"/>
      <c r="F109" s="65"/>
      <c r="G109" s="633">
        <f t="shared" si="8"/>
        <v>0</v>
      </c>
    </row>
    <row r="110" spans="2:7">
      <c r="B110" s="631" t="s">
        <v>442</v>
      </c>
      <c r="C110" s="657" t="s">
        <v>438</v>
      </c>
      <c r="D110" s="68"/>
      <c r="E110" s="65"/>
      <c r="F110" s="65"/>
      <c r="G110" s="633">
        <f t="shared" si="8"/>
        <v>0</v>
      </c>
    </row>
    <row r="111" spans="2:7">
      <c r="B111" s="631" t="s">
        <v>443</v>
      </c>
      <c r="C111" s="657" t="s">
        <v>438</v>
      </c>
      <c r="D111" s="68"/>
      <c r="E111" s="65"/>
      <c r="F111" s="65"/>
      <c r="G111" s="633">
        <f t="shared" si="8"/>
        <v>0</v>
      </c>
    </row>
    <row r="112" spans="2:7">
      <c r="B112" s="631" t="s">
        <v>444</v>
      </c>
      <c r="C112" s="657" t="s">
        <v>438</v>
      </c>
      <c r="D112" s="68"/>
      <c r="E112" s="65"/>
      <c r="F112" s="65"/>
      <c r="G112" s="633">
        <f t="shared" si="8"/>
        <v>0</v>
      </c>
    </row>
    <row r="113" spans="2:7">
      <c r="B113" s="631" t="s">
        <v>445</v>
      </c>
      <c r="C113" s="657" t="s">
        <v>438</v>
      </c>
      <c r="D113" s="68"/>
      <c r="E113" s="65"/>
      <c r="F113" s="65"/>
      <c r="G113" s="633">
        <f t="shared" si="8"/>
        <v>0</v>
      </c>
    </row>
    <row r="114" spans="2:7">
      <c r="B114" s="631" t="s">
        <v>446</v>
      </c>
      <c r="C114" s="657" t="s">
        <v>438</v>
      </c>
      <c r="D114" s="68"/>
      <c r="E114" s="65"/>
      <c r="F114" s="65"/>
      <c r="G114" s="633">
        <f t="shared" si="8"/>
        <v>0</v>
      </c>
    </row>
    <row r="115" spans="2:7">
      <c r="B115" s="631" t="s">
        <v>447</v>
      </c>
      <c r="C115" s="657" t="s">
        <v>438</v>
      </c>
      <c r="D115" s="68"/>
      <c r="E115" s="65"/>
      <c r="F115" s="65"/>
      <c r="G115" s="633">
        <f t="shared" si="8"/>
        <v>0</v>
      </c>
    </row>
    <row r="116" spans="2:7">
      <c r="B116" s="631" t="s">
        <v>448</v>
      </c>
      <c r="C116" s="657" t="s">
        <v>438</v>
      </c>
      <c r="D116" s="68"/>
      <c r="E116" s="65"/>
      <c r="F116" s="65"/>
      <c r="G116" s="633">
        <f t="shared" si="8"/>
        <v>0</v>
      </c>
    </row>
    <row r="117" spans="2:7">
      <c r="B117" s="631" t="s">
        <v>449</v>
      </c>
      <c r="C117" s="657" t="s">
        <v>438</v>
      </c>
      <c r="D117" s="68"/>
      <c r="E117" s="65"/>
      <c r="F117" s="65"/>
      <c r="G117" s="633">
        <f t="shared" si="8"/>
        <v>0</v>
      </c>
    </row>
    <row r="118" spans="2:7">
      <c r="B118" s="625" t="s">
        <v>718</v>
      </c>
      <c r="C118" s="656"/>
      <c r="D118" s="627"/>
      <c r="E118" s="628"/>
      <c r="F118" s="628"/>
      <c r="G118" s="629">
        <f>SUM(G119:G130)</f>
        <v>0</v>
      </c>
    </row>
    <row r="119" spans="2:7">
      <c r="B119" s="631" t="s">
        <v>437</v>
      </c>
      <c r="C119" s="657" t="s">
        <v>81</v>
      </c>
      <c r="D119" s="68"/>
      <c r="E119" s="65"/>
      <c r="F119" s="65"/>
      <c r="G119" s="633">
        <f t="shared" ref="G119:G130" si="9">D119*(E119+F119)</f>
        <v>0</v>
      </c>
    </row>
    <row r="120" spans="2:7">
      <c r="B120" s="631" t="s">
        <v>439</v>
      </c>
      <c r="C120" s="657" t="s">
        <v>81</v>
      </c>
      <c r="D120" s="68"/>
      <c r="E120" s="65"/>
      <c r="F120" s="65"/>
      <c r="G120" s="633">
        <f t="shared" si="9"/>
        <v>0</v>
      </c>
    </row>
    <row r="121" spans="2:7">
      <c r="B121" s="631" t="s">
        <v>440</v>
      </c>
      <c r="C121" s="657" t="s">
        <v>81</v>
      </c>
      <c r="D121" s="68"/>
      <c r="E121" s="65"/>
      <c r="F121" s="65"/>
      <c r="G121" s="633">
        <f t="shared" si="9"/>
        <v>0</v>
      </c>
    </row>
    <row r="122" spans="2:7">
      <c r="B122" s="631" t="s">
        <v>441</v>
      </c>
      <c r="C122" s="657" t="s">
        <v>81</v>
      </c>
      <c r="D122" s="68"/>
      <c r="E122" s="65"/>
      <c r="F122" s="65"/>
      <c r="G122" s="633">
        <f t="shared" si="9"/>
        <v>0</v>
      </c>
    </row>
    <row r="123" spans="2:7">
      <c r="B123" s="631" t="s">
        <v>442</v>
      </c>
      <c r="C123" s="657" t="s">
        <v>81</v>
      </c>
      <c r="D123" s="68"/>
      <c r="E123" s="65"/>
      <c r="F123" s="65"/>
      <c r="G123" s="633">
        <f t="shared" si="9"/>
        <v>0</v>
      </c>
    </row>
    <row r="124" spans="2:7">
      <c r="B124" s="631" t="s">
        <v>443</v>
      </c>
      <c r="C124" s="657" t="s">
        <v>81</v>
      </c>
      <c r="D124" s="68"/>
      <c r="E124" s="65"/>
      <c r="F124" s="65"/>
      <c r="G124" s="633">
        <f t="shared" si="9"/>
        <v>0</v>
      </c>
    </row>
    <row r="125" spans="2:7">
      <c r="B125" s="631" t="s">
        <v>444</v>
      </c>
      <c r="C125" s="657" t="s">
        <v>81</v>
      </c>
      <c r="D125" s="68"/>
      <c r="E125" s="65"/>
      <c r="F125" s="65"/>
      <c r="G125" s="633">
        <f t="shared" si="9"/>
        <v>0</v>
      </c>
    </row>
    <row r="126" spans="2:7">
      <c r="B126" s="631" t="s">
        <v>445</v>
      </c>
      <c r="C126" s="657" t="s">
        <v>81</v>
      </c>
      <c r="D126" s="68"/>
      <c r="E126" s="65"/>
      <c r="F126" s="65"/>
      <c r="G126" s="633">
        <f t="shared" si="9"/>
        <v>0</v>
      </c>
    </row>
    <row r="127" spans="2:7">
      <c r="B127" s="631" t="s">
        <v>446</v>
      </c>
      <c r="C127" s="657" t="s">
        <v>81</v>
      </c>
      <c r="D127" s="68"/>
      <c r="E127" s="65"/>
      <c r="F127" s="65"/>
      <c r="G127" s="633">
        <f t="shared" si="9"/>
        <v>0</v>
      </c>
    </row>
    <row r="128" spans="2:7">
      <c r="B128" s="631" t="s">
        <v>447</v>
      </c>
      <c r="C128" s="657" t="s">
        <v>81</v>
      </c>
      <c r="D128" s="68"/>
      <c r="E128" s="65"/>
      <c r="F128" s="65"/>
      <c r="G128" s="633">
        <f t="shared" si="9"/>
        <v>0</v>
      </c>
    </row>
    <row r="129" spans="2:7">
      <c r="B129" s="631" t="s">
        <v>448</v>
      </c>
      <c r="C129" s="657" t="s">
        <v>81</v>
      </c>
      <c r="D129" s="68"/>
      <c r="E129" s="65"/>
      <c r="F129" s="65"/>
      <c r="G129" s="633">
        <f t="shared" si="9"/>
        <v>0</v>
      </c>
    </row>
    <row r="130" spans="2:7">
      <c r="B130" s="631" t="s">
        <v>449</v>
      </c>
      <c r="C130" s="657" t="s">
        <v>81</v>
      </c>
      <c r="D130" s="68"/>
      <c r="E130" s="65"/>
      <c r="F130" s="65"/>
      <c r="G130" s="633">
        <f t="shared" si="9"/>
        <v>0</v>
      </c>
    </row>
    <row r="131" spans="2:7">
      <c r="B131" s="625" t="s">
        <v>719</v>
      </c>
      <c r="C131" s="657" t="s">
        <v>81</v>
      </c>
      <c r="D131" s="68"/>
      <c r="E131" s="65"/>
      <c r="F131" s="65"/>
      <c r="G131" s="537">
        <f>D131*(E131+F131)</f>
        <v>0</v>
      </c>
    </row>
    <row r="132" spans="2:7" ht="13.5" thickBot="1">
      <c r="B132" s="634" t="s">
        <v>797</v>
      </c>
      <c r="C132" s="635" t="s">
        <v>650</v>
      </c>
      <c r="D132" s="636"/>
      <c r="E132" s="637"/>
      <c r="F132" s="637"/>
      <c r="G132" s="118"/>
    </row>
    <row r="133" spans="2:7" ht="10.15" customHeight="1" thickBot="1">
      <c r="B133" s="658"/>
      <c r="C133" s="659"/>
      <c r="D133" s="659"/>
      <c r="E133" s="660"/>
      <c r="F133" s="660"/>
      <c r="G133" s="660"/>
    </row>
    <row r="134" spans="2:7">
      <c r="B134" s="620" t="s">
        <v>863</v>
      </c>
      <c r="C134" s="661"/>
      <c r="D134" s="654"/>
      <c r="E134" s="655"/>
      <c r="F134" s="655"/>
      <c r="G134" s="624">
        <f>SUM(G135,G148,G161)</f>
        <v>0</v>
      </c>
    </row>
    <row r="135" spans="2:7" s="663" customFormat="1">
      <c r="B135" s="630" t="s">
        <v>919</v>
      </c>
      <c r="C135" s="656"/>
      <c r="D135" s="662"/>
      <c r="E135" s="628"/>
      <c r="F135" s="628"/>
      <c r="G135" s="629">
        <f>SUM(G136:G147)</f>
        <v>0</v>
      </c>
    </row>
    <row r="136" spans="2:7" s="663" customFormat="1">
      <c r="B136" s="664" t="s">
        <v>720</v>
      </c>
      <c r="C136" s="645" t="s">
        <v>81</v>
      </c>
      <c r="D136" s="68"/>
      <c r="E136" s="128"/>
      <c r="F136" s="128"/>
      <c r="G136" s="644">
        <f t="shared" ref="G136:G147" si="10">D136*(E136+F136)</f>
        <v>0</v>
      </c>
    </row>
    <row r="137" spans="2:7" s="663" customFormat="1">
      <c r="B137" s="664" t="s">
        <v>721</v>
      </c>
      <c r="C137" s="645" t="s">
        <v>81</v>
      </c>
      <c r="D137" s="68"/>
      <c r="E137" s="128"/>
      <c r="F137" s="128"/>
      <c r="G137" s="644">
        <f t="shared" si="10"/>
        <v>0</v>
      </c>
    </row>
    <row r="138" spans="2:7" s="663" customFormat="1">
      <c r="B138" s="664" t="s">
        <v>722</v>
      </c>
      <c r="C138" s="645" t="s">
        <v>81</v>
      </c>
      <c r="D138" s="68"/>
      <c r="E138" s="128"/>
      <c r="F138" s="128"/>
      <c r="G138" s="644">
        <f t="shared" si="10"/>
        <v>0</v>
      </c>
    </row>
    <row r="139" spans="2:7" s="663" customFormat="1">
      <c r="B139" s="664" t="s">
        <v>723</v>
      </c>
      <c r="C139" s="645" t="s">
        <v>81</v>
      </c>
      <c r="D139" s="68"/>
      <c r="E139" s="128"/>
      <c r="F139" s="128"/>
      <c r="G139" s="644">
        <f t="shared" si="10"/>
        <v>0</v>
      </c>
    </row>
    <row r="140" spans="2:7" s="663" customFormat="1">
      <c r="B140" s="664" t="s">
        <v>724</v>
      </c>
      <c r="C140" s="645" t="s">
        <v>81</v>
      </c>
      <c r="D140" s="68"/>
      <c r="E140" s="128"/>
      <c r="F140" s="128"/>
      <c r="G140" s="644">
        <f t="shared" si="10"/>
        <v>0</v>
      </c>
    </row>
    <row r="141" spans="2:7" s="663" customFormat="1">
      <c r="B141" s="664" t="s">
        <v>725</v>
      </c>
      <c r="C141" s="645" t="s">
        <v>81</v>
      </c>
      <c r="D141" s="68"/>
      <c r="E141" s="128"/>
      <c r="F141" s="128"/>
      <c r="G141" s="644">
        <f t="shared" si="10"/>
        <v>0</v>
      </c>
    </row>
    <row r="142" spans="2:7" s="663" customFormat="1">
      <c r="B142" s="664" t="s">
        <v>726</v>
      </c>
      <c r="C142" s="645" t="s">
        <v>81</v>
      </c>
      <c r="D142" s="68"/>
      <c r="E142" s="128"/>
      <c r="F142" s="128"/>
      <c r="G142" s="644">
        <f t="shared" si="10"/>
        <v>0</v>
      </c>
    </row>
    <row r="143" spans="2:7" s="663" customFormat="1">
      <c r="B143" s="664" t="s">
        <v>727</v>
      </c>
      <c r="C143" s="645" t="s">
        <v>81</v>
      </c>
      <c r="D143" s="68"/>
      <c r="E143" s="128"/>
      <c r="F143" s="128"/>
      <c r="G143" s="644">
        <f t="shared" si="10"/>
        <v>0</v>
      </c>
    </row>
    <row r="144" spans="2:7" s="663" customFormat="1">
      <c r="B144" s="664" t="s">
        <v>728</v>
      </c>
      <c r="C144" s="645" t="s">
        <v>81</v>
      </c>
      <c r="D144" s="68"/>
      <c r="E144" s="128"/>
      <c r="F144" s="128"/>
      <c r="G144" s="644">
        <f t="shared" si="10"/>
        <v>0</v>
      </c>
    </row>
    <row r="145" spans="2:7" s="663" customFormat="1">
      <c r="B145" s="664" t="s">
        <v>729</v>
      </c>
      <c r="C145" s="645" t="s">
        <v>81</v>
      </c>
      <c r="D145" s="68"/>
      <c r="E145" s="128"/>
      <c r="F145" s="128"/>
      <c r="G145" s="644">
        <f t="shared" si="10"/>
        <v>0</v>
      </c>
    </row>
    <row r="146" spans="2:7" s="663" customFormat="1">
      <c r="B146" s="664" t="s">
        <v>730</v>
      </c>
      <c r="C146" s="645" t="s">
        <v>81</v>
      </c>
      <c r="D146" s="68"/>
      <c r="E146" s="128"/>
      <c r="F146" s="128"/>
      <c r="G146" s="644">
        <f t="shared" si="10"/>
        <v>0</v>
      </c>
    </row>
    <row r="147" spans="2:7" s="663" customFormat="1">
      <c r="B147" s="664" t="s">
        <v>731</v>
      </c>
      <c r="C147" s="645" t="s">
        <v>81</v>
      </c>
      <c r="D147" s="68"/>
      <c r="E147" s="128"/>
      <c r="F147" s="128"/>
      <c r="G147" s="644">
        <f t="shared" si="10"/>
        <v>0</v>
      </c>
    </row>
    <row r="148" spans="2:7" s="663" customFormat="1" ht="25.5">
      <c r="B148" s="639" t="s">
        <v>920</v>
      </c>
      <c r="C148" s="656"/>
      <c r="D148" s="662"/>
      <c r="E148" s="628"/>
      <c r="F148" s="628"/>
      <c r="G148" s="629">
        <f>SUM(G149:G160)</f>
        <v>0</v>
      </c>
    </row>
    <row r="149" spans="2:7" s="663" customFormat="1">
      <c r="B149" s="664" t="s">
        <v>732</v>
      </c>
      <c r="C149" s="645" t="s">
        <v>81</v>
      </c>
      <c r="D149" s="68"/>
      <c r="E149" s="128"/>
      <c r="F149" s="128"/>
      <c r="G149" s="644">
        <f t="shared" ref="G149:G160" si="11">D149*(E149+F149)</f>
        <v>0</v>
      </c>
    </row>
    <row r="150" spans="2:7" s="663" customFormat="1">
      <c r="B150" s="664" t="s">
        <v>733</v>
      </c>
      <c r="C150" s="645" t="s">
        <v>81</v>
      </c>
      <c r="D150" s="68"/>
      <c r="E150" s="128"/>
      <c r="F150" s="128"/>
      <c r="G150" s="644">
        <f t="shared" si="11"/>
        <v>0</v>
      </c>
    </row>
    <row r="151" spans="2:7" s="663" customFormat="1">
      <c r="B151" s="664" t="s">
        <v>734</v>
      </c>
      <c r="C151" s="645" t="s">
        <v>81</v>
      </c>
      <c r="D151" s="68"/>
      <c r="E151" s="128"/>
      <c r="F151" s="128"/>
      <c r="G151" s="644">
        <f t="shared" si="11"/>
        <v>0</v>
      </c>
    </row>
    <row r="152" spans="2:7" s="663" customFormat="1">
      <c r="B152" s="664" t="s">
        <v>735</v>
      </c>
      <c r="C152" s="645" t="s">
        <v>81</v>
      </c>
      <c r="D152" s="68"/>
      <c r="E152" s="128"/>
      <c r="F152" s="128"/>
      <c r="G152" s="644">
        <f t="shared" si="11"/>
        <v>0</v>
      </c>
    </row>
    <row r="153" spans="2:7" s="663" customFormat="1">
      <c r="B153" s="664" t="s">
        <v>736</v>
      </c>
      <c r="C153" s="645" t="s">
        <v>81</v>
      </c>
      <c r="D153" s="68"/>
      <c r="E153" s="128"/>
      <c r="F153" s="128"/>
      <c r="G153" s="644">
        <f t="shared" si="11"/>
        <v>0</v>
      </c>
    </row>
    <row r="154" spans="2:7" s="663" customFormat="1">
      <c r="B154" s="664" t="s">
        <v>737</v>
      </c>
      <c r="C154" s="645" t="s">
        <v>81</v>
      </c>
      <c r="D154" s="68"/>
      <c r="E154" s="128"/>
      <c r="F154" s="128"/>
      <c r="G154" s="644">
        <f t="shared" si="11"/>
        <v>0</v>
      </c>
    </row>
    <row r="155" spans="2:7" s="663" customFormat="1">
      <c r="B155" s="664" t="s">
        <v>738</v>
      </c>
      <c r="C155" s="645" t="s">
        <v>81</v>
      </c>
      <c r="D155" s="68"/>
      <c r="E155" s="128"/>
      <c r="F155" s="128"/>
      <c r="G155" s="644">
        <f t="shared" si="11"/>
        <v>0</v>
      </c>
    </row>
    <row r="156" spans="2:7" s="663" customFormat="1">
      <c r="B156" s="664" t="s">
        <v>739</v>
      </c>
      <c r="C156" s="645" t="s">
        <v>81</v>
      </c>
      <c r="D156" s="68"/>
      <c r="E156" s="128"/>
      <c r="F156" s="128"/>
      <c r="G156" s="644">
        <f t="shared" si="11"/>
        <v>0</v>
      </c>
    </row>
    <row r="157" spans="2:7" s="663" customFormat="1">
      <c r="B157" s="664" t="s">
        <v>740</v>
      </c>
      <c r="C157" s="645" t="s">
        <v>81</v>
      </c>
      <c r="D157" s="68"/>
      <c r="E157" s="128"/>
      <c r="F157" s="128"/>
      <c r="G157" s="644">
        <f t="shared" si="11"/>
        <v>0</v>
      </c>
    </row>
    <row r="158" spans="2:7" s="663" customFormat="1">
      <c r="B158" s="664" t="s">
        <v>741</v>
      </c>
      <c r="C158" s="645" t="s">
        <v>81</v>
      </c>
      <c r="D158" s="68"/>
      <c r="E158" s="128"/>
      <c r="F158" s="128"/>
      <c r="G158" s="644">
        <f t="shared" si="11"/>
        <v>0</v>
      </c>
    </row>
    <row r="159" spans="2:7" s="663" customFormat="1">
      <c r="B159" s="664" t="s">
        <v>742</v>
      </c>
      <c r="C159" s="645" t="s">
        <v>81</v>
      </c>
      <c r="D159" s="68"/>
      <c r="E159" s="128"/>
      <c r="F159" s="128"/>
      <c r="G159" s="644">
        <f t="shared" si="11"/>
        <v>0</v>
      </c>
    </row>
    <row r="160" spans="2:7" s="663" customFormat="1">
      <c r="B160" s="664" t="s">
        <v>743</v>
      </c>
      <c r="C160" s="645" t="s">
        <v>81</v>
      </c>
      <c r="D160" s="68"/>
      <c r="E160" s="128"/>
      <c r="F160" s="128"/>
      <c r="G160" s="644">
        <f t="shared" si="11"/>
        <v>0</v>
      </c>
    </row>
    <row r="161" spans="2:7" s="663" customFormat="1" ht="13.5" thickBot="1">
      <c r="B161" s="665" t="s">
        <v>923</v>
      </c>
      <c r="C161" s="666" t="s">
        <v>81</v>
      </c>
      <c r="D161" s="166"/>
      <c r="E161" s="135"/>
      <c r="F161" s="135"/>
      <c r="G161" s="638">
        <f>D161*(E161+F161)</f>
        <v>0</v>
      </c>
    </row>
    <row r="162" spans="2:7" ht="11.25" customHeight="1" thickBot="1"/>
    <row r="163" spans="2:7" ht="12.75" customHeight="1" thickBot="1">
      <c r="C163" s="667">
        <v>43465</v>
      </c>
    </row>
    <row r="164" spans="2:7" ht="14.45" customHeight="1" thickBot="1">
      <c r="B164" s="668" t="s">
        <v>760</v>
      </c>
      <c r="C164" s="669">
        <f>SUM(C165:C167,C175:C178,C183,C184,C185)</f>
        <v>0</v>
      </c>
    </row>
    <row r="165" spans="2:7">
      <c r="B165" s="670" t="s">
        <v>761</v>
      </c>
      <c r="C165" s="136"/>
    </row>
    <row r="166" spans="2:7">
      <c r="B166" s="671" t="s">
        <v>762</v>
      </c>
      <c r="C166" s="70"/>
    </row>
    <row r="167" spans="2:7">
      <c r="B167" s="673" t="s">
        <v>763</v>
      </c>
      <c r="C167" s="672">
        <f>C168+C169+C174</f>
        <v>0</v>
      </c>
    </row>
    <row r="168" spans="2:7">
      <c r="B168" s="674" t="s">
        <v>764</v>
      </c>
      <c r="C168" s="71"/>
    </row>
    <row r="169" spans="2:7">
      <c r="B169" s="674" t="s">
        <v>765</v>
      </c>
      <c r="C169" s="675">
        <f>SUM(C170:C173)</f>
        <v>0</v>
      </c>
    </row>
    <row r="170" spans="2:7">
      <c r="B170" s="676" t="s">
        <v>766</v>
      </c>
      <c r="C170" s="71"/>
    </row>
    <row r="171" spans="2:7">
      <c r="B171" s="676" t="s">
        <v>767</v>
      </c>
      <c r="C171" s="71"/>
    </row>
    <row r="172" spans="2:7">
      <c r="B172" s="676" t="s">
        <v>768</v>
      </c>
      <c r="C172" s="71"/>
    </row>
    <row r="173" spans="2:7">
      <c r="B173" s="676" t="s">
        <v>769</v>
      </c>
      <c r="C173" s="71"/>
    </row>
    <row r="174" spans="2:7">
      <c r="B174" s="674" t="s">
        <v>776</v>
      </c>
      <c r="C174" s="71"/>
    </row>
    <row r="175" spans="2:7">
      <c r="B175" s="671" t="s">
        <v>770</v>
      </c>
      <c r="C175" s="70"/>
    </row>
    <row r="176" spans="2:7">
      <c r="B176" s="671" t="s">
        <v>771</v>
      </c>
      <c r="C176" s="70"/>
    </row>
    <row r="177" spans="2:3">
      <c r="B177" s="671" t="s">
        <v>812</v>
      </c>
      <c r="C177" s="70"/>
    </row>
    <row r="178" spans="2:3">
      <c r="B178" s="671" t="s">
        <v>811</v>
      </c>
      <c r="C178" s="672">
        <f>SUM(C179:C182)</f>
        <v>0</v>
      </c>
    </row>
    <row r="179" spans="2:3">
      <c r="B179" s="674" t="s">
        <v>772</v>
      </c>
      <c r="C179" s="71"/>
    </row>
    <row r="180" spans="2:3">
      <c r="B180" s="674" t="s">
        <v>773</v>
      </c>
      <c r="C180" s="71"/>
    </row>
    <row r="181" spans="2:3">
      <c r="B181" s="674" t="s">
        <v>774</v>
      </c>
      <c r="C181" s="71"/>
    </row>
    <row r="182" spans="2:3">
      <c r="B182" s="674" t="s">
        <v>775</v>
      </c>
      <c r="C182" s="71"/>
    </row>
    <row r="183" spans="2:3">
      <c r="B183" s="671" t="s">
        <v>810</v>
      </c>
      <c r="C183" s="70"/>
    </row>
    <row r="184" spans="2:3">
      <c r="B184" s="671" t="s">
        <v>892</v>
      </c>
      <c r="C184" s="70"/>
    </row>
    <row r="185" spans="2:3" ht="12.75" customHeight="1" thickBot="1">
      <c r="B185" s="677" t="s">
        <v>935</v>
      </c>
      <c r="C185" s="72"/>
    </row>
    <row r="301" spans="3:3">
      <c r="C301" s="553"/>
    </row>
    <row r="302" spans="3:3">
      <c r="C302" s="553"/>
    </row>
    <row r="303" spans="3:3">
      <c r="C303" s="553"/>
    </row>
    <row r="304" spans="3:3">
      <c r="C304" s="553"/>
    </row>
    <row r="305" spans="3:3">
      <c r="C305" s="553"/>
    </row>
    <row r="306" spans="3:3">
      <c r="C306" s="553"/>
    </row>
    <row r="307" spans="3:3">
      <c r="C307" s="553"/>
    </row>
    <row r="308" spans="3:3">
      <c r="C308" s="553"/>
    </row>
    <row r="309" spans="3:3">
      <c r="C309" s="553"/>
    </row>
    <row r="310" spans="3:3">
      <c r="C310" s="553"/>
    </row>
    <row r="311" spans="3:3">
      <c r="C311" s="553"/>
    </row>
    <row r="312" spans="3:3">
      <c r="C312" s="553"/>
    </row>
    <row r="313" spans="3:3">
      <c r="C313" s="553"/>
    </row>
    <row r="314" spans="3:3">
      <c r="C314" s="553"/>
    </row>
    <row r="315" spans="3:3">
      <c r="C315" s="553"/>
    </row>
    <row r="316" spans="3:3">
      <c r="C316" s="553"/>
    </row>
    <row r="317" spans="3:3">
      <c r="C317" s="553"/>
    </row>
    <row r="318" spans="3:3">
      <c r="C318" s="553"/>
    </row>
  </sheetData>
  <sheetProtection password="A022" sheet="1" objects="1" scenarios="1" formatCells="0" formatColumns="0" formatRows="0" insertColumns="0" insertRows="0" deleteColumns="0" deleteRows="0" selectLockedCells="1"/>
  <mergeCells count="2"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7" man="1"/>
    <brk id="133" max="7" man="1"/>
  </rowBreaks>
  <ignoredErrors>
    <ignoredError sqref="G7:G8 G134 G72 G88:G89 C167:C178 C164:C166 C179:C180 G12:G22 G30 G9:G11" unlockedFormula="1"/>
    <ignoredError sqref="G162" formula="1"/>
    <ignoredError sqref="G73:G87 G90:G101 G23:G29 G135:G161 G103:G133 G31:G71" formula="1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8">
    <pageSetUpPr fitToPage="1"/>
  </sheetPr>
  <dimension ref="B1:P158"/>
  <sheetViews>
    <sheetView showGridLines="0" view="pageBreakPreview" zoomScale="90" zoomScaleNormal="80" zoomScaleSheetLayoutView="90" workbookViewId="0">
      <selection activeCell="F14" sqref="F14"/>
    </sheetView>
  </sheetViews>
  <sheetFormatPr defaultColWidth="8.85546875" defaultRowHeight="12.75"/>
  <cols>
    <col min="1" max="1" width="1.7109375" style="434" customWidth="1"/>
    <col min="2" max="2" width="41.85546875" style="434" customWidth="1"/>
    <col min="3" max="3" width="11.28515625" style="678" customWidth="1"/>
    <col min="4" max="4" width="8.5703125" style="434" customWidth="1"/>
    <col min="5" max="7" width="10.7109375" style="434" customWidth="1"/>
    <col min="8" max="8" width="1.7109375" style="434" customWidth="1"/>
    <col min="9" max="16" width="10.7109375" style="434" customWidth="1"/>
    <col min="17" max="69" width="8.7109375" style="434" customWidth="1"/>
    <col min="70" max="115" width="3.28515625" style="434" customWidth="1"/>
    <col min="116" max="16384" width="8.85546875" style="434"/>
  </cols>
  <sheetData>
    <row r="1" spans="2:16" ht="9" customHeight="1"/>
    <row r="2" spans="2:16" ht="15.75">
      <c r="B2" s="679" t="s">
        <v>933</v>
      </c>
      <c r="C2" s="680"/>
      <c r="D2" s="562"/>
      <c r="G2" s="562"/>
      <c r="I2" s="562"/>
      <c r="M2" s="562"/>
    </row>
    <row r="3" spans="2:16" s="562" customFormat="1" ht="15.75">
      <c r="B3" s="681"/>
      <c r="C3" s="682"/>
    </row>
    <row r="4" spans="2:16" ht="16.5" thickBot="1">
      <c r="B4" s="683" t="s">
        <v>428</v>
      </c>
      <c r="C4" s="684"/>
      <c r="E4" s="684"/>
      <c r="F4" s="540"/>
      <c r="H4" s="684"/>
      <c r="J4" s="684"/>
      <c r="K4" s="684"/>
      <c r="L4" s="540"/>
      <c r="N4" s="684"/>
      <c r="O4" s="684"/>
      <c r="P4" s="540"/>
    </row>
    <row r="5" spans="2:16" ht="13.5" thickBot="1">
      <c r="B5" s="1150"/>
      <c r="C5" s="1151"/>
      <c r="D5" s="1152">
        <v>43465</v>
      </c>
      <c r="E5" s="1153"/>
      <c r="F5" s="1153"/>
      <c r="G5" s="1154"/>
    </row>
    <row r="6" spans="2:16" ht="75.75" customHeight="1" thickBot="1">
      <c r="B6" s="685"/>
      <c r="C6" s="686" t="s">
        <v>30</v>
      </c>
      <c r="D6" s="687" t="s">
        <v>430</v>
      </c>
      <c r="E6" s="688" t="s">
        <v>431</v>
      </c>
      <c r="F6" s="688" t="s">
        <v>432</v>
      </c>
      <c r="G6" s="689" t="s">
        <v>433</v>
      </c>
    </row>
    <row r="7" spans="2:16" ht="13.5" thickBot="1">
      <c r="B7" s="690" t="s">
        <v>860</v>
      </c>
      <c r="C7" s="691"/>
      <c r="D7" s="617"/>
      <c r="E7" s="618"/>
      <c r="F7" s="618"/>
      <c r="G7" s="619">
        <f>SUM(G8,G9,G10,C29)</f>
        <v>0</v>
      </c>
    </row>
    <row r="8" spans="2:16">
      <c r="B8" s="692" t="s">
        <v>916</v>
      </c>
      <c r="C8" s="693" t="s">
        <v>463</v>
      </c>
      <c r="D8" s="68"/>
      <c r="E8" s="65"/>
      <c r="F8" s="65"/>
      <c r="G8" s="633">
        <f t="shared" ref="G8:G9" si="0">D8*(E8+F8)</f>
        <v>0</v>
      </c>
    </row>
    <row r="9" spans="2:16">
      <c r="B9" s="692" t="s">
        <v>917</v>
      </c>
      <c r="C9" s="694" t="s">
        <v>81</v>
      </c>
      <c r="D9" s="68"/>
      <c r="E9" s="65"/>
      <c r="F9" s="65"/>
      <c r="G9" s="633">
        <f t="shared" si="0"/>
        <v>0</v>
      </c>
    </row>
    <row r="10" spans="2:16">
      <c r="B10" s="692" t="s">
        <v>918</v>
      </c>
      <c r="C10" s="695"/>
      <c r="D10" s="627"/>
      <c r="E10" s="628"/>
      <c r="F10" s="628"/>
      <c r="G10" s="629">
        <f>SUM(G11,G19)</f>
        <v>0</v>
      </c>
    </row>
    <row r="11" spans="2:16">
      <c r="B11" s="630" t="s">
        <v>919</v>
      </c>
      <c r="C11" s="695"/>
      <c r="D11" s="627"/>
      <c r="E11" s="628"/>
      <c r="F11" s="628"/>
      <c r="G11" s="629">
        <f>SUM(G12:G18)</f>
        <v>0</v>
      </c>
    </row>
    <row r="12" spans="2:16">
      <c r="B12" s="664" t="s">
        <v>720</v>
      </c>
      <c r="C12" s="645" t="s">
        <v>81</v>
      </c>
      <c r="D12" s="68"/>
      <c r="E12" s="128"/>
      <c r="F12" s="128"/>
      <c r="G12" s="644">
        <f t="shared" ref="G12:G18" si="1">D12*(E12+F12)</f>
        <v>0</v>
      </c>
    </row>
    <row r="13" spans="2:16">
      <c r="B13" s="664" t="s">
        <v>721</v>
      </c>
      <c r="C13" s="645" t="s">
        <v>81</v>
      </c>
      <c r="D13" s="68"/>
      <c r="E13" s="128"/>
      <c r="F13" s="128"/>
      <c r="G13" s="644">
        <f t="shared" si="1"/>
        <v>0</v>
      </c>
    </row>
    <row r="14" spans="2:16">
      <c r="B14" s="664" t="s">
        <v>722</v>
      </c>
      <c r="C14" s="645" t="s">
        <v>81</v>
      </c>
      <c r="D14" s="68"/>
      <c r="E14" s="128"/>
      <c r="F14" s="128"/>
      <c r="G14" s="644">
        <f t="shared" si="1"/>
        <v>0</v>
      </c>
    </row>
    <row r="15" spans="2:16">
      <c r="B15" s="664" t="s">
        <v>723</v>
      </c>
      <c r="C15" s="645" t="s">
        <v>81</v>
      </c>
      <c r="D15" s="68"/>
      <c r="E15" s="128"/>
      <c r="F15" s="128"/>
      <c r="G15" s="644">
        <f t="shared" si="1"/>
        <v>0</v>
      </c>
    </row>
    <row r="16" spans="2:16">
      <c r="B16" s="664" t="s">
        <v>724</v>
      </c>
      <c r="C16" s="645" t="s">
        <v>81</v>
      </c>
      <c r="D16" s="68"/>
      <c r="E16" s="128"/>
      <c r="F16" s="128"/>
      <c r="G16" s="644">
        <f t="shared" si="1"/>
        <v>0</v>
      </c>
    </row>
    <row r="17" spans="2:7">
      <c r="B17" s="664" t="s">
        <v>725</v>
      </c>
      <c r="C17" s="645" t="s">
        <v>81</v>
      </c>
      <c r="D17" s="68"/>
      <c r="E17" s="128"/>
      <c r="F17" s="128"/>
      <c r="G17" s="644">
        <f t="shared" si="1"/>
        <v>0</v>
      </c>
    </row>
    <row r="18" spans="2:7">
      <c r="B18" s="664" t="s">
        <v>921</v>
      </c>
      <c r="C18" s="645" t="s">
        <v>81</v>
      </c>
      <c r="D18" s="68"/>
      <c r="E18" s="128"/>
      <c r="F18" s="128"/>
      <c r="G18" s="644">
        <f t="shared" si="1"/>
        <v>0</v>
      </c>
    </row>
    <row r="19" spans="2:7" ht="25.5">
      <c r="B19" s="639" t="s">
        <v>920</v>
      </c>
      <c r="C19" s="695"/>
      <c r="D19" s="627"/>
      <c r="E19" s="628"/>
      <c r="F19" s="628"/>
      <c r="G19" s="629">
        <f>SUM(G20:G26)</f>
        <v>0</v>
      </c>
    </row>
    <row r="20" spans="2:7">
      <c r="B20" s="664" t="s">
        <v>732</v>
      </c>
      <c r="C20" s="645" t="s">
        <v>81</v>
      </c>
      <c r="D20" s="68"/>
      <c r="E20" s="128"/>
      <c r="F20" s="128"/>
      <c r="G20" s="644">
        <f t="shared" ref="G20:G26" si="2">D20*(E20+F20)</f>
        <v>0</v>
      </c>
    </row>
    <row r="21" spans="2:7">
      <c r="B21" s="664" t="s">
        <v>733</v>
      </c>
      <c r="C21" s="645" t="s">
        <v>81</v>
      </c>
      <c r="D21" s="68"/>
      <c r="E21" s="128"/>
      <c r="F21" s="128"/>
      <c r="G21" s="644">
        <f t="shared" si="2"/>
        <v>0</v>
      </c>
    </row>
    <row r="22" spans="2:7">
      <c r="B22" s="664" t="s">
        <v>734</v>
      </c>
      <c r="C22" s="645" t="s">
        <v>81</v>
      </c>
      <c r="D22" s="68"/>
      <c r="E22" s="128"/>
      <c r="F22" s="128"/>
      <c r="G22" s="644">
        <f t="shared" si="2"/>
        <v>0</v>
      </c>
    </row>
    <row r="23" spans="2:7">
      <c r="B23" s="664" t="s">
        <v>735</v>
      </c>
      <c r="C23" s="645" t="s">
        <v>81</v>
      </c>
      <c r="D23" s="68"/>
      <c r="E23" s="128"/>
      <c r="F23" s="128"/>
      <c r="G23" s="644">
        <f t="shared" si="2"/>
        <v>0</v>
      </c>
    </row>
    <row r="24" spans="2:7">
      <c r="B24" s="664" t="s">
        <v>736</v>
      </c>
      <c r="C24" s="645" t="s">
        <v>81</v>
      </c>
      <c r="D24" s="68"/>
      <c r="E24" s="128"/>
      <c r="F24" s="128"/>
      <c r="G24" s="644">
        <f t="shared" si="2"/>
        <v>0</v>
      </c>
    </row>
    <row r="25" spans="2:7">
      <c r="B25" s="664" t="s">
        <v>737</v>
      </c>
      <c r="C25" s="645" t="s">
        <v>81</v>
      </c>
      <c r="D25" s="68"/>
      <c r="E25" s="128"/>
      <c r="F25" s="128"/>
      <c r="G25" s="644">
        <f t="shared" si="2"/>
        <v>0</v>
      </c>
    </row>
    <row r="26" spans="2:7" ht="13.5" thickBot="1">
      <c r="B26" s="696" t="s">
        <v>922</v>
      </c>
      <c r="C26" s="697" t="s">
        <v>81</v>
      </c>
      <c r="D26" s="166"/>
      <c r="E26" s="135"/>
      <c r="F26" s="135"/>
      <c r="G26" s="698">
        <f t="shared" si="2"/>
        <v>0</v>
      </c>
    </row>
    <row r="27" spans="2:7" ht="13.5" thickBot="1"/>
    <row r="28" spans="2:7" ht="13.5" thickBot="1">
      <c r="B28" s="553"/>
      <c r="C28" s="667">
        <v>43465</v>
      </c>
    </row>
    <row r="29" spans="2:7" ht="13.5" thickBot="1">
      <c r="B29" s="668" t="s">
        <v>760</v>
      </c>
      <c r="C29" s="699">
        <f>SUM(C30,C37)</f>
        <v>0</v>
      </c>
    </row>
    <row r="30" spans="2:7">
      <c r="B30" s="700" t="s">
        <v>924</v>
      </c>
      <c r="C30" s="701">
        <f>C31+C32</f>
        <v>0</v>
      </c>
    </row>
    <row r="31" spans="2:7" ht="13.5" customHeight="1">
      <c r="B31" s="674" t="s">
        <v>927</v>
      </c>
      <c r="C31" s="71"/>
    </row>
    <row r="32" spans="2:7" ht="13.5" customHeight="1">
      <c r="B32" s="674" t="s">
        <v>928</v>
      </c>
      <c r="C32" s="675">
        <f>SUM(C33:C36)</f>
        <v>0</v>
      </c>
    </row>
    <row r="33" spans="2:3" ht="13.5" customHeight="1">
      <c r="B33" s="676" t="s">
        <v>929</v>
      </c>
      <c r="C33" s="71"/>
    </row>
    <row r="34" spans="2:3" ht="13.5" customHeight="1">
      <c r="B34" s="676" t="s">
        <v>930</v>
      </c>
      <c r="C34" s="71"/>
    </row>
    <row r="35" spans="2:3" ht="13.5" customHeight="1">
      <c r="B35" s="676" t="s">
        <v>931</v>
      </c>
      <c r="C35" s="71"/>
    </row>
    <row r="36" spans="2:3" ht="13.5" customHeight="1">
      <c r="B36" s="676" t="s">
        <v>932</v>
      </c>
      <c r="C36" s="71"/>
    </row>
    <row r="37" spans="2:3" ht="13.5" customHeight="1">
      <c r="B37" s="671" t="s">
        <v>925</v>
      </c>
      <c r="C37" s="672">
        <f>SUM(C38:C38)</f>
        <v>0</v>
      </c>
    </row>
    <row r="38" spans="2:3" ht="13.5" customHeight="1" thickBot="1">
      <c r="B38" s="702" t="s">
        <v>926</v>
      </c>
      <c r="C38" s="147"/>
    </row>
    <row r="141" spans="3:3">
      <c r="C141" s="434"/>
    </row>
    <row r="142" spans="3:3">
      <c r="C142" s="434"/>
    </row>
    <row r="143" spans="3:3">
      <c r="C143" s="434"/>
    </row>
    <row r="144" spans="3:3">
      <c r="C144" s="434"/>
    </row>
    <row r="145" spans="3:3">
      <c r="C145" s="434"/>
    </row>
    <row r="146" spans="3:3">
      <c r="C146" s="434"/>
    </row>
    <row r="147" spans="3:3">
      <c r="C147" s="434"/>
    </row>
    <row r="148" spans="3:3">
      <c r="C148" s="434"/>
    </row>
    <row r="149" spans="3:3">
      <c r="C149" s="434"/>
    </row>
    <row r="150" spans="3:3">
      <c r="C150" s="434"/>
    </row>
    <row r="151" spans="3:3">
      <c r="C151" s="434"/>
    </row>
    <row r="152" spans="3:3">
      <c r="C152" s="434"/>
    </row>
    <row r="153" spans="3:3">
      <c r="C153" s="434"/>
    </row>
    <row r="154" spans="3:3">
      <c r="C154" s="434"/>
    </row>
    <row r="155" spans="3:3">
      <c r="C155" s="434"/>
    </row>
    <row r="156" spans="3:3">
      <c r="C156" s="434"/>
    </row>
    <row r="157" spans="3:3">
      <c r="C157" s="434"/>
    </row>
    <row r="158" spans="3:3">
      <c r="C158" s="434"/>
    </row>
  </sheetData>
  <sheetProtection password="A022" sheet="1" objects="1" scenarios="1" formatCells="0" formatColumns="0" formatRows="0" insertColumns="0" insertRows="0" deleteColumns="0" deleteRows="0" selectLockedCells="1"/>
  <mergeCells count="2">
    <mergeCell ref="B5:C5"/>
    <mergeCell ref="D5:G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G7:G18 G20:G26 C29:C37" unlockedFormula="1"/>
    <ignoredError sqref="G19" formula="1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6">
    <pageSetUpPr fitToPage="1"/>
  </sheetPr>
  <dimension ref="B1:P175"/>
  <sheetViews>
    <sheetView showGridLines="0" view="pageBreakPreview" zoomScale="90" zoomScaleNormal="80" zoomScaleSheetLayoutView="90" workbookViewId="0">
      <selection activeCell="D10" sqref="D10"/>
    </sheetView>
  </sheetViews>
  <sheetFormatPr defaultColWidth="8.85546875" defaultRowHeight="12.75"/>
  <cols>
    <col min="1" max="1" width="1.7109375" style="434" customWidth="1"/>
    <col min="2" max="2" width="41.85546875" style="434" customWidth="1"/>
    <col min="3" max="3" width="11.28515625" style="678" customWidth="1"/>
    <col min="4" max="4" width="8.5703125" style="434" customWidth="1"/>
    <col min="5" max="7" width="10.7109375" style="434" customWidth="1"/>
    <col min="8" max="8" width="1.7109375" style="434" customWidth="1"/>
    <col min="9" max="16" width="10.7109375" style="434" customWidth="1"/>
    <col min="17" max="69" width="8.7109375" style="434" customWidth="1"/>
    <col min="70" max="115" width="3.28515625" style="434" customWidth="1"/>
    <col min="116" max="16384" width="8.85546875" style="434"/>
  </cols>
  <sheetData>
    <row r="1" spans="2:16" ht="9" customHeight="1"/>
    <row r="2" spans="2:16" ht="15.75">
      <c r="B2" s="679" t="s">
        <v>934</v>
      </c>
      <c r="C2" s="680"/>
      <c r="D2" s="562"/>
      <c r="G2" s="562"/>
      <c r="I2" s="562"/>
      <c r="M2" s="562"/>
    </row>
    <row r="3" spans="2:16" s="562" customFormat="1" ht="15.75">
      <c r="B3" s="681"/>
      <c r="C3" s="682"/>
    </row>
    <row r="4" spans="2:16" ht="15.75" thickBot="1">
      <c r="B4" s="703" t="s">
        <v>428</v>
      </c>
      <c r="C4" s="684"/>
      <c r="E4" s="684"/>
      <c r="F4" s="540"/>
      <c r="H4" s="684"/>
      <c r="J4" s="684"/>
      <c r="K4" s="684"/>
      <c r="L4" s="540"/>
      <c r="N4" s="684"/>
      <c r="O4" s="684"/>
      <c r="P4" s="540"/>
    </row>
    <row r="5" spans="2:16" ht="13.5" thickBot="1">
      <c r="B5" s="1150"/>
      <c r="C5" s="1151"/>
      <c r="D5" s="1152">
        <v>43465</v>
      </c>
      <c r="E5" s="1153"/>
      <c r="F5" s="1153"/>
      <c r="G5" s="1154"/>
    </row>
    <row r="6" spans="2:16" ht="63" thickBot="1">
      <c r="B6" s="685"/>
      <c r="C6" s="686" t="s">
        <v>30</v>
      </c>
      <c r="D6" s="687" t="s">
        <v>430</v>
      </c>
      <c r="E6" s="688" t="s">
        <v>431</v>
      </c>
      <c r="F6" s="688" t="s">
        <v>432</v>
      </c>
      <c r="G6" s="689" t="s">
        <v>433</v>
      </c>
    </row>
    <row r="7" spans="2:16" ht="13.5" thickBot="1">
      <c r="B7" s="704" t="s">
        <v>860</v>
      </c>
      <c r="C7" s="705"/>
      <c r="D7" s="706"/>
      <c r="E7" s="707"/>
      <c r="F7" s="707"/>
      <c r="G7" s="708">
        <f>SUM(G8,G29,G32,C37)</f>
        <v>0</v>
      </c>
    </row>
    <row r="8" spans="2:16">
      <c r="B8" s="709" t="s">
        <v>861</v>
      </c>
      <c r="C8" s="710"/>
      <c r="D8" s="622"/>
      <c r="E8" s="623"/>
      <c r="F8" s="623"/>
      <c r="G8" s="624">
        <f>G9+G22</f>
        <v>0</v>
      </c>
    </row>
    <row r="9" spans="2:16">
      <c r="B9" s="711" t="s">
        <v>854</v>
      </c>
      <c r="C9" s="712"/>
      <c r="D9" s="627"/>
      <c r="E9" s="628"/>
      <c r="F9" s="628"/>
      <c r="G9" s="629">
        <f>SUM(G10:G21)</f>
        <v>0</v>
      </c>
    </row>
    <row r="10" spans="2:16">
      <c r="B10" s="713" t="s">
        <v>437</v>
      </c>
      <c r="C10" s="714" t="s">
        <v>438</v>
      </c>
      <c r="D10" s="68"/>
      <c r="E10" s="65"/>
      <c r="F10" s="65"/>
      <c r="G10" s="633">
        <f t="shared" ref="G10:G21" si="0">D10*(E10+F10)</f>
        <v>0</v>
      </c>
    </row>
    <row r="11" spans="2:16">
      <c r="B11" s="713" t="s">
        <v>439</v>
      </c>
      <c r="C11" s="714" t="s">
        <v>438</v>
      </c>
      <c r="D11" s="68"/>
      <c r="E11" s="65"/>
      <c r="F11" s="65"/>
      <c r="G11" s="633">
        <f t="shared" si="0"/>
        <v>0</v>
      </c>
    </row>
    <row r="12" spans="2:16">
      <c r="B12" s="713" t="s">
        <v>440</v>
      </c>
      <c r="C12" s="714" t="s">
        <v>438</v>
      </c>
      <c r="D12" s="68"/>
      <c r="E12" s="65"/>
      <c r="F12" s="65"/>
      <c r="G12" s="633">
        <f t="shared" si="0"/>
        <v>0</v>
      </c>
    </row>
    <row r="13" spans="2:16">
      <c r="B13" s="713" t="s">
        <v>441</v>
      </c>
      <c r="C13" s="714" t="s">
        <v>438</v>
      </c>
      <c r="D13" s="68"/>
      <c r="E13" s="65"/>
      <c r="F13" s="65"/>
      <c r="G13" s="633">
        <f t="shared" si="0"/>
        <v>0</v>
      </c>
    </row>
    <row r="14" spans="2:16">
      <c r="B14" s="713" t="s">
        <v>442</v>
      </c>
      <c r="C14" s="714" t="s">
        <v>438</v>
      </c>
      <c r="D14" s="68"/>
      <c r="E14" s="65"/>
      <c r="F14" s="65"/>
      <c r="G14" s="633">
        <f t="shared" si="0"/>
        <v>0</v>
      </c>
    </row>
    <row r="15" spans="2:16">
      <c r="B15" s="713" t="s">
        <v>443</v>
      </c>
      <c r="C15" s="714" t="s">
        <v>438</v>
      </c>
      <c r="D15" s="68"/>
      <c r="E15" s="65"/>
      <c r="F15" s="65"/>
      <c r="G15" s="633">
        <f t="shared" si="0"/>
        <v>0</v>
      </c>
    </row>
    <row r="16" spans="2:16">
      <c r="B16" s="713" t="s">
        <v>444</v>
      </c>
      <c r="C16" s="714" t="s">
        <v>438</v>
      </c>
      <c r="D16" s="68"/>
      <c r="E16" s="65"/>
      <c r="F16" s="65"/>
      <c r="G16" s="633">
        <f t="shared" si="0"/>
        <v>0</v>
      </c>
    </row>
    <row r="17" spans="2:7">
      <c r="B17" s="713" t="s">
        <v>445</v>
      </c>
      <c r="C17" s="714" t="s">
        <v>438</v>
      </c>
      <c r="D17" s="68"/>
      <c r="E17" s="65"/>
      <c r="F17" s="65"/>
      <c r="G17" s="633">
        <f t="shared" si="0"/>
        <v>0</v>
      </c>
    </row>
    <row r="18" spans="2:7">
      <c r="B18" s="713" t="s">
        <v>446</v>
      </c>
      <c r="C18" s="714" t="s">
        <v>438</v>
      </c>
      <c r="D18" s="68"/>
      <c r="E18" s="65"/>
      <c r="F18" s="65"/>
      <c r="G18" s="633">
        <f t="shared" si="0"/>
        <v>0</v>
      </c>
    </row>
    <row r="19" spans="2:7">
      <c r="B19" s="713" t="s">
        <v>447</v>
      </c>
      <c r="C19" s="714" t="s">
        <v>438</v>
      </c>
      <c r="D19" s="68"/>
      <c r="E19" s="65"/>
      <c r="F19" s="65"/>
      <c r="G19" s="633">
        <f t="shared" si="0"/>
        <v>0</v>
      </c>
    </row>
    <row r="20" spans="2:7">
      <c r="B20" s="713" t="s">
        <v>448</v>
      </c>
      <c r="C20" s="714" t="s">
        <v>438</v>
      </c>
      <c r="D20" s="68"/>
      <c r="E20" s="65"/>
      <c r="F20" s="65"/>
      <c r="G20" s="633">
        <f t="shared" si="0"/>
        <v>0</v>
      </c>
    </row>
    <row r="21" spans="2:7">
      <c r="B21" s="713" t="s">
        <v>449</v>
      </c>
      <c r="C21" s="714" t="s">
        <v>438</v>
      </c>
      <c r="D21" s="68"/>
      <c r="E21" s="65"/>
      <c r="F21" s="65"/>
      <c r="G21" s="633">
        <f t="shared" si="0"/>
        <v>0</v>
      </c>
    </row>
    <row r="22" spans="2:7">
      <c r="B22" s="711" t="s">
        <v>855</v>
      </c>
      <c r="C22" s="712"/>
      <c r="D22" s="627"/>
      <c r="E22" s="628"/>
      <c r="F22" s="628"/>
      <c r="G22" s="629">
        <f>SUM(G23:G28)</f>
        <v>0</v>
      </c>
    </row>
    <row r="23" spans="2:7">
      <c r="B23" s="713" t="s">
        <v>451</v>
      </c>
      <c r="C23" s="714" t="s">
        <v>438</v>
      </c>
      <c r="D23" s="68"/>
      <c r="E23" s="65"/>
      <c r="F23" s="65"/>
      <c r="G23" s="633">
        <f t="shared" ref="G23:G28" si="1">D23*(E23+F23)</f>
        <v>0</v>
      </c>
    </row>
    <row r="24" spans="2:7">
      <c r="B24" s="713" t="s">
        <v>452</v>
      </c>
      <c r="C24" s="714" t="s">
        <v>438</v>
      </c>
      <c r="D24" s="68"/>
      <c r="E24" s="65"/>
      <c r="F24" s="65"/>
      <c r="G24" s="633">
        <f t="shared" si="1"/>
        <v>0</v>
      </c>
    </row>
    <row r="25" spans="2:7">
      <c r="B25" s="713" t="s">
        <v>453</v>
      </c>
      <c r="C25" s="714" t="s">
        <v>438</v>
      </c>
      <c r="D25" s="68"/>
      <c r="E25" s="65"/>
      <c r="F25" s="65"/>
      <c r="G25" s="633">
        <f t="shared" si="1"/>
        <v>0</v>
      </c>
    </row>
    <row r="26" spans="2:7">
      <c r="B26" s="713" t="s">
        <v>454</v>
      </c>
      <c r="C26" s="714" t="s">
        <v>438</v>
      </c>
      <c r="D26" s="68"/>
      <c r="E26" s="65"/>
      <c r="F26" s="65"/>
      <c r="G26" s="633">
        <f t="shared" si="1"/>
        <v>0</v>
      </c>
    </row>
    <row r="27" spans="2:7">
      <c r="B27" s="713" t="s">
        <v>455</v>
      </c>
      <c r="C27" s="714" t="s">
        <v>438</v>
      </c>
      <c r="D27" s="68"/>
      <c r="E27" s="65"/>
      <c r="F27" s="65"/>
      <c r="G27" s="633">
        <f t="shared" si="1"/>
        <v>0</v>
      </c>
    </row>
    <row r="28" spans="2:7">
      <c r="B28" s="713" t="s">
        <v>456</v>
      </c>
      <c r="C28" s="714" t="s">
        <v>438</v>
      </c>
      <c r="D28" s="68"/>
      <c r="E28" s="65"/>
      <c r="F28" s="65"/>
      <c r="G28" s="633">
        <f t="shared" si="1"/>
        <v>0</v>
      </c>
    </row>
    <row r="29" spans="2:7">
      <c r="B29" s="715" t="s">
        <v>862</v>
      </c>
      <c r="C29" s="712"/>
      <c r="D29" s="627"/>
      <c r="E29" s="628"/>
      <c r="F29" s="628"/>
      <c r="G29" s="629">
        <f>SUM(G30:G31)</f>
        <v>0</v>
      </c>
    </row>
    <row r="30" spans="2:7">
      <c r="B30" s="711" t="s">
        <v>852</v>
      </c>
      <c r="C30" s="716" t="s">
        <v>81</v>
      </c>
      <c r="D30" s="69"/>
      <c r="E30" s="67"/>
      <c r="F30" s="67"/>
      <c r="G30" s="644">
        <f t="shared" ref="G30:G34" si="2">D30*(E30+F30)</f>
        <v>0</v>
      </c>
    </row>
    <row r="31" spans="2:7">
      <c r="B31" s="711" t="s">
        <v>853</v>
      </c>
      <c r="C31" s="717" t="s">
        <v>81</v>
      </c>
      <c r="D31" s="69"/>
      <c r="E31" s="128"/>
      <c r="F31" s="128"/>
      <c r="G31" s="644">
        <f t="shared" si="2"/>
        <v>0</v>
      </c>
    </row>
    <row r="32" spans="2:7">
      <c r="B32" s="718" t="s">
        <v>863</v>
      </c>
      <c r="C32" s="712"/>
      <c r="D32" s="627"/>
      <c r="E32" s="628"/>
      <c r="F32" s="628"/>
      <c r="G32" s="629">
        <f>SUM(G33:G34)</f>
        <v>0</v>
      </c>
    </row>
    <row r="33" spans="2:7">
      <c r="B33" s="711" t="s">
        <v>1006</v>
      </c>
      <c r="C33" s="716" t="s">
        <v>81</v>
      </c>
      <c r="D33" s="69"/>
      <c r="E33" s="67"/>
      <c r="F33" s="67"/>
      <c r="G33" s="644">
        <f t="shared" si="2"/>
        <v>0</v>
      </c>
    </row>
    <row r="34" spans="2:7" ht="13.5" thickBot="1">
      <c r="B34" s="719" t="s">
        <v>1007</v>
      </c>
      <c r="C34" s="720" t="s">
        <v>81</v>
      </c>
      <c r="D34" s="129"/>
      <c r="E34" s="130"/>
      <c r="F34" s="130"/>
      <c r="G34" s="698">
        <f t="shared" si="2"/>
        <v>0</v>
      </c>
    </row>
    <row r="35" spans="2:7" ht="13.5" thickBot="1">
      <c r="B35" s="721"/>
      <c r="C35" s="722"/>
      <c r="D35" s="722"/>
      <c r="E35" s="723"/>
      <c r="F35" s="723"/>
      <c r="G35" s="722"/>
    </row>
    <row r="36" spans="2:7" ht="13.5" thickBot="1">
      <c r="C36" s="667">
        <v>43465</v>
      </c>
    </row>
    <row r="37" spans="2:7" ht="13.5" thickBot="1">
      <c r="B37" s="724" t="s">
        <v>760</v>
      </c>
      <c r="C37" s="669">
        <f>SUM(C38:C43)</f>
        <v>0</v>
      </c>
    </row>
    <row r="38" spans="2:7">
      <c r="B38" s="692" t="s">
        <v>761</v>
      </c>
      <c r="C38" s="245"/>
    </row>
    <row r="39" spans="2:7">
      <c r="B39" s="725" t="s">
        <v>762</v>
      </c>
      <c r="C39" s="246"/>
    </row>
    <row r="40" spans="2:7">
      <c r="B40" s="727" t="s">
        <v>763</v>
      </c>
      <c r="C40" s="246"/>
    </row>
    <row r="41" spans="2:7">
      <c r="B41" s="725" t="s">
        <v>913</v>
      </c>
      <c r="C41" s="246"/>
    </row>
    <row r="42" spans="2:7">
      <c r="B42" s="725" t="s">
        <v>914</v>
      </c>
      <c r="C42" s="246"/>
    </row>
    <row r="43" spans="2:7">
      <c r="B43" s="725" t="s">
        <v>915</v>
      </c>
      <c r="C43" s="726">
        <f>SUM(C44:C45)</f>
        <v>0</v>
      </c>
    </row>
    <row r="44" spans="2:7">
      <c r="B44" s="728" t="s">
        <v>936</v>
      </c>
      <c r="C44" s="246"/>
    </row>
    <row r="45" spans="2:7" ht="13.5" thickBot="1">
      <c r="B45" s="729" t="s">
        <v>937</v>
      </c>
      <c r="C45" s="247"/>
    </row>
    <row r="158" spans="3:3">
      <c r="C158" s="434"/>
    </row>
    <row r="159" spans="3:3">
      <c r="C159" s="434"/>
    </row>
    <row r="160" spans="3:3">
      <c r="C160" s="434"/>
    </row>
    <row r="161" spans="3:3">
      <c r="C161" s="434"/>
    </row>
    <row r="162" spans="3:3">
      <c r="C162" s="434"/>
    </row>
    <row r="163" spans="3:3">
      <c r="C163" s="434"/>
    </row>
    <row r="164" spans="3:3">
      <c r="C164" s="434"/>
    </row>
    <row r="165" spans="3:3">
      <c r="C165" s="434"/>
    </row>
    <row r="166" spans="3:3">
      <c r="C166" s="434"/>
    </row>
    <row r="167" spans="3:3">
      <c r="C167" s="434"/>
    </row>
    <row r="168" spans="3:3">
      <c r="C168" s="434"/>
    </row>
    <row r="169" spans="3:3">
      <c r="C169" s="434"/>
    </row>
    <row r="170" spans="3:3">
      <c r="C170" s="434"/>
    </row>
    <row r="171" spans="3:3">
      <c r="C171" s="434"/>
    </row>
    <row r="172" spans="3:3">
      <c r="C172" s="434"/>
    </row>
    <row r="173" spans="3:3">
      <c r="C173" s="434"/>
    </row>
    <row r="174" spans="3:3">
      <c r="C174" s="434"/>
    </row>
    <row r="175" spans="3:3">
      <c r="C175" s="434"/>
    </row>
  </sheetData>
  <sheetProtection password="A022" sheet="1" objects="1" scenarios="1" formatCells="0" formatColumns="0" formatRows="0" insertColumns="0" insertRows="0" deleteColumns="0" deleteRows="0" selectLockedCells="1"/>
  <mergeCells count="2">
    <mergeCell ref="D5:G5"/>
    <mergeCell ref="B5:C5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ignoredErrors>
    <ignoredError sqref="G7:G21 G33:G34 C37:C43" unlockedFormula="1"/>
    <ignoredError sqref="G22:G32" formula="1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9">
    <pageSetUpPr fitToPage="1"/>
  </sheetPr>
  <dimension ref="B1:H27"/>
  <sheetViews>
    <sheetView showGridLines="0" view="pageBreakPreview" zoomScale="90" zoomScaleNormal="70" zoomScaleSheetLayoutView="90" workbookViewId="0">
      <selection activeCell="D12" sqref="C12:D12"/>
    </sheetView>
  </sheetViews>
  <sheetFormatPr defaultColWidth="9.140625" defaultRowHeight="12.75"/>
  <cols>
    <col min="1" max="1" width="1.7109375" style="434" customWidth="1"/>
    <col min="2" max="2" width="45.42578125" style="434" customWidth="1"/>
    <col min="3" max="8" width="15.5703125" style="434" customWidth="1"/>
    <col min="9" max="9" width="2.5703125" style="434" customWidth="1"/>
    <col min="10" max="16384" width="9.140625" style="434"/>
  </cols>
  <sheetData>
    <row r="1" spans="2:8" ht="7.9" customHeight="1"/>
    <row r="2" spans="2:8" ht="15.75">
      <c r="B2" s="402" t="s">
        <v>696</v>
      </c>
    </row>
    <row r="3" spans="2:8" ht="7.9" customHeight="1" thickBot="1"/>
    <row r="4" spans="2:8" ht="15.75" thickBot="1">
      <c r="B4" s="327"/>
      <c r="C4" s="1155">
        <v>2019</v>
      </c>
      <c r="D4" s="1156"/>
      <c r="E4" s="1155">
        <v>2020</v>
      </c>
      <c r="F4" s="1156"/>
      <c r="G4" s="1155">
        <v>2021</v>
      </c>
      <c r="H4" s="1156"/>
    </row>
    <row r="5" spans="2:8" ht="15">
      <c r="B5" s="730" t="s">
        <v>1008</v>
      </c>
      <c r="C5" s="731" t="s">
        <v>430</v>
      </c>
      <c r="D5" s="732" t="s">
        <v>406</v>
      </c>
      <c r="E5" s="731" t="s">
        <v>430</v>
      </c>
      <c r="F5" s="732" t="s">
        <v>406</v>
      </c>
      <c r="G5" s="731" t="s">
        <v>430</v>
      </c>
      <c r="H5" s="732" t="s">
        <v>406</v>
      </c>
    </row>
    <row r="6" spans="2:8" ht="14.1" customHeight="1">
      <c r="B6" s="733" t="s">
        <v>688</v>
      </c>
      <c r="C6" s="734"/>
      <c r="D6" s="735">
        <f t="shared" ref="D6" si="0">D7+D8</f>
        <v>0</v>
      </c>
      <c r="E6" s="734"/>
      <c r="F6" s="736">
        <f t="shared" ref="F6" si="1">F7+F8</f>
        <v>0</v>
      </c>
      <c r="G6" s="734"/>
      <c r="H6" s="736">
        <f t="shared" ref="H6" si="2">H7+H8</f>
        <v>0</v>
      </c>
    </row>
    <row r="7" spans="2:8" ht="14.1" customHeight="1">
      <c r="B7" s="737" t="s">
        <v>692</v>
      </c>
      <c r="C7" s="167"/>
      <c r="D7" s="248"/>
      <c r="E7" s="167"/>
      <c r="F7" s="249"/>
      <c r="G7" s="167"/>
      <c r="H7" s="249"/>
    </row>
    <row r="8" spans="2:8" ht="14.1" customHeight="1">
      <c r="B8" s="737" t="s">
        <v>693</v>
      </c>
      <c r="C8" s="167"/>
      <c r="D8" s="248"/>
      <c r="E8" s="167"/>
      <c r="F8" s="249"/>
      <c r="G8" s="167"/>
      <c r="H8" s="249"/>
    </row>
    <row r="9" spans="2:8" ht="14.1" customHeight="1">
      <c r="B9" s="733" t="s">
        <v>689</v>
      </c>
      <c r="C9" s="738"/>
      <c r="D9" s="735">
        <f t="shared" ref="D9" si="3">D10+D11</f>
        <v>0</v>
      </c>
      <c r="E9" s="738"/>
      <c r="F9" s="736">
        <f t="shared" ref="F9" si="4">F10+F11</f>
        <v>0</v>
      </c>
      <c r="G9" s="738"/>
      <c r="H9" s="736">
        <f t="shared" ref="H9" si="5">H10+H11</f>
        <v>0</v>
      </c>
    </row>
    <row r="10" spans="2:8" ht="14.1" customHeight="1">
      <c r="B10" s="737" t="s">
        <v>690</v>
      </c>
      <c r="C10" s="167"/>
      <c r="D10" s="248"/>
      <c r="E10" s="167"/>
      <c r="F10" s="249"/>
      <c r="G10" s="167"/>
      <c r="H10" s="249"/>
    </row>
    <row r="11" spans="2:8" ht="14.1" customHeight="1">
      <c r="B11" s="737" t="s">
        <v>691</v>
      </c>
      <c r="C11" s="167"/>
      <c r="D11" s="248"/>
      <c r="E11" s="167"/>
      <c r="F11" s="249"/>
      <c r="G11" s="167"/>
      <c r="H11" s="249"/>
    </row>
    <row r="12" spans="2:8" ht="14.1" customHeight="1">
      <c r="B12" s="733" t="s">
        <v>694</v>
      </c>
      <c r="C12" s="167"/>
      <c r="D12" s="248"/>
      <c r="E12" s="167"/>
      <c r="F12" s="249"/>
      <c r="G12" s="167"/>
      <c r="H12" s="249"/>
    </row>
    <row r="13" spans="2:8" ht="14.1" customHeight="1">
      <c r="B13" s="733" t="s">
        <v>695</v>
      </c>
      <c r="C13" s="167"/>
      <c r="D13" s="248"/>
      <c r="E13" s="167"/>
      <c r="F13" s="249"/>
      <c r="G13" s="167"/>
      <c r="H13" s="249"/>
    </row>
    <row r="14" spans="2:8" ht="14.1" customHeight="1">
      <c r="B14" s="733" t="s">
        <v>1009</v>
      </c>
      <c r="C14" s="738"/>
      <c r="D14" s="248"/>
      <c r="E14" s="738"/>
      <c r="F14" s="249"/>
      <c r="G14" s="738"/>
      <c r="H14" s="249"/>
    </row>
    <row r="15" spans="2:8" ht="14.1" customHeight="1">
      <c r="B15" s="733" t="s">
        <v>1010</v>
      </c>
      <c r="C15" s="738"/>
      <c r="D15" s="248"/>
      <c r="E15" s="738"/>
      <c r="F15" s="249"/>
      <c r="G15" s="738"/>
      <c r="H15" s="249"/>
    </row>
    <row r="16" spans="2:8" ht="14.1" customHeight="1">
      <c r="B16" s="733" t="s">
        <v>1011</v>
      </c>
      <c r="C16" s="738"/>
      <c r="D16" s="248"/>
      <c r="E16" s="738"/>
      <c r="F16" s="249"/>
      <c r="G16" s="738"/>
      <c r="H16" s="249"/>
    </row>
    <row r="17" spans="2:8" ht="14.1" customHeight="1">
      <c r="B17" s="733" t="s">
        <v>1012</v>
      </c>
      <c r="C17" s="738"/>
      <c r="D17" s="248"/>
      <c r="E17" s="738"/>
      <c r="F17" s="249"/>
      <c r="G17" s="738"/>
      <c r="H17" s="249"/>
    </row>
    <row r="18" spans="2:8" ht="14.1" customHeight="1">
      <c r="B18" s="733" t="s">
        <v>1013</v>
      </c>
      <c r="C18" s="738"/>
      <c r="D18" s="248"/>
      <c r="E18" s="738"/>
      <c r="F18" s="249"/>
      <c r="G18" s="738"/>
      <c r="H18" s="249"/>
    </row>
    <row r="19" spans="2:8" ht="14.1" customHeight="1">
      <c r="B19" s="733" t="s">
        <v>1014</v>
      </c>
      <c r="C19" s="738"/>
      <c r="D19" s="248"/>
      <c r="E19" s="738"/>
      <c r="F19" s="249"/>
      <c r="G19" s="738"/>
      <c r="H19" s="249"/>
    </row>
    <row r="20" spans="2:8" ht="14.1" customHeight="1">
      <c r="B20" s="733" t="s">
        <v>1015</v>
      </c>
      <c r="C20" s="738"/>
      <c r="D20" s="248"/>
      <c r="E20" s="738"/>
      <c r="F20" s="249"/>
      <c r="G20" s="738"/>
      <c r="H20" s="249"/>
    </row>
    <row r="21" spans="2:8" ht="14.1" customHeight="1">
      <c r="B21" s="733" t="s">
        <v>1016</v>
      </c>
      <c r="C21" s="738"/>
      <c r="D21" s="248"/>
      <c r="E21" s="738"/>
      <c r="F21" s="249"/>
      <c r="G21" s="738"/>
      <c r="H21" s="249"/>
    </row>
    <row r="22" spans="2:8" ht="14.1" customHeight="1">
      <c r="B22" s="733" t="s">
        <v>1017</v>
      </c>
      <c r="C22" s="738"/>
      <c r="D22" s="248"/>
      <c r="E22" s="738"/>
      <c r="F22" s="249"/>
      <c r="G22" s="738"/>
      <c r="H22" s="249"/>
    </row>
    <row r="23" spans="2:8" ht="14.1" customHeight="1">
      <c r="B23" s="733" t="s">
        <v>1018</v>
      </c>
      <c r="C23" s="738"/>
      <c r="D23" s="248"/>
      <c r="E23" s="738"/>
      <c r="F23" s="249"/>
      <c r="G23" s="738"/>
      <c r="H23" s="249"/>
    </row>
    <row r="24" spans="2:8" ht="14.1" customHeight="1">
      <c r="B24" s="733" t="s">
        <v>1019</v>
      </c>
      <c r="C24" s="738"/>
      <c r="D24" s="248"/>
      <c r="E24" s="738"/>
      <c r="F24" s="249"/>
      <c r="G24" s="738"/>
      <c r="H24" s="249"/>
    </row>
    <row r="25" spans="2:8" ht="14.1" customHeight="1">
      <c r="B25" s="733" t="s">
        <v>1020</v>
      </c>
      <c r="C25" s="738"/>
      <c r="D25" s="248"/>
      <c r="E25" s="738"/>
      <c r="F25" s="249"/>
      <c r="G25" s="738"/>
      <c r="H25" s="249"/>
    </row>
    <row r="26" spans="2:8" ht="14.1" customHeight="1" thickBot="1">
      <c r="B26" s="739" t="s">
        <v>16</v>
      </c>
      <c r="C26" s="740"/>
      <c r="D26" s="741">
        <f>SUM(D6,D9,D12:D25)</f>
        <v>0</v>
      </c>
      <c r="E26" s="740"/>
      <c r="F26" s="742">
        <f>SUM(F6,F9,F12:F25)</f>
        <v>0</v>
      </c>
      <c r="G26" s="740"/>
      <c r="H26" s="742">
        <f>SUM(H6,H9,H12:H25)</f>
        <v>0</v>
      </c>
    </row>
    <row r="27" spans="2:8" ht="7.9" customHeight="1"/>
  </sheetData>
  <sheetProtection password="A022" sheet="1" objects="1" scenarios="1" formatCells="0" formatColumns="0" formatRows="0" insertColumns="0" insertRows="0" deleteColumns="0" deleteRows="0" selectLockedCells="1"/>
  <mergeCells count="3">
    <mergeCell ref="C4:D4"/>
    <mergeCell ref="E4:F4"/>
    <mergeCell ref="G4:H4"/>
  </mergeCells>
  <pageMargins left="0.39370078740157483" right="0.39370078740157483" top="0.39370078740157483" bottom="0.39370078740157483" header="0" footer="0"/>
  <pageSetup paperSize="9" scale="68" orientation="portrait" r:id="rId1"/>
  <ignoredErrors>
    <ignoredError sqref="C6:H6 C9:H10 D8:E8 E7 C14:H26 C13:G13 C12:E12 G12:H12 C11:E11 H11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0">
    <pageSetUpPr fitToPage="1"/>
  </sheetPr>
  <dimension ref="B1:M22"/>
  <sheetViews>
    <sheetView showGridLines="0" view="pageBreakPreview" zoomScale="90" zoomScaleNormal="70" zoomScaleSheetLayoutView="90" workbookViewId="0">
      <selection activeCell="A13" sqref="A13:XFD13"/>
    </sheetView>
  </sheetViews>
  <sheetFormatPr defaultColWidth="8.85546875" defaultRowHeight="14.25"/>
  <cols>
    <col min="1" max="1" width="1.7109375" style="743" customWidth="1"/>
    <col min="2" max="2" width="26.85546875" style="743" customWidth="1"/>
    <col min="3" max="3" width="16.5703125" style="743" bestFit="1" customWidth="1"/>
    <col min="4" max="4" width="18.85546875" style="743" bestFit="1" customWidth="1"/>
    <col min="5" max="5" width="18.140625" style="743" bestFit="1" customWidth="1"/>
    <col min="6" max="6" width="20.7109375" style="743" bestFit="1" customWidth="1"/>
    <col min="7" max="7" width="13.42578125" style="743" bestFit="1" customWidth="1"/>
    <col min="8" max="8" width="12.7109375" style="743" bestFit="1" customWidth="1"/>
    <col min="9" max="9" width="15.85546875" style="743" customWidth="1"/>
    <col min="10" max="10" width="18.5703125" style="743" customWidth="1"/>
    <col min="11" max="11" width="2.5703125" style="743" customWidth="1"/>
    <col min="12" max="12" width="8.85546875" style="743"/>
    <col min="13" max="13" width="8.85546875" style="743" hidden="1" customWidth="1"/>
    <col min="14" max="16384" width="8.85546875" style="743"/>
  </cols>
  <sheetData>
    <row r="1" spans="2:13" ht="7.9" customHeight="1"/>
    <row r="2" spans="2:13" ht="15.75">
      <c r="B2" s="744" t="s">
        <v>744</v>
      </c>
      <c r="M2" s="750" t="s">
        <v>1042</v>
      </c>
    </row>
    <row r="3" spans="2:13" ht="7.9" customHeight="1" thickBot="1">
      <c r="B3" s="745"/>
      <c r="M3" s="750" t="s">
        <v>1043</v>
      </c>
    </row>
    <row r="4" spans="2:13" ht="19.899999999999999" customHeight="1">
      <c r="B4" s="746"/>
      <c r="C4" s="1161" t="s">
        <v>745</v>
      </c>
      <c r="D4" s="1159"/>
      <c r="E4" s="1159"/>
      <c r="F4" s="1159"/>
      <c r="G4" s="1159" t="s">
        <v>746</v>
      </c>
      <c r="H4" s="1159" t="s">
        <v>747</v>
      </c>
      <c r="I4" s="1159" t="s">
        <v>748</v>
      </c>
      <c r="J4" s="1160"/>
      <c r="M4" s="120" t="s">
        <v>1044</v>
      </c>
    </row>
    <row r="5" spans="2:13">
      <c r="B5" s="746"/>
      <c r="C5" s="1163" t="s">
        <v>749</v>
      </c>
      <c r="D5" s="1157" t="s">
        <v>750</v>
      </c>
      <c r="E5" s="1157" t="s">
        <v>751</v>
      </c>
      <c r="F5" s="1162" t="s">
        <v>938</v>
      </c>
      <c r="G5" s="1157"/>
      <c r="H5" s="1157"/>
      <c r="I5" s="1157">
        <v>2018</v>
      </c>
      <c r="J5" s="1158"/>
      <c r="M5" s="120" t="s">
        <v>1045</v>
      </c>
    </row>
    <row r="6" spans="2:13" ht="39.75" customHeight="1" thickBot="1">
      <c r="B6" s="747"/>
      <c r="C6" s="1163"/>
      <c r="D6" s="1157"/>
      <c r="E6" s="1157"/>
      <c r="F6" s="1162"/>
      <c r="G6" s="1157"/>
      <c r="H6" s="1157"/>
      <c r="I6" s="748" t="s">
        <v>839</v>
      </c>
      <c r="J6" s="749" t="s">
        <v>752</v>
      </c>
    </row>
    <row r="7" spans="2:13" ht="15.75" thickBot="1">
      <c r="B7" s="751" t="s">
        <v>758</v>
      </c>
      <c r="C7" s="752"/>
      <c r="D7" s="753"/>
      <c r="E7" s="753"/>
      <c r="F7" s="753"/>
      <c r="G7" s="753"/>
      <c r="H7" s="753"/>
      <c r="I7" s="754"/>
      <c r="J7" s="755"/>
    </row>
    <row r="8" spans="2:13" s="120" customFormat="1">
      <c r="B8" s="119" t="s">
        <v>753</v>
      </c>
      <c r="C8" s="250"/>
      <c r="D8" s="251"/>
      <c r="E8" s="251"/>
      <c r="F8" s="252"/>
      <c r="G8" s="253"/>
      <c r="H8" s="252"/>
      <c r="I8" s="251"/>
      <c r="J8" s="254"/>
    </row>
    <row r="9" spans="2:13" s="120" customFormat="1">
      <c r="B9" s="121" t="s">
        <v>754</v>
      </c>
      <c r="C9" s="250"/>
      <c r="D9" s="251"/>
      <c r="E9" s="251"/>
      <c r="F9" s="255"/>
      <c r="G9" s="253"/>
      <c r="H9" s="252"/>
      <c r="I9" s="251"/>
      <c r="J9" s="254"/>
    </row>
    <row r="10" spans="2:13" s="120" customFormat="1">
      <c r="B10" s="121" t="s">
        <v>755</v>
      </c>
      <c r="C10" s="250"/>
      <c r="D10" s="251"/>
      <c r="E10" s="251"/>
      <c r="F10" s="255"/>
      <c r="G10" s="253"/>
      <c r="H10" s="252"/>
      <c r="I10" s="251"/>
      <c r="J10" s="254"/>
    </row>
    <row r="11" spans="2:13" s="120" customFormat="1">
      <c r="B11" s="121" t="s">
        <v>756</v>
      </c>
      <c r="C11" s="250"/>
      <c r="D11" s="251"/>
      <c r="E11" s="251"/>
      <c r="F11" s="255"/>
      <c r="G11" s="253"/>
      <c r="H11" s="252"/>
      <c r="I11" s="251"/>
      <c r="J11" s="254"/>
    </row>
    <row r="12" spans="2:13" s="120" customFormat="1">
      <c r="B12" s="121" t="s">
        <v>757</v>
      </c>
      <c r="C12" s="250"/>
      <c r="D12" s="251"/>
      <c r="E12" s="251"/>
      <c r="F12" s="255"/>
      <c r="G12" s="253"/>
      <c r="H12" s="252"/>
      <c r="I12" s="251"/>
      <c r="J12" s="254"/>
    </row>
    <row r="13" spans="2:13" s="120" customFormat="1">
      <c r="B13" s="121" t="s">
        <v>28</v>
      </c>
      <c r="C13" s="250"/>
      <c r="D13" s="251"/>
      <c r="E13" s="251"/>
      <c r="F13" s="255"/>
      <c r="G13" s="253"/>
      <c r="H13" s="252"/>
      <c r="I13" s="251"/>
      <c r="J13" s="254"/>
    </row>
    <row r="14" spans="2:13" s="123" customFormat="1" ht="15" thickBot="1">
      <c r="B14" s="122"/>
      <c r="C14" s="256"/>
      <c r="D14" s="257"/>
      <c r="E14" s="257"/>
      <c r="F14" s="258"/>
      <c r="G14" s="259"/>
      <c r="H14" s="260"/>
      <c r="I14" s="257"/>
      <c r="J14" s="261"/>
    </row>
    <row r="15" spans="2:13" ht="15" thickBot="1">
      <c r="B15" s="751" t="s">
        <v>823</v>
      </c>
      <c r="C15" s="756"/>
      <c r="D15" s="757"/>
      <c r="E15" s="757"/>
      <c r="F15" s="758"/>
      <c r="G15" s="756"/>
      <c r="H15" s="759"/>
      <c r="I15" s="756"/>
      <c r="J15" s="758"/>
    </row>
    <row r="16" spans="2:13" s="120" customFormat="1">
      <c r="B16" s="119" t="s">
        <v>753</v>
      </c>
      <c r="C16" s="262"/>
      <c r="D16" s="263"/>
      <c r="E16" s="263"/>
      <c r="F16" s="264"/>
      <c r="G16" s="265"/>
      <c r="H16" s="264"/>
      <c r="I16" s="263"/>
      <c r="J16" s="266"/>
    </row>
    <row r="17" spans="2:10" s="120" customFormat="1">
      <c r="B17" s="121" t="s">
        <v>754</v>
      </c>
      <c r="C17" s="250"/>
      <c r="D17" s="251"/>
      <c r="E17" s="251"/>
      <c r="F17" s="255"/>
      <c r="G17" s="253"/>
      <c r="H17" s="252"/>
      <c r="I17" s="251"/>
      <c r="J17" s="254"/>
    </row>
    <row r="18" spans="2:10" s="120" customFormat="1">
      <c r="B18" s="121" t="s">
        <v>755</v>
      </c>
      <c r="C18" s="250"/>
      <c r="D18" s="251"/>
      <c r="E18" s="251"/>
      <c r="F18" s="255"/>
      <c r="G18" s="253"/>
      <c r="H18" s="252"/>
      <c r="I18" s="251"/>
      <c r="J18" s="254"/>
    </row>
    <row r="19" spans="2:10" s="120" customFormat="1">
      <c r="B19" s="121" t="s">
        <v>756</v>
      </c>
      <c r="C19" s="250"/>
      <c r="D19" s="251"/>
      <c r="E19" s="251"/>
      <c r="F19" s="255"/>
      <c r="G19" s="253"/>
      <c r="H19" s="252"/>
      <c r="I19" s="251"/>
      <c r="J19" s="254"/>
    </row>
    <row r="20" spans="2:10" s="120" customFormat="1">
      <c r="B20" s="121" t="s">
        <v>757</v>
      </c>
      <c r="C20" s="250"/>
      <c r="D20" s="251"/>
      <c r="E20" s="251"/>
      <c r="F20" s="255"/>
      <c r="G20" s="253"/>
      <c r="H20" s="252"/>
      <c r="I20" s="251"/>
      <c r="J20" s="254"/>
    </row>
    <row r="21" spans="2:10" s="120" customFormat="1" ht="15" thickBot="1">
      <c r="B21" s="124" t="s">
        <v>28</v>
      </c>
      <c r="C21" s="256"/>
      <c r="D21" s="257"/>
      <c r="E21" s="257"/>
      <c r="F21" s="258"/>
      <c r="G21" s="259"/>
      <c r="H21" s="260"/>
      <c r="I21" s="257"/>
      <c r="J21" s="261"/>
    </row>
    <row r="22" spans="2:10" ht="7.9" customHeight="1"/>
  </sheetData>
  <sheetProtection password="A022" sheet="1" objects="1" scenarios="1" formatCells="0" formatColumns="0" formatRows="0" insertColumns="0" insertRows="0" deleteColumns="0" deleteRows="0" selectLockedCells="1"/>
  <mergeCells count="9">
    <mergeCell ref="I5:J5"/>
    <mergeCell ref="I4:J4"/>
    <mergeCell ref="C4:F4"/>
    <mergeCell ref="F5:F6"/>
    <mergeCell ref="H4:H6"/>
    <mergeCell ref="G4:G6"/>
    <mergeCell ref="E5:E6"/>
    <mergeCell ref="D5:D6"/>
    <mergeCell ref="C5:C6"/>
  </mergeCells>
  <dataValidations count="2">
    <dataValidation type="list" allowBlank="1" showInputMessage="1" showErrorMessage="1" sqref="F8:F13 F16:F21">
      <formula1>$M$2:$M$3</formula1>
    </dataValidation>
    <dataValidation type="list" allowBlank="1" showInputMessage="1" showErrorMessage="1" sqref="H8:H13 H16:H21">
      <formula1>$M$4:$M$5</formula1>
    </dataValidation>
  </dataValidations>
  <printOptions horizontalCentered="1"/>
  <pageMargins left="0.39370078740157483" right="0.39370078740157483" top="0.39370078740157483" bottom="0.39370078740157483" header="0" footer="0"/>
  <pageSetup paperSize="9" scale="85" orientation="landscape" r:id="rId1"/>
  <colBreaks count="1" manualBreakCount="1">
    <brk id="9" max="2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1">
    <pageSetUpPr fitToPage="1"/>
  </sheetPr>
  <dimension ref="B1:J31"/>
  <sheetViews>
    <sheetView showGridLines="0" view="pageBreakPreview" zoomScale="90" zoomScaleNormal="80" zoomScaleSheetLayoutView="90" workbookViewId="0">
      <selection activeCell="F15" sqref="F15"/>
    </sheetView>
  </sheetViews>
  <sheetFormatPr defaultColWidth="8.85546875" defaultRowHeight="12.75"/>
  <cols>
    <col min="1" max="1" width="1.7109375" style="434" customWidth="1"/>
    <col min="2" max="2" width="13.28515625" style="434" customWidth="1"/>
    <col min="3" max="3" width="26.42578125" style="434" customWidth="1"/>
    <col min="4" max="4" width="9.140625" style="434" customWidth="1"/>
    <col min="5" max="6" width="11.28515625" style="434" customWidth="1"/>
    <col min="7" max="7" width="19.140625" style="434" customWidth="1"/>
    <col min="8" max="8" width="19.85546875" style="434" customWidth="1"/>
    <col min="9" max="9" width="15.7109375" style="434" customWidth="1"/>
    <col min="10" max="10" width="16.5703125" style="434" customWidth="1"/>
    <col min="11" max="11" width="1.7109375" style="434" customWidth="1"/>
    <col min="12" max="16384" width="8.85546875" style="434"/>
  </cols>
  <sheetData>
    <row r="1" spans="2:10" ht="7.9" customHeight="1"/>
    <row r="2" spans="2:10" ht="15.75">
      <c r="B2" s="402" t="s">
        <v>850</v>
      </c>
      <c r="D2" s="351"/>
    </row>
    <row r="3" spans="2:10" ht="15.75" thickBot="1">
      <c r="B3" s="760"/>
      <c r="C3" s="761"/>
      <c r="D3" s="327"/>
    </row>
    <row r="4" spans="2:10" ht="30.75" customHeight="1">
      <c r="B4" s="1165" t="s">
        <v>1021</v>
      </c>
      <c r="C4" s="1166"/>
      <c r="D4" s="1166"/>
      <c r="E4" s="1164" t="s">
        <v>804</v>
      </c>
      <c r="F4" s="1164"/>
      <c r="G4" s="1164" t="s">
        <v>481</v>
      </c>
      <c r="H4" s="1164"/>
      <c r="I4" s="1164"/>
      <c r="J4" s="1167" t="s">
        <v>865</v>
      </c>
    </row>
    <row r="5" spans="2:10" ht="38.25">
      <c r="B5" s="762" t="s">
        <v>864</v>
      </c>
      <c r="C5" s="763" t="s">
        <v>409</v>
      </c>
      <c r="D5" s="763" t="s">
        <v>26</v>
      </c>
      <c r="E5" s="764" t="s">
        <v>686</v>
      </c>
      <c r="F5" s="764" t="s">
        <v>687</v>
      </c>
      <c r="G5" s="764" t="s">
        <v>847</v>
      </c>
      <c r="H5" s="764" t="s">
        <v>848</v>
      </c>
      <c r="I5" s="764" t="s">
        <v>849</v>
      </c>
      <c r="J5" s="1168"/>
    </row>
    <row r="6" spans="2:10" s="35" customFormat="1">
      <c r="B6" s="1024"/>
      <c r="C6" s="1031"/>
      <c r="D6" s="1031"/>
      <c r="E6" s="1039"/>
      <c r="F6" s="1039"/>
      <c r="G6" s="1039"/>
      <c r="H6" s="1039"/>
      <c r="I6" s="1039"/>
      <c r="J6" s="1040"/>
    </row>
    <row r="7" spans="2:10" s="35" customFormat="1">
      <c r="B7" s="1024"/>
      <c r="C7" s="1031"/>
      <c r="D7" s="1031"/>
      <c r="E7" s="1039"/>
      <c r="F7" s="1039"/>
      <c r="G7" s="1039"/>
      <c r="H7" s="1039"/>
      <c r="I7" s="1039"/>
      <c r="J7" s="1040"/>
    </row>
    <row r="8" spans="2:10" s="35" customFormat="1">
      <c r="B8" s="1024"/>
      <c r="C8" s="1031"/>
      <c r="D8" s="1031"/>
      <c r="E8" s="1039"/>
      <c r="F8" s="1039"/>
      <c r="G8" s="1039"/>
      <c r="H8" s="1039"/>
      <c r="I8" s="1039"/>
      <c r="J8" s="1040"/>
    </row>
    <row r="9" spans="2:10" s="35" customFormat="1">
      <c r="B9" s="1024"/>
      <c r="C9" s="1031"/>
      <c r="D9" s="1031"/>
      <c r="E9" s="1039"/>
      <c r="F9" s="1039"/>
      <c r="G9" s="1039"/>
      <c r="H9" s="1039"/>
      <c r="I9" s="1039"/>
      <c r="J9" s="1040"/>
    </row>
    <row r="10" spans="2:10" s="35" customFormat="1">
      <c r="B10" s="1024"/>
      <c r="C10" s="1031"/>
      <c r="D10" s="1031"/>
      <c r="E10" s="1039"/>
      <c r="F10" s="1039"/>
      <c r="G10" s="1039"/>
      <c r="H10" s="1039"/>
      <c r="I10" s="1039"/>
      <c r="J10" s="1040"/>
    </row>
    <row r="11" spans="2:10" s="35" customFormat="1">
      <c r="B11" s="1024"/>
      <c r="C11" s="1031"/>
      <c r="D11" s="1031"/>
      <c r="E11" s="1039"/>
      <c r="F11" s="1039"/>
      <c r="G11" s="1039"/>
      <c r="H11" s="1039"/>
      <c r="I11" s="1039"/>
      <c r="J11" s="1040"/>
    </row>
    <row r="12" spans="2:10" s="35" customFormat="1">
      <c r="B12" s="1024"/>
      <c r="C12" s="1031"/>
      <c r="D12" s="1031"/>
      <c r="E12" s="1039"/>
      <c r="F12" s="1039"/>
      <c r="G12" s="1039"/>
      <c r="H12" s="1039"/>
      <c r="I12" s="1039"/>
      <c r="J12" s="1040"/>
    </row>
    <row r="13" spans="2:10" s="35" customFormat="1">
      <c r="B13" s="1024"/>
      <c r="C13" s="1031"/>
      <c r="D13" s="1031"/>
      <c r="E13" s="1039"/>
      <c r="F13" s="1039"/>
      <c r="G13" s="1039"/>
      <c r="H13" s="1039"/>
      <c r="I13" s="1039"/>
      <c r="J13" s="1040"/>
    </row>
    <row r="14" spans="2:10" s="35" customFormat="1">
      <c r="B14" s="1024"/>
      <c r="C14" s="1031"/>
      <c r="D14" s="1031"/>
      <c r="E14" s="1039"/>
      <c r="F14" s="1039"/>
      <c r="G14" s="1039"/>
      <c r="H14" s="1039"/>
      <c r="I14" s="1039"/>
      <c r="J14" s="1040"/>
    </row>
    <row r="15" spans="2:10" s="35" customFormat="1">
      <c r="B15" s="1024"/>
      <c r="C15" s="1031"/>
      <c r="D15" s="1031"/>
      <c r="E15" s="1039"/>
      <c r="F15" s="1039"/>
      <c r="G15" s="1039"/>
      <c r="H15" s="1039"/>
      <c r="I15" s="1039"/>
      <c r="J15" s="1040"/>
    </row>
    <row r="16" spans="2:10" s="35" customFormat="1">
      <c r="B16" s="1024"/>
      <c r="C16" s="1031"/>
      <c r="D16" s="1031"/>
      <c r="E16" s="1039"/>
      <c r="F16" s="1039"/>
      <c r="G16" s="1039"/>
      <c r="H16" s="1039"/>
      <c r="I16" s="1039"/>
      <c r="J16" s="1040"/>
    </row>
    <row r="17" spans="2:10" s="35" customFormat="1">
      <c r="B17" s="1024"/>
      <c r="C17" s="1031"/>
      <c r="D17" s="1031"/>
      <c r="E17" s="1039"/>
      <c r="F17" s="1039"/>
      <c r="G17" s="1039"/>
      <c r="H17" s="1039"/>
      <c r="I17" s="1039"/>
      <c r="J17" s="1040"/>
    </row>
    <row r="18" spans="2:10" s="35" customFormat="1">
      <c r="B18" s="1024"/>
      <c r="C18" s="1031"/>
      <c r="D18" s="1031"/>
      <c r="E18" s="1039"/>
      <c r="F18" s="1039"/>
      <c r="G18" s="1039"/>
      <c r="H18" s="1039"/>
      <c r="I18" s="1039"/>
      <c r="J18" s="1040"/>
    </row>
    <row r="19" spans="2:10" s="35" customFormat="1">
      <c r="B19" s="1024"/>
      <c r="C19" s="1031"/>
      <c r="D19" s="1031"/>
      <c r="E19" s="1039"/>
      <c r="F19" s="1039"/>
      <c r="G19" s="1039"/>
      <c r="H19" s="1039"/>
      <c r="I19" s="1039"/>
      <c r="J19" s="1040"/>
    </row>
    <row r="20" spans="2:10" s="35" customFormat="1">
      <c r="B20" s="1024"/>
      <c r="C20" s="1031"/>
      <c r="D20" s="1031"/>
      <c r="E20" s="1039"/>
      <c r="F20" s="1039"/>
      <c r="G20" s="1039"/>
      <c r="H20" s="1039"/>
      <c r="I20" s="1039"/>
      <c r="J20" s="1040"/>
    </row>
    <row r="21" spans="2:10" s="35" customFormat="1">
      <c r="B21" s="1024"/>
      <c r="C21" s="1031"/>
      <c r="D21" s="1031"/>
      <c r="E21" s="1039"/>
      <c r="F21" s="1039"/>
      <c r="G21" s="1039"/>
      <c r="H21" s="1039"/>
      <c r="I21" s="1039"/>
      <c r="J21" s="1040"/>
    </row>
    <row r="22" spans="2:10" s="35" customFormat="1">
      <c r="B22" s="1024"/>
      <c r="C22" s="1031"/>
      <c r="D22" s="1031"/>
      <c r="E22" s="1039"/>
      <c r="F22" s="1039"/>
      <c r="G22" s="1039"/>
      <c r="H22" s="1039"/>
      <c r="I22" s="1039"/>
      <c r="J22" s="1040"/>
    </row>
    <row r="23" spans="2:10" s="35" customFormat="1">
      <c r="B23" s="1024"/>
      <c r="C23" s="1031"/>
      <c r="D23" s="1031"/>
      <c r="E23" s="1039"/>
      <c r="F23" s="1039"/>
      <c r="G23" s="1039"/>
      <c r="H23" s="1039"/>
      <c r="I23" s="1039"/>
      <c r="J23" s="1040"/>
    </row>
    <row r="24" spans="2:10" s="35" customFormat="1">
      <c r="B24" s="1024"/>
      <c r="C24" s="1031"/>
      <c r="D24" s="1031"/>
      <c r="E24" s="1039"/>
      <c r="F24" s="1039"/>
      <c r="G24" s="1039"/>
      <c r="H24" s="1039"/>
      <c r="I24" s="1039"/>
      <c r="J24" s="1040"/>
    </row>
    <row r="25" spans="2:10" s="35" customFormat="1">
      <c r="B25" s="1024"/>
      <c r="C25" s="1031"/>
      <c r="D25" s="1031"/>
      <c r="E25" s="1039"/>
      <c r="F25" s="1039"/>
      <c r="G25" s="1039"/>
      <c r="H25" s="1039"/>
      <c r="I25" s="1039"/>
      <c r="J25" s="1040"/>
    </row>
    <row r="26" spans="2:10" s="35" customFormat="1">
      <c r="B26" s="80"/>
      <c r="C26" s="78"/>
      <c r="D26" s="78"/>
      <c r="E26" s="85"/>
      <c r="F26" s="85"/>
      <c r="G26" s="85"/>
      <c r="H26" s="85"/>
      <c r="I26" s="85"/>
      <c r="J26" s="168"/>
    </row>
    <row r="27" spans="2:10" s="35" customFormat="1">
      <c r="B27" s="80"/>
      <c r="C27" s="78"/>
      <c r="D27" s="78"/>
      <c r="E27" s="85"/>
      <c r="F27" s="85"/>
      <c r="G27" s="85"/>
      <c r="H27" s="85"/>
      <c r="I27" s="85"/>
      <c r="J27" s="168"/>
    </row>
    <row r="28" spans="2:10" s="35" customFormat="1">
      <c r="B28" s="80"/>
      <c r="C28" s="78"/>
      <c r="D28" s="78"/>
      <c r="E28" s="85"/>
      <c r="F28" s="85"/>
      <c r="G28" s="85"/>
      <c r="H28" s="85"/>
      <c r="I28" s="85"/>
      <c r="J28" s="168"/>
    </row>
    <row r="29" spans="2:10" s="35" customFormat="1">
      <c r="B29" s="80"/>
      <c r="C29" s="78"/>
      <c r="D29" s="78"/>
      <c r="E29" s="85"/>
      <c r="F29" s="85"/>
      <c r="G29" s="85"/>
      <c r="H29" s="85"/>
      <c r="I29" s="85"/>
      <c r="J29" s="168"/>
    </row>
    <row r="30" spans="2:10" s="35" customFormat="1" ht="13.5" thickBot="1">
      <c r="B30" s="82"/>
      <c r="C30" s="79"/>
      <c r="D30" s="79"/>
      <c r="E30" s="86"/>
      <c r="F30" s="86"/>
      <c r="G30" s="86"/>
      <c r="H30" s="86"/>
      <c r="I30" s="86"/>
      <c r="J30" s="170"/>
    </row>
    <row r="31" spans="2:10" ht="6.75" customHeight="1"/>
  </sheetData>
  <sheetProtection password="A022" sheet="1" objects="1" scenarios="1" formatCells="0" formatColumns="0" formatRows="0" insertColumns="0" insertRows="0" deleteColumns="0" deleteRows="0" selectLockedCells="1"/>
  <mergeCells count="4">
    <mergeCell ref="E4:F4"/>
    <mergeCell ref="G4:I4"/>
    <mergeCell ref="B4:D4"/>
    <mergeCell ref="J4:J5"/>
  </mergeCells>
  <pageMargins left="0.39370078740157483" right="0.39370078740157483" top="0.39370078740157483" bottom="0.39370078740157483" header="0" footer="0"/>
  <pageSetup paperSize="9" scale="6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4">
    <pageSetUpPr fitToPage="1"/>
  </sheetPr>
  <dimension ref="A1:W36"/>
  <sheetViews>
    <sheetView showGridLines="0" view="pageBreakPreview" zoomScale="70" zoomScaleNormal="100" zoomScaleSheetLayoutView="70" workbookViewId="0">
      <selection activeCell="V13" sqref="V13"/>
    </sheetView>
  </sheetViews>
  <sheetFormatPr defaultRowHeight="12.75"/>
  <cols>
    <col min="1" max="1" width="2.42578125" style="768" customWidth="1"/>
    <col min="2" max="2" width="22.28515625" style="768" customWidth="1"/>
    <col min="3" max="3" width="8.7109375" style="768" customWidth="1"/>
    <col min="4" max="4" width="12.85546875" style="768" customWidth="1"/>
    <col min="5" max="5" width="13.7109375" style="768" customWidth="1"/>
    <col min="6" max="6" width="11.42578125" style="768" customWidth="1"/>
    <col min="7" max="7" width="11.7109375" style="768" customWidth="1"/>
    <col min="8" max="8" width="10.85546875" style="768" customWidth="1"/>
    <col min="9" max="9" width="9" style="768" customWidth="1"/>
    <col min="10" max="10" width="8.140625" style="768" customWidth="1"/>
    <col min="11" max="11" width="8.7109375" style="768" customWidth="1"/>
    <col min="12" max="12" width="9" style="768" customWidth="1"/>
    <col min="13" max="13" width="8" style="768" customWidth="1"/>
    <col min="14" max="15" width="12.5703125" style="768" customWidth="1"/>
    <col min="16" max="16" width="10" style="768" customWidth="1"/>
    <col min="17" max="17" width="12" style="768" customWidth="1"/>
    <col min="18" max="19" width="8.7109375" style="768" customWidth="1"/>
    <col min="20" max="20" width="14.5703125" style="768" customWidth="1"/>
    <col min="21" max="21" width="14.140625" style="768" customWidth="1"/>
    <col min="22" max="22" width="11.85546875" style="768" customWidth="1"/>
    <col min="23" max="23" width="2.140625" style="768" customWidth="1"/>
    <col min="24" max="16384" width="9.140625" style="768"/>
  </cols>
  <sheetData>
    <row r="1" spans="1:23">
      <c r="A1" s="765"/>
      <c r="B1" s="766"/>
      <c r="C1" s="766"/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766"/>
      <c r="O1" s="766"/>
      <c r="P1" s="766"/>
      <c r="Q1" s="766"/>
      <c r="R1" s="766"/>
      <c r="S1" s="766"/>
      <c r="T1" s="766"/>
      <c r="U1" s="766"/>
      <c r="V1" s="766"/>
      <c r="W1" s="767"/>
    </row>
    <row r="2" spans="1:23" ht="15.75">
      <c r="A2" s="769"/>
      <c r="B2" s="770" t="s">
        <v>1022</v>
      </c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  <c r="N2" s="771"/>
      <c r="O2" s="771"/>
      <c r="P2" s="771"/>
      <c r="Q2" s="771"/>
      <c r="R2" s="771"/>
      <c r="S2" s="771"/>
      <c r="T2" s="771"/>
      <c r="U2" s="771"/>
      <c r="V2" s="771"/>
      <c r="W2" s="772"/>
    </row>
    <row r="3" spans="1:23" ht="13.5" thickBot="1">
      <c r="A3" s="769"/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1"/>
      <c r="Q3" s="771"/>
      <c r="R3" s="771"/>
      <c r="S3" s="771"/>
      <c r="T3" s="771"/>
      <c r="U3" s="771"/>
      <c r="V3" s="771"/>
      <c r="W3" s="772"/>
    </row>
    <row r="4" spans="1:23">
      <c r="A4" s="769"/>
      <c r="B4" s="1177" t="s">
        <v>788</v>
      </c>
      <c r="C4" s="1189" t="s">
        <v>946</v>
      </c>
      <c r="D4" s="1190"/>
      <c r="E4" s="1190"/>
      <c r="F4" s="1190"/>
      <c r="G4" s="1190"/>
      <c r="H4" s="1190"/>
      <c r="I4" s="1190"/>
      <c r="J4" s="1190"/>
      <c r="K4" s="1191"/>
      <c r="L4" s="1192" t="s">
        <v>953</v>
      </c>
      <c r="M4" s="1193"/>
      <c r="N4" s="1193"/>
      <c r="O4" s="1193"/>
      <c r="P4" s="1193"/>
      <c r="Q4" s="1194"/>
      <c r="R4" s="1194"/>
      <c r="S4" s="1194"/>
      <c r="T4" s="1182" t="s">
        <v>958</v>
      </c>
      <c r="U4" s="1183"/>
      <c r="V4" s="1184"/>
      <c r="W4" s="772"/>
    </row>
    <row r="5" spans="1:23" ht="25.5" customHeight="1">
      <c r="A5" s="769"/>
      <c r="B5" s="1178"/>
      <c r="C5" s="1185" t="s">
        <v>947</v>
      </c>
      <c r="D5" s="1169" t="s">
        <v>948</v>
      </c>
      <c r="E5" s="1169"/>
      <c r="F5" s="1169"/>
      <c r="G5" s="1169"/>
      <c r="H5" s="1169" t="s">
        <v>949</v>
      </c>
      <c r="I5" s="1169"/>
      <c r="J5" s="1169"/>
      <c r="K5" s="1186" t="s">
        <v>950</v>
      </c>
      <c r="L5" s="1170" t="s">
        <v>947</v>
      </c>
      <c r="M5" s="1173" t="s">
        <v>1086</v>
      </c>
      <c r="N5" s="1174"/>
      <c r="O5" s="1170"/>
      <c r="P5" s="1173" t="s">
        <v>1088</v>
      </c>
      <c r="Q5" s="1174"/>
      <c r="R5" s="1170"/>
      <c r="S5" s="1173" t="s">
        <v>950</v>
      </c>
      <c r="T5" s="1180" t="s">
        <v>961</v>
      </c>
      <c r="U5" s="1188" t="s">
        <v>962</v>
      </c>
      <c r="V5" s="1187" t="s">
        <v>963</v>
      </c>
      <c r="W5" s="772"/>
    </row>
    <row r="6" spans="1:23" ht="18.75" customHeight="1">
      <c r="A6" s="769"/>
      <c r="B6" s="1178"/>
      <c r="C6" s="1185"/>
      <c r="D6" s="1169" t="s">
        <v>959</v>
      </c>
      <c r="E6" s="1169"/>
      <c r="F6" s="1169"/>
      <c r="G6" s="1169" t="s">
        <v>960</v>
      </c>
      <c r="H6" s="1169" t="s">
        <v>956</v>
      </c>
      <c r="I6" s="1169" t="s">
        <v>957</v>
      </c>
      <c r="J6" s="1169" t="s">
        <v>842</v>
      </c>
      <c r="K6" s="1186"/>
      <c r="L6" s="1171"/>
      <c r="M6" s="1175"/>
      <c r="N6" s="1176"/>
      <c r="O6" s="1172"/>
      <c r="P6" s="1175"/>
      <c r="Q6" s="1176"/>
      <c r="R6" s="1172"/>
      <c r="S6" s="1181"/>
      <c r="T6" s="1180"/>
      <c r="U6" s="1188"/>
      <c r="V6" s="1187"/>
      <c r="W6" s="772"/>
    </row>
    <row r="7" spans="1:23" ht="51">
      <c r="A7" s="769"/>
      <c r="B7" s="1179"/>
      <c r="C7" s="1185"/>
      <c r="D7" s="773" t="s">
        <v>1023</v>
      </c>
      <c r="E7" s="773" t="s">
        <v>1024</v>
      </c>
      <c r="F7" s="773" t="s">
        <v>842</v>
      </c>
      <c r="G7" s="1169"/>
      <c r="H7" s="1169"/>
      <c r="I7" s="1169"/>
      <c r="J7" s="1169"/>
      <c r="K7" s="1186"/>
      <c r="L7" s="1172"/>
      <c r="M7" s="774" t="s">
        <v>951</v>
      </c>
      <c r="N7" s="774" t="s">
        <v>952</v>
      </c>
      <c r="O7" s="774" t="s">
        <v>964</v>
      </c>
      <c r="P7" s="774" t="s">
        <v>948</v>
      </c>
      <c r="Q7" s="775" t="s">
        <v>1087</v>
      </c>
      <c r="R7" s="775" t="s">
        <v>842</v>
      </c>
      <c r="S7" s="1175"/>
      <c r="T7" s="1180"/>
      <c r="U7" s="1188"/>
      <c r="V7" s="1187"/>
      <c r="W7" s="772"/>
    </row>
    <row r="8" spans="1:23">
      <c r="A8" s="769"/>
      <c r="B8" s="776" t="s">
        <v>720</v>
      </c>
      <c r="C8" s="153"/>
      <c r="D8" s="4"/>
      <c r="E8" s="4"/>
      <c r="F8" s="4"/>
      <c r="G8" s="4"/>
      <c r="H8" s="4"/>
      <c r="I8" s="4"/>
      <c r="J8" s="4"/>
      <c r="K8" s="442">
        <f>C8+SUM(D8:G8)-SUM(H8:J8)</f>
        <v>0</v>
      </c>
      <c r="L8" s="45"/>
      <c r="M8" s="4"/>
      <c r="N8" s="4"/>
      <c r="O8" s="4"/>
      <c r="P8" s="441">
        <f>SUM(D8:G8)</f>
        <v>0</v>
      </c>
      <c r="Q8" s="183"/>
      <c r="R8" s="183"/>
      <c r="S8" s="777">
        <f>L8+(M8+N8+O8)-(P8+Q8+R8)</f>
        <v>0</v>
      </c>
      <c r="T8" s="155"/>
      <c r="U8" s="4"/>
      <c r="V8" s="18"/>
      <c r="W8" s="772"/>
    </row>
    <row r="9" spans="1:23">
      <c r="A9" s="769"/>
      <c r="B9" s="776" t="s">
        <v>721</v>
      </c>
      <c r="C9" s="153"/>
      <c r="D9" s="4"/>
      <c r="E9" s="4"/>
      <c r="F9" s="4"/>
      <c r="G9" s="4"/>
      <c r="H9" s="4"/>
      <c r="I9" s="4"/>
      <c r="J9" s="4"/>
      <c r="K9" s="442">
        <f t="shared" ref="K9:K35" si="0">C9+SUM(D9:G9)-SUM(H9:J9)</f>
        <v>0</v>
      </c>
      <c r="L9" s="45"/>
      <c r="M9" s="4"/>
      <c r="N9" s="4"/>
      <c r="O9" s="4"/>
      <c r="P9" s="441">
        <f t="shared" ref="P9:P35" si="1">SUM(D9:G9)</f>
        <v>0</v>
      </c>
      <c r="Q9" s="183"/>
      <c r="R9" s="183"/>
      <c r="S9" s="777">
        <f t="shared" ref="S9:S35" si="2">L9+M9+N9+O9-P9-Q9-R9</f>
        <v>0</v>
      </c>
      <c r="T9" s="155"/>
      <c r="U9" s="4"/>
      <c r="V9" s="18"/>
      <c r="W9" s="772"/>
    </row>
    <row r="10" spans="1:23">
      <c r="A10" s="769"/>
      <c r="B10" s="776" t="s">
        <v>722</v>
      </c>
      <c r="C10" s="153"/>
      <c r="D10" s="4"/>
      <c r="E10" s="4"/>
      <c r="F10" s="4"/>
      <c r="G10" s="4"/>
      <c r="H10" s="4"/>
      <c r="I10" s="4"/>
      <c r="J10" s="4"/>
      <c r="K10" s="442">
        <f t="shared" si="0"/>
        <v>0</v>
      </c>
      <c r="L10" s="45"/>
      <c r="M10" s="4"/>
      <c r="N10" s="4"/>
      <c r="O10" s="4"/>
      <c r="P10" s="441">
        <f t="shared" si="1"/>
        <v>0</v>
      </c>
      <c r="Q10" s="183"/>
      <c r="R10" s="183"/>
      <c r="S10" s="777">
        <f t="shared" si="2"/>
        <v>0</v>
      </c>
      <c r="T10" s="155"/>
      <c r="U10" s="4"/>
      <c r="V10" s="18"/>
      <c r="W10" s="772"/>
    </row>
    <row r="11" spans="1:23">
      <c r="A11" s="769"/>
      <c r="B11" s="776" t="s">
        <v>723</v>
      </c>
      <c r="C11" s="153"/>
      <c r="D11" s="4"/>
      <c r="E11" s="4"/>
      <c r="F11" s="4"/>
      <c r="G11" s="4"/>
      <c r="H11" s="4"/>
      <c r="I11" s="4"/>
      <c r="J11" s="4"/>
      <c r="K11" s="442">
        <f t="shared" si="0"/>
        <v>0</v>
      </c>
      <c r="L11" s="45"/>
      <c r="M11" s="4"/>
      <c r="N11" s="4"/>
      <c r="O11" s="4"/>
      <c r="P11" s="441">
        <f t="shared" si="1"/>
        <v>0</v>
      </c>
      <c r="Q11" s="183"/>
      <c r="R11" s="183"/>
      <c r="S11" s="777">
        <f t="shared" si="2"/>
        <v>0</v>
      </c>
      <c r="T11" s="155"/>
      <c r="U11" s="4"/>
      <c r="V11" s="18"/>
      <c r="W11" s="772"/>
    </row>
    <row r="12" spans="1:23">
      <c r="A12" s="769"/>
      <c r="B12" s="776" t="s">
        <v>724</v>
      </c>
      <c r="C12" s="153"/>
      <c r="D12" s="4"/>
      <c r="E12" s="4"/>
      <c r="F12" s="4"/>
      <c r="G12" s="4"/>
      <c r="H12" s="4"/>
      <c r="I12" s="4"/>
      <c r="J12" s="4"/>
      <c r="K12" s="442">
        <f t="shared" si="0"/>
        <v>0</v>
      </c>
      <c r="L12" s="45"/>
      <c r="M12" s="4"/>
      <c r="N12" s="4"/>
      <c r="O12" s="4"/>
      <c r="P12" s="441">
        <f t="shared" si="1"/>
        <v>0</v>
      </c>
      <c r="Q12" s="183"/>
      <c r="R12" s="183"/>
      <c r="S12" s="777">
        <f t="shared" si="2"/>
        <v>0</v>
      </c>
      <c r="T12" s="155"/>
      <c r="U12" s="4"/>
      <c r="V12" s="18"/>
      <c r="W12" s="772"/>
    </row>
    <row r="13" spans="1:23">
      <c r="A13" s="769"/>
      <c r="B13" s="776" t="s">
        <v>725</v>
      </c>
      <c r="C13" s="153"/>
      <c r="D13" s="4"/>
      <c r="E13" s="4"/>
      <c r="F13" s="4"/>
      <c r="G13" s="4"/>
      <c r="H13" s="4"/>
      <c r="I13" s="4"/>
      <c r="J13" s="4"/>
      <c r="K13" s="442">
        <f t="shared" si="0"/>
        <v>0</v>
      </c>
      <c r="L13" s="45"/>
      <c r="M13" s="4"/>
      <c r="N13" s="4"/>
      <c r="O13" s="4"/>
      <c r="P13" s="441">
        <f t="shared" si="1"/>
        <v>0</v>
      </c>
      <c r="Q13" s="183"/>
      <c r="R13" s="183"/>
      <c r="S13" s="777">
        <f t="shared" si="2"/>
        <v>0</v>
      </c>
      <c r="T13" s="155"/>
      <c r="U13" s="4"/>
      <c r="V13" s="18"/>
      <c r="W13" s="772"/>
    </row>
    <row r="14" spans="1:23">
      <c r="A14" s="769"/>
      <c r="B14" s="776" t="s">
        <v>726</v>
      </c>
      <c r="C14" s="153"/>
      <c r="D14" s="4"/>
      <c r="E14" s="4"/>
      <c r="F14" s="4"/>
      <c r="G14" s="4"/>
      <c r="H14" s="4"/>
      <c r="I14" s="4"/>
      <c r="J14" s="4"/>
      <c r="K14" s="442">
        <f t="shared" si="0"/>
        <v>0</v>
      </c>
      <c r="L14" s="45"/>
      <c r="M14" s="4"/>
      <c r="N14" s="4"/>
      <c r="O14" s="4"/>
      <c r="P14" s="441">
        <f t="shared" si="1"/>
        <v>0</v>
      </c>
      <c r="Q14" s="183"/>
      <c r="R14" s="183"/>
      <c r="S14" s="777">
        <f t="shared" si="2"/>
        <v>0</v>
      </c>
      <c r="T14" s="155"/>
      <c r="U14" s="4"/>
      <c r="V14" s="18"/>
      <c r="W14" s="772"/>
    </row>
    <row r="15" spans="1:23">
      <c r="A15" s="769"/>
      <c r="B15" s="776" t="s">
        <v>727</v>
      </c>
      <c r="C15" s="153"/>
      <c r="D15" s="4"/>
      <c r="E15" s="4"/>
      <c r="F15" s="4"/>
      <c r="G15" s="4"/>
      <c r="H15" s="4"/>
      <c r="I15" s="4"/>
      <c r="J15" s="4"/>
      <c r="K15" s="442">
        <f t="shared" si="0"/>
        <v>0</v>
      </c>
      <c r="L15" s="45"/>
      <c r="M15" s="4"/>
      <c r="N15" s="4"/>
      <c r="O15" s="4"/>
      <c r="P15" s="441">
        <f t="shared" si="1"/>
        <v>0</v>
      </c>
      <c r="Q15" s="183"/>
      <c r="R15" s="183"/>
      <c r="S15" s="777">
        <f t="shared" si="2"/>
        <v>0</v>
      </c>
      <c r="T15" s="155"/>
      <c r="U15" s="4"/>
      <c r="V15" s="18"/>
      <c r="W15" s="772"/>
    </row>
    <row r="16" spans="1:23">
      <c r="A16" s="769"/>
      <c r="B16" s="776" t="s">
        <v>728</v>
      </c>
      <c r="C16" s="153"/>
      <c r="D16" s="4"/>
      <c r="E16" s="4"/>
      <c r="F16" s="4"/>
      <c r="G16" s="4"/>
      <c r="H16" s="4"/>
      <c r="I16" s="4"/>
      <c r="J16" s="4"/>
      <c r="K16" s="442">
        <f t="shared" si="0"/>
        <v>0</v>
      </c>
      <c r="L16" s="45"/>
      <c r="M16" s="4"/>
      <c r="N16" s="4"/>
      <c r="O16" s="4"/>
      <c r="P16" s="441">
        <f t="shared" si="1"/>
        <v>0</v>
      </c>
      <c r="Q16" s="183"/>
      <c r="R16" s="183"/>
      <c r="S16" s="777">
        <f t="shared" si="2"/>
        <v>0</v>
      </c>
      <c r="T16" s="155"/>
      <c r="U16" s="4"/>
      <c r="V16" s="18"/>
      <c r="W16" s="772"/>
    </row>
    <row r="17" spans="1:23">
      <c r="A17" s="769"/>
      <c r="B17" s="776" t="s">
        <v>729</v>
      </c>
      <c r="C17" s="153"/>
      <c r="D17" s="4"/>
      <c r="E17" s="4"/>
      <c r="F17" s="4"/>
      <c r="G17" s="4"/>
      <c r="H17" s="4"/>
      <c r="I17" s="4"/>
      <c r="J17" s="4"/>
      <c r="K17" s="442">
        <f t="shared" si="0"/>
        <v>0</v>
      </c>
      <c r="L17" s="45"/>
      <c r="M17" s="4"/>
      <c r="N17" s="4"/>
      <c r="O17" s="4"/>
      <c r="P17" s="441">
        <f t="shared" si="1"/>
        <v>0</v>
      </c>
      <c r="Q17" s="183"/>
      <c r="R17" s="183"/>
      <c r="S17" s="777">
        <f t="shared" si="2"/>
        <v>0</v>
      </c>
      <c r="T17" s="155"/>
      <c r="U17" s="4"/>
      <c r="V17" s="18"/>
      <c r="W17" s="772"/>
    </row>
    <row r="18" spans="1:23">
      <c r="A18" s="769"/>
      <c r="B18" s="776" t="s">
        <v>730</v>
      </c>
      <c r="C18" s="153"/>
      <c r="D18" s="4"/>
      <c r="E18" s="4"/>
      <c r="F18" s="4"/>
      <c r="G18" s="4"/>
      <c r="H18" s="4"/>
      <c r="I18" s="4"/>
      <c r="J18" s="4"/>
      <c r="K18" s="442">
        <f t="shared" si="0"/>
        <v>0</v>
      </c>
      <c r="L18" s="45"/>
      <c r="M18" s="4"/>
      <c r="N18" s="4"/>
      <c r="O18" s="4"/>
      <c r="P18" s="441">
        <f t="shared" si="1"/>
        <v>0</v>
      </c>
      <c r="Q18" s="183"/>
      <c r="R18" s="183"/>
      <c r="S18" s="777">
        <f t="shared" si="2"/>
        <v>0</v>
      </c>
      <c r="T18" s="155"/>
      <c r="U18" s="4"/>
      <c r="V18" s="18"/>
      <c r="W18" s="772"/>
    </row>
    <row r="19" spans="1:23">
      <c r="A19" s="769"/>
      <c r="B19" s="776" t="s">
        <v>942</v>
      </c>
      <c r="C19" s="153"/>
      <c r="D19" s="4"/>
      <c r="E19" s="4"/>
      <c r="F19" s="4"/>
      <c r="G19" s="4"/>
      <c r="H19" s="4"/>
      <c r="I19" s="4"/>
      <c r="J19" s="4"/>
      <c r="K19" s="442">
        <f t="shared" si="0"/>
        <v>0</v>
      </c>
      <c r="L19" s="45"/>
      <c r="M19" s="4"/>
      <c r="N19" s="4"/>
      <c r="O19" s="4"/>
      <c r="P19" s="441">
        <f t="shared" si="1"/>
        <v>0</v>
      </c>
      <c r="Q19" s="183"/>
      <c r="R19" s="183"/>
      <c r="S19" s="777">
        <f t="shared" si="2"/>
        <v>0</v>
      </c>
      <c r="T19" s="155"/>
      <c r="U19" s="4"/>
      <c r="V19" s="18"/>
      <c r="W19" s="772"/>
    </row>
    <row r="20" spans="1:23">
      <c r="A20" s="769"/>
      <c r="B20" s="776" t="s">
        <v>943</v>
      </c>
      <c r="C20" s="153"/>
      <c r="D20" s="4"/>
      <c r="E20" s="4"/>
      <c r="F20" s="4"/>
      <c r="G20" s="4"/>
      <c r="H20" s="4"/>
      <c r="I20" s="4"/>
      <c r="J20" s="4"/>
      <c r="K20" s="442">
        <f t="shared" si="0"/>
        <v>0</v>
      </c>
      <c r="L20" s="45"/>
      <c r="M20" s="4"/>
      <c r="N20" s="4"/>
      <c r="O20" s="4"/>
      <c r="P20" s="441">
        <f t="shared" si="1"/>
        <v>0</v>
      </c>
      <c r="Q20" s="183"/>
      <c r="R20" s="183"/>
      <c r="S20" s="777">
        <f t="shared" si="2"/>
        <v>0</v>
      </c>
      <c r="T20" s="155"/>
      <c r="U20" s="4"/>
      <c r="V20" s="18"/>
      <c r="W20" s="772"/>
    </row>
    <row r="21" spans="1:23">
      <c r="A21" s="769"/>
      <c r="B21" s="776" t="s">
        <v>954</v>
      </c>
      <c r="C21" s="153"/>
      <c r="D21" s="4"/>
      <c r="E21" s="4"/>
      <c r="F21" s="4"/>
      <c r="G21" s="4"/>
      <c r="H21" s="4"/>
      <c r="I21" s="4"/>
      <c r="J21" s="4"/>
      <c r="K21" s="442">
        <f t="shared" si="0"/>
        <v>0</v>
      </c>
      <c r="L21" s="45"/>
      <c r="M21" s="4"/>
      <c r="N21" s="4"/>
      <c r="O21" s="4"/>
      <c r="P21" s="441">
        <f t="shared" si="1"/>
        <v>0</v>
      </c>
      <c r="Q21" s="183"/>
      <c r="R21" s="183"/>
      <c r="S21" s="777">
        <f t="shared" si="2"/>
        <v>0</v>
      </c>
      <c r="T21" s="155"/>
      <c r="U21" s="4"/>
      <c r="V21" s="18"/>
      <c r="W21" s="772"/>
    </row>
    <row r="22" spans="1:23">
      <c r="A22" s="769"/>
      <c r="B22" s="776" t="s">
        <v>732</v>
      </c>
      <c r="C22" s="153"/>
      <c r="D22" s="4"/>
      <c r="E22" s="4"/>
      <c r="F22" s="4"/>
      <c r="G22" s="4"/>
      <c r="H22" s="4"/>
      <c r="I22" s="4"/>
      <c r="J22" s="4"/>
      <c r="K22" s="442">
        <f t="shared" si="0"/>
        <v>0</v>
      </c>
      <c r="L22" s="45"/>
      <c r="M22" s="4"/>
      <c r="N22" s="4"/>
      <c r="O22" s="4"/>
      <c r="P22" s="441">
        <f t="shared" si="1"/>
        <v>0</v>
      </c>
      <c r="Q22" s="183"/>
      <c r="R22" s="183"/>
      <c r="S22" s="777">
        <f t="shared" si="2"/>
        <v>0</v>
      </c>
      <c r="T22" s="155"/>
      <c r="U22" s="4"/>
      <c r="V22" s="18"/>
      <c r="W22" s="772"/>
    </row>
    <row r="23" spans="1:23">
      <c r="A23" s="769"/>
      <c r="B23" s="776" t="s">
        <v>733</v>
      </c>
      <c r="C23" s="153"/>
      <c r="D23" s="4"/>
      <c r="E23" s="4"/>
      <c r="F23" s="4"/>
      <c r="G23" s="4"/>
      <c r="H23" s="4"/>
      <c r="I23" s="4"/>
      <c r="J23" s="4"/>
      <c r="K23" s="442">
        <f t="shared" si="0"/>
        <v>0</v>
      </c>
      <c r="L23" s="45"/>
      <c r="M23" s="4"/>
      <c r="N23" s="4"/>
      <c r="O23" s="4"/>
      <c r="P23" s="441">
        <f t="shared" si="1"/>
        <v>0</v>
      </c>
      <c r="Q23" s="183"/>
      <c r="R23" s="183"/>
      <c r="S23" s="777">
        <f t="shared" si="2"/>
        <v>0</v>
      </c>
      <c r="T23" s="155"/>
      <c r="U23" s="4"/>
      <c r="V23" s="18"/>
      <c r="W23" s="772"/>
    </row>
    <row r="24" spans="1:23">
      <c r="A24" s="769"/>
      <c r="B24" s="776" t="s">
        <v>734</v>
      </c>
      <c r="C24" s="153"/>
      <c r="D24" s="4"/>
      <c r="E24" s="4"/>
      <c r="F24" s="4"/>
      <c r="G24" s="4"/>
      <c r="H24" s="4"/>
      <c r="I24" s="4"/>
      <c r="J24" s="4"/>
      <c r="K24" s="442">
        <f t="shared" si="0"/>
        <v>0</v>
      </c>
      <c r="L24" s="45"/>
      <c r="M24" s="4"/>
      <c r="N24" s="4"/>
      <c r="O24" s="4"/>
      <c r="P24" s="441">
        <f t="shared" si="1"/>
        <v>0</v>
      </c>
      <c r="Q24" s="183"/>
      <c r="R24" s="183"/>
      <c r="S24" s="777">
        <f t="shared" si="2"/>
        <v>0</v>
      </c>
      <c r="T24" s="155"/>
      <c r="U24" s="4"/>
      <c r="V24" s="18"/>
      <c r="W24" s="772"/>
    </row>
    <row r="25" spans="1:23">
      <c r="A25" s="769"/>
      <c r="B25" s="776" t="s">
        <v>735</v>
      </c>
      <c r="C25" s="153"/>
      <c r="D25" s="4"/>
      <c r="E25" s="4"/>
      <c r="F25" s="4"/>
      <c r="G25" s="4"/>
      <c r="H25" s="4"/>
      <c r="I25" s="4"/>
      <c r="J25" s="4"/>
      <c r="K25" s="442">
        <f t="shared" si="0"/>
        <v>0</v>
      </c>
      <c r="L25" s="45"/>
      <c r="M25" s="4"/>
      <c r="N25" s="4"/>
      <c r="O25" s="4"/>
      <c r="P25" s="441">
        <f t="shared" si="1"/>
        <v>0</v>
      </c>
      <c r="Q25" s="183"/>
      <c r="R25" s="183"/>
      <c r="S25" s="777">
        <f t="shared" si="2"/>
        <v>0</v>
      </c>
      <c r="T25" s="155"/>
      <c r="U25" s="4"/>
      <c r="V25" s="18"/>
      <c r="W25" s="772"/>
    </row>
    <row r="26" spans="1:23">
      <c r="A26" s="769"/>
      <c r="B26" s="776" t="s">
        <v>736</v>
      </c>
      <c r="C26" s="153"/>
      <c r="D26" s="4"/>
      <c r="E26" s="4"/>
      <c r="F26" s="4"/>
      <c r="G26" s="4"/>
      <c r="H26" s="4"/>
      <c r="I26" s="4"/>
      <c r="J26" s="4"/>
      <c r="K26" s="442">
        <f t="shared" si="0"/>
        <v>0</v>
      </c>
      <c r="L26" s="45"/>
      <c r="M26" s="4"/>
      <c r="N26" s="4"/>
      <c r="O26" s="4"/>
      <c r="P26" s="441">
        <f t="shared" si="1"/>
        <v>0</v>
      </c>
      <c r="Q26" s="183"/>
      <c r="R26" s="183"/>
      <c r="S26" s="777">
        <f t="shared" si="2"/>
        <v>0</v>
      </c>
      <c r="T26" s="155"/>
      <c r="U26" s="4"/>
      <c r="V26" s="18"/>
      <c r="W26" s="772"/>
    </row>
    <row r="27" spans="1:23">
      <c r="A27" s="769"/>
      <c r="B27" s="776" t="s">
        <v>737</v>
      </c>
      <c r="C27" s="153"/>
      <c r="D27" s="4"/>
      <c r="E27" s="4"/>
      <c r="F27" s="4"/>
      <c r="G27" s="4"/>
      <c r="H27" s="4"/>
      <c r="I27" s="4"/>
      <c r="J27" s="4"/>
      <c r="K27" s="442">
        <f t="shared" si="0"/>
        <v>0</v>
      </c>
      <c r="L27" s="45"/>
      <c r="M27" s="4"/>
      <c r="N27" s="4"/>
      <c r="O27" s="4"/>
      <c r="P27" s="441">
        <f t="shared" si="1"/>
        <v>0</v>
      </c>
      <c r="Q27" s="183"/>
      <c r="R27" s="183"/>
      <c r="S27" s="777">
        <f t="shared" si="2"/>
        <v>0</v>
      </c>
      <c r="T27" s="155"/>
      <c r="U27" s="4"/>
      <c r="V27" s="18"/>
      <c r="W27" s="772"/>
    </row>
    <row r="28" spans="1:23">
      <c r="A28" s="769"/>
      <c r="B28" s="776" t="s">
        <v>738</v>
      </c>
      <c r="C28" s="153"/>
      <c r="D28" s="4"/>
      <c r="E28" s="4"/>
      <c r="F28" s="4"/>
      <c r="G28" s="4"/>
      <c r="H28" s="4"/>
      <c r="I28" s="4"/>
      <c r="J28" s="4"/>
      <c r="K28" s="442">
        <f t="shared" si="0"/>
        <v>0</v>
      </c>
      <c r="L28" s="45"/>
      <c r="M28" s="4"/>
      <c r="N28" s="4"/>
      <c r="O28" s="4"/>
      <c r="P28" s="441">
        <f t="shared" si="1"/>
        <v>0</v>
      </c>
      <c r="Q28" s="183"/>
      <c r="R28" s="183"/>
      <c r="S28" s="777">
        <f t="shared" si="2"/>
        <v>0</v>
      </c>
      <c r="T28" s="155"/>
      <c r="U28" s="4"/>
      <c r="V28" s="18"/>
      <c r="W28" s="772"/>
    </row>
    <row r="29" spans="1:23">
      <c r="A29" s="769"/>
      <c r="B29" s="776" t="s">
        <v>739</v>
      </c>
      <c r="C29" s="153"/>
      <c r="D29" s="4"/>
      <c r="E29" s="4"/>
      <c r="F29" s="4"/>
      <c r="G29" s="4"/>
      <c r="H29" s="4"/>
      <c r="I29" s="4"/>
      <c r="J29" s="4"/>
      <c r="K29" s="442">
        <f t="shared" si="0"/>
        <v>0</v>
      </c>
      <c r="L29" s="45"/>
      <c r="M29" s="4"/>
      <c r="N29" s="4"/>
      <c r="O29" s="4"/>
      <c r="P29" s="441">
        <f t="shared" si="1"/>
        <v>0</v>
      </c>
      <c r="Q29" s="183"/>
      <c r="R29" s="183"/>
      <c r="S29" s="777">
        <f t="shared" si="2"/>
        <v>0</v>
      </c>
      <c r="T29" s="155"/>
      <c r="U29" s="4"/>
      <c r="V29" s="18"/>
      <c r="W29" s="772"/>
    </row>
    <row r="30" spans="1:23">
      <c r="A30" s="769"/>
      <c r="B30" s="776" t="s">
        <v>740</v>
      </c>
      <c r="C30" s="153"/>
      <c r="D30" s="4"/>
      <c r="E30" s="4"/>
      <c r="F30" s="4"/>
      <c r="G30" s="4"/>
      <c r="H30" s="4"/>
      <c r="I30" s="4"/>
      <c r="J30" s="4"/>
      <c r="K30" s="442">
        <f t="shared" si="0"/>
        <v>0</v>
      </c>
      <c r="L30" s="45"/>
      <c r="M30" s="4"/>
      <c r="N30" s="4"/>
      <c r="O30" s="4"/>
      <c r="P30" s="441">
        <f t="shared" si="1"/>
        <v>0</v>
      </c>
      <c r="Q30" s="183"/>
      <c r="R30" s="183"/>
      <c r="S30" s="777">
        <f t="shared" si="2"/>
        <v>0</v>
      </c>
      <c r="T30" s="155"/>
      <c r="U30" s="4"/>
      <c r="V30" s="18"/>
      <c r="W30" s="772"/>
    </row>
    <row r="31" spans="1:23">
      <c r="A31" s="769"/>
      <c r="B31" s="776" t="s">
        <v>741</v>
      </c>
      <c r="C31" s="153"/>
      <c r="D31" s="4"/>
      <c r="E31" s="4"/>
      <c r="F31" s="4"/>
      <c r="G31" s="4"/>
      <c r="H31" s="4"/>
      <c r="I31" s="4"/>
      <c r="J31" s="4"/>
      <c r="K31" s="442">
        <f t="shared" si="0"/>
        <v>0</v>
      </c>
      <c r="L31" s="45"/>
      <c r="M31" s="4"/>
      <c r="N31" s="4"/>
      <c r="O31" s="4"/>
      <c r="P31" s="441">
        <f t="shared" si="1"/>
        <v>0</v>
      </c>
      <c r="Q31" s="183"/>
      <c r="R31" s="183"/>
      <c r="S31" s="777">
        <f t="shared" si="2"/>
        <v>0</v>
      </c>
      <c r="T31" s="155"/>
      <c r="U31" s="4"/>
      <c r="V31" s="18"/>
      <c r="W31" s="772"/>
    </row>
    <row r="32" spans="1:23">
      <c r="A32" s="769"/>
      <c r="B32" s="776" t="s">
        <v>742</v>
      </c>
      <c r="C32" s="153"/>
      <c r="D32" s="4"/>
      <c r="E32" s="4"/>
      <c r="F32" s="4"/>
      <c r="G32" s="4"/>
      <c r="H32" s="4"/>
      <c r="I32" s="4"/>
      <c r="J32" s="4"/>
      <c r="K32" s="442">
        <f t="shared" si="0"/>
        <v>0</v>
      </c>
      <c r="L32" s="45"/>
      <c r="M32" s="4"/>
      <c r="N32" s="4"/>
      <c r="O32" s="4"/>
      <c r="P32" s="441">
        <f t="shared" si="1"/>
        <v>0</v>
      </c>
      <c r="Q32" s="183"/>
      <c r="R32" s="183"/>
      <c r="S32" s="777">
        <f t="shared" si="2"/>
        <v>0</v>
      </c>
      <c r="T32" s="155"/>
      <c r="U32" s="4"/>
      <c r="V32" s="18"/>
      <c r="W32" s="772"/>
    </row>
    <row r="33" spans="1:23">
      <c r="A33" s="769"/>
      <c r="B33" s="776" t="s">
        <v>944</v>
      </c>
      <c r="C33" s="153"/>
      <c r="D33" s="4"/>
      <c r="E33" s="4"/>
      <c r="F33" s="4"/>
      <c r="G33" s="4"/>
      <c r="H33" s="4"/>
      <c r="I33" s="4"/>
      <c r="J33" s="4"/>
      <c r="K33" s="442">
        <f t="shared" si="0"/>
        <v>0</v>
      </c>
      <c r="L33" s="45"/>
      <c r="M33" s="4"/>
      <c r="N33" s="4"/>
      <c r="O33" s="4"/>
      <c r="P33" s="441">
        <f t="shared" si="1"/>
        <v>0</v>
      </c>
      <c r="Q33" s="183"/>
      <c r="R33" s="183"/>
      <c r="S33" s="777">
        <f t="shared" si="2"/>
        <v>0</v>
      </c>
      <c r="T33" s="155"/>
      <c r="U33" s="4"/>
      <c r="V33" s="18"/>
      <c r="W33" s="772"/>
    </row>
    <row r="34" spans="1:23">
      <c r="A34" s="769"/>
      <c r="B34" s="776" t="s">
        <v>945</v>
      </c>
      <c r="C34" s="153"/>
      <c r="D34" s="4"/>
      <c r="E34" s="4"/>
      <c r="F34" s="4"/>
      <c r="G34" s="4"/>
      <c r="H34" s="4"/>
      <c r="I34" s="4"/>
      <c r="J34" s="4"/>
      <c r="K34" s="442">
        <f t="shared" si="0"/>
        <v>0</v>
      </c>
      <c r="L34" s="45"/>
      <c r="M34" s="4"/>
      <c r="N34" s="4"/>
      <c r="O34" s="4"/>
      <c r="P34" s="441">
        <f t="shared" si="1"/>
        <v>0</v>
      </c>
      <c r="Q34" s="183"/>
      <c r="R34" s="183"/>
      <c r="S34" s="777">
        <f t="shared" si="2"/>
        <v>0</v>
      </c>
      <c r="T34" s="155"/>
      <c r="U34" s="4"/>
      <c r="V34" s="18"/>
      <c r="W34" s="772"/>
    </row>
    <row r="35" spans="1:23" ht="13.5" thickBot="1">
      <c r="A35" s="769"/>
      <c r="B35" s="778" t="s">
        <v>955</v>
      </c>
      <c r="C35" s="154"/>
      <c r="D35" s="20"/>
      <c r="E35" s="20"/>
      <c r="F35" s="20"/>
      <c r="G35" s="20"/>
      <c r="H35" s="20"/>
      <c r="I35" s="20"/>
      <c r="J35" s="20"/>
      <c r="K35" s="444">
        <f t="shared" si="0"/>
        <v>0</v>
      </c>
      <c r="L35" s="47"/>
      <c r="M35" s="20"/>
      <c r="N35" s="20"/>
      <c r="O35" s="20"/>
      <c r="P35" s="443">
        <f t="shared" si="1"/>
        <v>0</v>
      </c>
      <c r="Q35" s="184"/>
      <c r="R35" s="184"/>
      <c r="S35" s="779">
        <f t="shared" si="2"/>
        <v>0</v>
      </c>
      <c r="T35" s="156"/>
      <c r="U35" s="20"/>
      <c r="V35" s="21"/>
      <c r="W35" s="772"/>
    </row>
    <row r="36" spans="1:23" ht="13.5" thickBot="1">
      <c r="A36" s="780"/>
      <c r="B36" s="781"/>
      <c r="C36" s="781"/>
      <c r="D36" s="781"/>
      <c r="E36" s="781"/>
      <c r="F36" s="781"/>
      <c r="G36" s="781"/>
      <c r="H36" s="781"/>
      <c r="I36" s="781"/>
      <c r="J36" s="781"/>
      <c r="K36" s="781"/>
      <c r="L36" s="781"/>
      <c r="M36" s="781"/>
      <c r="N36" s="781"/>
      <c r="O36" s="781"/>
      <c r="P36" s="781"/>
      <c r="Q36" s="781"/>
      <c r="R36" s="781"/>
      <c r="S36" s="781"/>
      <c r="T36" s="781"/>
      <c r="U36" s="781"/>
      <c r="V36" s="781"/>
      <c r="W36" s="782"/>
    </row>
  </sheetData>
  <sheetProtection password="A022" sheet="1" objects="1" scenarios="1" formatColumns="0" formatRows="0" selectLockedCells="1"/>
  <mergeCells count="20">
    <mergeCell ref="T5:T7"/>
    <mergeCell ref="S5:S7"/>
    <mergeCell ref="T4:V4"/>
    <mergeCell ref="C5:C7"/>
    <mergeCell ref="K5:K7"/>
    <mergeCell ref="J6:J7"/>
    <mergeCell ref="I6:I7"/>
    <mergeCell ref="H6:H7"/>
    <mergeCell ref="G6:G7"/>
    <mergeCell ref="V5:V7"/>
    <mergeCell ref="U5:U7"/>
    <mergeCell ref="C4:K4"/>
    <mergeCell ref="L4:S4"/>
    <mergeCell ref="H5:J5"/>
    <mergeCell ref="D5:G5"/>
    <mergeCell ref="D6:F6"/>
    <mergeCell ref="L5:L7"/>
    <mergeCell ref="M5:O6"/>
    <mergeCell ref="P5:R6"/>
    <mergeCell ref="B4:B7"/>
  </mergeCells>
  <pageMargins left="0.7" right="0.7" top="0.75" bottom="0.75" header="0.3" footer="0.3"/>
  <pageSetup paperSize="9" scale="54" fitToHeight="0" orientation="landscape" r:id="rId1"/>
  <ignoredErrors>
    <ignoredError sqref="K8:K35 P8:P35 S8:S35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2">
    <pageSetUpPr fitToPage="1"/>
  </sheetPr>
  <dimension ref="B1:M26"/>
  <sheetViews>
    <sheetView showGridLines="0" view="pageBreakPreview" zoomScale="90" zoomScaleSheetLayoutView="90" workbookViewId="0">
      <selection activeCell="A25" sqref="A25:XFD25"/>
    </sheetView>
  </sheetViews>
  <sheetFormatPr defaultColWidth="9.140625" defaultRowHeight="12.75"/>
  <cols>
    <col min="1" max="1" width="1.7109375" style="788" customWidth="1"/>
    <col min="2" max="2" width="14.85546875" style="783" customWidth="1"/>
    <col min="3" max="3" width="20.85546875" style="783" customWidth="1"/>
    <col min="4" max="4" width="26.140625" style="784" customWidth="1"/>
    <col min="5" max="5" width="29.5703125" style="784" customWidth="1"/>
    <col min="6" max="6" width="23.28515625" style="785" customWidth="1"/>
    <col min="7" max="7" width="18.140625" style="786" customWidth="1"/>
    <col min="8" max="8" width="18.28515625" style="787" customWidth="1"/>
    <col min="9" max="9" width="20" style="788" customWidth="1"/>
    <col min="10" max="10" width="1.7109375" style="788" customWidth="1"/>
    <col min="11" max="11" width="2.5703125" style="788" customWidth="1"/>
    <col min="12" max="12" width="9.140625" style="788" customWidth="1"/>
    <col min="13" max="13" width="9.140625" style="788" hidden="1" customWidth="1"/>
    <col min="14" max="16384" width="9.140625" style="788"/>
  </cols>
  <sheetData>
    <row r="1" spans="2:13" ht="7.9" customHeight="1">
      <c r="M1" s="307" t="s">
        <v>400</v>
      </c>
    </row>
    <row r="2" spans="2:13" s="305" customFormat="1" ht="15.75">
      <c r="B2" s="310" t="s">
        <v>778</v>
      </c>
      <c r="C2" s="310"/>
      <c r="D2" s="784"/>
      <c r="E2" s="789"/>
      <c r="F2" s="790"/>
      <c r="G2" s="475"/>
      <c r="H2" s="475"/>
      <c r="M2" s="796" t="s">
        <v>401</v>
      </c>
    </row>
    <row r="3" spans="2:13" s="305" customFormat="1" ht="13.5" thickBot="1">
      <c r="B3" s="771"/>
      <c r="C3" s="771"/>
      <c r="D3" s="771"/>
      <c r="E3" s="314"/>
      <c r="F3" s="791"/>
      <c r="G3" s="315"/>
      <c r="M3" s="797" t="s">
        <v>402</v>
      </c>
    </row>
    <row r="4" spans="2:13" ht="15.75" customHeight="1">
      <c r="B4" s="792" t="s">
        <v>782</v>
      </c>
      <c r="C4" s="793" t="s">
        <v>840</v>
      </c>
      <c r="D4" s="793" t="s">
        <v>404</v>
      </c>
      <c r="E4" s="793" t="s">
        <v>405</v>
      </c>
      <c r="F4" s="794" t="s">
        <v>406</v>
      </c>
      <c r="G4" s="793" t="s">
        <v>407</v>
      </c>
      <c r="H4" s="793" t="s">
        <v>408</v>
      </c>
      <c r="I4" s="795" t="s">
        <v>409</v>
      </c>
      <c r="M4" s="798" t="s">
        <v>403</v>
      </c>
    </row>
    <row r="5" spans="2:13" s="34" customFormat="1">
      <c r="B5" s="185">
        <v>1</v>
      </c>
      <c r="C5" s="1041"/>
      <c r="D5" s="1042"/>
      <c r="E5" s="1042"/>
      <c r="F5" s="218"/>
      <c r="G5" s="1042"/>
      <c r="H5" s="1043"/>
      <c r="I5" s="1044"/>
    </row>
    <row r="6" spans="2:13" s="34" customFormat="1">
      <c r="B6" s="185">
        <v>2</v>
      </c>
      <c r="C6" s="1041"/>
      <c r="D6" s="1042"/>
      <c r="E6" s="1042"/>
      <c r="F6" s="218"/>
      <c r="G6" s="1042"/>
      <c r="H6" s="1043"/>
      <c r="I6" s="1044"/>
    </row>
    <row r="7" spans="2:13" s="34" customFormat="1">
      <c r="B7" s="185">
        <v>3</v>
      </c>
      <c r="C7" s="1041"/>
      <c r="D7" s="1042"/>
      <c r="E7" s="1042"/>
      <c r="F7" s="218"/>
      <c r="G7" s="1042"/>
      <c r="H7" s="1043"/>
      <c r="I7" s="1044"/>
    </row>
    <row r="8" spans="2:13" s="34" customFormat="1">
      <c r="B8" s="185">
        <v>4</v>
      </c>
      <c r="C8" s="1041"/>
      <c r="D8" s="1042"/>
      <c r="E8" s="1042"/>
      <c r="F8" s="218"/>
      <c r="G8" s="1042"/>
      <c r="H8" s="1043"/>
      <c r="I8" s="1044"/>
    </row>
    <row r="9" spans="2:13" s="34" customFormat="1">
      <c r="B9" s="185">
        <v>5</v>
      </c>
      <c r="C9" s="1041"/>
      <c r="D9" s="1042"/>
      <c r="E9" s="1042"/>
      <c r="F9" s="218"/>
      <c r="G9" s="1042"/>
      <c r="H9" s="1043"/>
      <c r="I9" s="1044"/>
    </row>
    <row r="10" spans="2:13" s="34" customFormat="1">
      <c r="B10" s="185">
        <v>6</v>
      </c>
      <c r="C10" s="1041"/>
      <c r="D10" s="1042"/>
      <c r="E10" s="1042"/>
      <c r="F10" s="218"/>
      <c r="G10" s="1042"/>
      <c r="H10" s="1043"/>
      <c r="I10" s="1044"/>
    </row>
    <row r="11" spans="2:13" s="34" customFormat="1">
      <c r="B11" s="185">
        <v>7</v>
      </c>
      <c r="C11" s="1041"/>
      <c r="D11" s="1042"/>
      <c r="E11" s="1042"/>
      <c r="F11" s="218"/>
      <c r="G11" s="1042"/>
      <c r="H11" s="1043"/>
      <c r="I11" s="1044"/>
    </row>
    <row r="12" spans="2:13" s="34" customFormat="1">
      <c r="B12" s="185">
        <v>8</v>
      </c>
      <c r="C12" s="1041"/>
      <c r="D12" s="1042"/>
      <c r="E12" s="1042"/>
      <c r="F12" s="218"/>
      <c r="G12" s="1042"/>
      <c r="H12" s="1043"/>
      <c r="I12" s="1044"/>
    </row>
    <row r="13" spans="2:13" s="34" customFormat="1">
      <c r="B13" s="185">
        <v>9</v>
      </c>
      <c r="C13" s="1041"/>
      <c r="D13" s="1042"/>
      <c r="E13" s="1042"/>
      <c r="F13" s="218"/>
      <c r="G13" s="1042"/>
      <c r="H13" s="1043"/>
      <c r="I13" s="1044"/>
    </row>
    <row r="14" spans="2:13" s="34" customFormat="1">
      <c r="B14" s="185">
        <v>10</v>
      </c>
      <c r="C14" s="1041"/>
      <c r="D14" s="1042"/>
      <c r="E14" s="1042"/>
      <c r="F14" s="218"/>
      <c r="G14" s="1042"/>
      <c r="H14" s="1043"/>
      <c r="I14" s="1044"/>
    </row>
    <row r="15" spans="2:13" s="34" customFormat="1">
      <c r="B15" s="185">
        <v>11</v>
      </c>
      <c r="C15" s="1041"/>
      <c r="D15" s="1042"/>
      <c r="E15" s="1042"/>
      <c r="F15" s="218"/>
      <c r="G15" s="1042"/>
      <c r="H15" s="1043"/>
      <c r="I15" s="1044"/>
    </row>
    <row r="16" spans="2:13" s="34" customFormat="1">
      <c r="B16" s="185">
        <v>12</v>
      </c>
      <c r="C16" s="1041"/>
      <c r="D16" s="1042"/>
      <c r="E16" s="1042"/>
      <c r="F16" s="218"/>
      <c r="G16" s="1042"/>
      <c r="H16" s="1043"/>
      <c r="I16" s="1044"/>
    </row>
    <row r="17" spans="2:9" s="34" customFormat="1">
      <c r="B17" s="185">
        <v>13</v>
      </c>
      <c r="C17" s="1041"/>
      <c r="D17" s="1042"/>
      <c r="E17" s="1042"/>
      <c r="F17" s="218"/>
      <c r="G17" s="1042"/>
      <c r="H17" s="1043"/>
      <c r="I17" s="1044"/>
    </row>
    <row r="18" spans="2:9" s="34" customFormat="1">
      <c r="B18" s="185">
        <v>14</v>
      </c>
      <c r="C18" s="1041"/>
      <c r="D18" s="1042"/>
      <c r="E18" s="1042"/>
      <c r="F18" s="218"/>
      <c r="G18" s="1042"/>
      <c r="H18" s="1043"/>
      <c r="I18" s="1044"/>
    </row>
    <row r="19" spans="2:9" s="34" customFormat="1">
      <c r="B19" s="185">
        <v>15</v>
      </c>
      <c r="C19" s="1041"/>
      <c r="D19" s="1042"/>
      <c r="E19" s="1042"/>
      <c r="F19" s="218"/>
      <c r="G19" s="1042"/>
      <c r="H19" s="1043"/>
      <c r="I19" s="1044"/>
    </row>
    <row r="20" spans="2:9" s="34" customFormat="1">
      <c r="B20" s="185">
        <v>16</v>
      </c>
      <c r="C20" s="1041"/>
      <c r="D20" s="1042"/>
      <c r="E20" s="1042"/>
      <c r="F20" s="218"/>
      <c r="G20" s="1042"/>
      <c r="H20" s="1043"/>
      <c r="I20" s="1044"/>
    </row>
    <row r="21" spans="2:9" s="34" customFormat="1">
      <c r="B21" s="185">
        <v>17</v>
      </c>
      <c r="C21" s="1041"/>
      <c r="D21" s="1042"/>
      <c r="E21" s="1042"/>
      <c r="F21" s="218"/>
      <c r="G21" s="1042"/>
      <c r="H21" s="1043"/>
      <c r="I21" s="1044"/>
    </row>
    <row r="22" spans="2:9" s="34" customFormat="1">
      <c r="B22" s="185">
        <v>18</v>
      </c>
      <c r="C22" s="1041"/>
      <c r="D22" s="1042"/>
      <c r="E22" s="1042"/>
      <c r="F22" s="218"/>
      <c r="G22" s="1042"/>
      <c r="H22" s="1043"/>
      <c r="I22" s="1044"/>
    </row>
    <row r="23" spans="2:9" s="34" customFormat="1">
      <c r="B23" s="185">
        <v>19</v>
      </c>
      <c r="C23" s="1041"/>
      <c r="D23" s="1042"/>
      <c r="E23" s="1042"/>
      <c r="F23" s="218"/>
      <c r="G23" s="1042"/>
      <c r="H23" s="1043"/>
      <c r="I23" s="1044"/>
    </row>
    <row r="24" spans="2:9" s="34" customFormat="1" ht="12.6" customHeight="1">
      <c r="B24" s="185">
        <v>20</v>
      </c>
      <c r="C24" s="1041"/>
      <c r="D24" s="1042"/>
      <c r="E24" s="1042"/>
      <c r="F24" s="218"/>
      <c r="G24" s="1042"/>
      <c r="H24" s="1043"/>
      <c r="I24" s="1044"/>
    </row>
    <row r="25" spans="2:9" s="34" customFormat="1" ht="13.5" thickBot="1">
      <c r="B25" s="77" t="s">
        <v>28</v>
      </c>
      <c r="C25" s="1045"/>
      <c r="D25" s="1046"/>
      <c r="E25" s="1046"/>
      <c r="F25" s="1047"/>
      <c r="G25" s="1046"/>
      <c r="H25" s="1048"/>
      <c r="I25" s="1049"/>
    </row>
    <row r="26" spans="2:9" ht="7.9" customHeight="1"/>
  </sheetData>
  <sheetProtection password="A022" sheet="1" objects="1" scenarios="1" formatCells="0" formatColumns="0" formatRows="0" insertColumns="0" insertRows="0" deleteColumns="0" deleteRows="0" selectLockedCells="1"/>
  <dataValidations count="2">
    <dataValidation type="list" allowBlank="1" showInputMessage="1" showErrorMessage="1" sqref="H25:H64958">
      <formula1>Usul</formula1>
    </dataValidation>
    <dataValidation type="list" allowBlank="1" showInputMessage="1" showErrorMessage="1" sqref="H5:H24">
      <formula1>$M$1:$M$4</formula1>
    </dataValidation>
  </dataValidations>
  <pageMargins left="0.39370078740157483" right="0.39370078740157483" top="0.39370078740157483" bottom="0.39370078740157483" header="0" footer="0"/>
  <pageSetup paperSize="9" scale="5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3">
    <pageSetUpPr fitToPage="1"/>
  </sheetPr>
  <dimension ref="B1:J27"/>
  <sheetViews>
    <sheetView showGridLines="0" view="pageBreakPreview" zoomScale="90" zoomScaleNormal="85" zoomScaleSheetLayoutView="90" workbookViewId="0">
      <selection activeCell="D18" sqref="D18"/>
    </sheetView>
  </sheetViews>
  <sheetFormatPr defaultColWidth="9.140625" defaultRowHeight="12.75"/>
  <cols>
    <col min="1" max="1" width="1.7109375" style="788" customWidth="1"/>
    <col min="2" max="2" width="9.7109375" style="783" customWidth="1"/>
    <col min="3" max="3" width="18.42578125" style="783" customWidth="1"/>
    <col min="4" max="4" width="19.85546875" style="784" customWidth="1"/>
    <col min="5" max="5" width="27.7109375" style="784" customWidth="1"/>
    <col min="6" max="6" width="19.7109375" style="799" customWidth="1"/>
    <col min="7" max="7" width="20.7109375" style="785" customWidth="1"/>
    <col min="8" max="8" width="18.140625" style="786" customWidth="1"/>
    <col min="9" max="9" width="1.7109375" style="787" customWidth="1"/>
    <col min="10" max="10" width="20" style="788" customWidth="1"/>
    <col min="11" max="16384" width="9.140625" style="788"/>
  </cols>
  <sheetData>
    <row r="1" spans="2:10" ht="7.9" customHeight="1"/>
    <row r="2" spans="2:10" s="305" customFormat="1" ht="15.75">
      <c r="B2" s="310" t="s">
        <v>781</v>
      </c>
      <c r="C2" s="310"/>
      <c r="D2" s="784"/>
      <c r="E2" s="789"/>
      <c r="F2" s="475"/>
      <c r="G2" s="790"/>
      <c r="H2" s="475"/>
      <c r="I2" s="475"/>
    </row>
    <row r="3" spans="2:10" s="305" customFormat="1" ht="7.9" customHeight="1" thickBot="1">
      <c r="B3" s="557"/>
      <c r="C3" s="557"/>
      <c r="D3" s="784"/>
      <c r="E3" s="789"/>
      <c r="F3" s="475"/>
      <c r="G3" s="790"/>
      <c r="H3" s="475"/>
      <c r="I3" s="475"/>
    </row>
    <row r="4" spans="2:10" s="305" customFormat="1" ht="15.75" customHeight="1">
      <c r="B4" s="800" t="s">
        <v>782</v>
      </c>
      <c r="C4" s="801" t="s">
        <v>840</v>
      </c>
      <c r="D4" s="801" t="s">
        <v>404</v>
      </c>
      <c r="E4" s="793" t="s">
        <v>405</v>
      </c>
      <c r="F4" s="793" t="s">
        <v>841</v>
      </c>
      <c r="G4" s="801" t="s">
        <v>779</v>
      </c>
      <c r="H4" s="802" t="s">
        <v>780</v>
      </c>
      <c r="I4" s="803"/>
    </row>
    <row r="5" spans="2:10" s="1" customFormat="1">
      <c r="B5" s="185">
        <v>1</v>
      </c>
      <c r="C5" s="1050"/>
      <c r="D5" s="1051"/>
      <c r="E5" s="1052"/>
      <c r="F5" s="1053"/>
      <c r="G5" s="1053"/>
      <c r="H5" s="1054"/>
      <c r="I5" s="73"/>
    </row>
    <row r="6" spans="2:10" s="1" customFormat="1">
      <c r="B6" s="185">
        <v>2</v>
      </c>
      <c r="C6" s="1050"/>
      <c r="D6" s="1051"/>
      <c r="E6" s="1052"/>
      <c r="F6" s="1053"/>
      <c r="G6" s="1053"/>
      <c r="H6" s="1054"/>
      <c r="I6" s="74"/>
    </row>
    <row r="7" spans="2:10" s="34" customFormat="1">
      <c r="B7" s="185">
        <v>3</v>
      </c>
      <c r="C7" s="1050"/>
      <c r="D7" s="1055"/>
      <c r="E7" s="1055"/>
      <c r="F7" s="1055"/>
      <c r="G7" s="1055"/>
      <c r="H7" s="1056"/>
      <c r="I7" s="75"/>
      <c r="J7" s="76"/>
    </row>
    <row r="8" spans="2:10" s="34" customFormat="1">
      <c r="B8" s="185">
        <v>4</v>
      </c>
      <c r="C8" s="1050"/>
      <c r="D8" s="1057"/>
      <c r="E8" s="1057"/>
      <c r="F8" s="1058"/>
      <c r="G8" s="1059"/>
      <c r="H8" s="1060"/>
    </row>
    <row r="9" spans="2:10" s="34" customFormat="1">
      <c r="B9" s="185">
        <v>5</v>
      </c>
      <c r="C9" s="1050"/>
      <c r="D9" s="1057"/>
      <c r="E9" s="1057"/>
      <c r="F9" s="1058"/>
      <c r="G9" s="1059"/>
      <c r="H9" s="1060"/>
    </row>
    <row r="10" spans="2:10" s="34" customFormat="1">
      <c r="B10" s="185">
        <v>6</v>
      </c>
      <c r="C10" s="1050"/>
      <c r="D10" s="1057"/>
      <c r="E10" s="1057"/>
      <c r="F10" s="1058"/>
      <c r="G10" s="1059"/>
      <c r="H10" s="1060"/>
    </row>
    <row r="11" spans="2:10" s="34" customFormat="1">
      <c r="B11" s="185">
        <v>7</v>
      </c>
      <c r="C11" s="1050"/>
      <c r="D11" s="1057"/>
      <c r="E11" s="1057"/>
      <c r="F11" s="1058"/>
      <c r="G11" s="1059"/>
      <c r="H11" s="1060"/>
    </row>
    <row r="12" spans="2:10" s="34" customFormat="1">
      <c r="B12" s="185">
        <v>8</v>
      </c>
      <c r="C12" s="1050"/>
      <c r="D12" s="1057"/>
      <c r="E12" s="1057"/>
      <c r="F12" s="1058"/>
      <c r="G12" s="1059"/>
      <c r="H12" s="1060"/>
    </row>
    <row r="13" spans="2:10" s="34" customFormat="1">
      <c r="B13" s="185">
        <v>9</v>
      </c>
      <c r="C13" s="1050"/>
      <c r="D13" s="1057"/>
      <c r="E13" s="1057"/>
      <c r="F13" s="1058"/>
      <c r="G13" s="1059"/>
      <c r="H13" s="1060"/>
    </row>
    <row r="14" spans="2:10" s="34" customFormat="1">
      <c r="B14" s="185">
        <v>10</v>
      </c>
      <c r="C14" s="1050"/>
      <c r="D14" s="1057"/>
      <c r="E14" s="1057"/>
      <c r="F14" s="1058"/>
      <c r="G14" s="1059"/>
      <c r="H14" s="1060"/>
    </row>
    <row r="15" spans="2:10" s="34" customFormat="1">
      <c r="B15" s="185">
        <v>11</v>
      </c>
      <c r="C15" s="1050"/>
      <c r="D15" s="1057"/>
      <c r="E15" s="1057"/>
      <c r="F15" s="1058"/>
      <c r="G15" s="1059"/>
      <c r="H15" s="1060"/>
    </row>
    <row r="16" spans="2:10" s="34" customFormat="1">
      <c r="B16" s="185">
        <v>12</v>
      </c>
      <c r="C16" s="1050"/>
      <c r="D16" s="1057"/>
      <c r="E16" s="1057"/>
      <c r="F16" s="1058"/>
      <c r="G16" s="1059"/>
      <c r="H16" s="1060"/>
    </row>
    <row r="17" spans="2:9" s="34" customFormat="1">
      <c r="B17" s="185">
        <v>13</v>
      </c>
      <c r="C17" s="1050"/>
      <c r="D17" s="1057"/>
      <c r="E17" s="1057"/>
      <c r="F17" s="1058"/>
      <c r="G17" s="1059"/>
      <c r="H17" s="1060"/>
    </row>
    <row r="18" spans="2:9" s="34" customFormat="1">
      <c r="B18" s="185">
        <v>14</v>
      </c>
      <c r="C18" s="1050"/>
      <c r="D18" s="1057"/>
      <c r="E18" s="1057"/>
      <c r="F18" s="1058"/>
      <c r="G18" s="1059"/>
      <c r="H18" s="1060"/>
    </row>
    <row r="19" spans="2:9" s="34" customFormat="1">
      <c r="B19" s="185">
        <v>15</v>
      </c>
      <c r="C19" s="1050"/>
      <c r="D19" s="1057"/>
      <c r="E19" s="1057"/>
      <c r="F19" s="1058"/>
      <c r="G19" s="1059"/>
      <c r="H19" s="1060"/>
    </row>
    <row r="20" spans="2:9" s="34" customFormat="1">
      <c r="B20" s="185">
        <v>16</v>
      </c>
      <c r="C20" s="1050"/>
      <c r="D20" s="1057"/>
      <c r="E20" s="1057"/>
      <c r="F20" s="1058"/>
      <c r="G20" s="1059"/>
      <c r="H20" s="1060"/>
    </row>
    <row r="21" spans="2:9" s="34" customFormat="1">
      <c r="B21" s="185">
        <v>17</v>
      </c>
      <c r="C21" s="1050"/>
      <c r="D21" s="1057"/>
      <c r="E21" s="1057"/>
      <c r="F21" s="1058"/>
      <c r="G21" s="1059"/>
      <c r="H21" s="1060"/>
    </row>
    <row r="22" spans="2:9" s="34" customFormat="1">
      <c r="B22" s="185">
        <v>18</v>
      </c>
      <c r="C22" s="1050"/>
      <c r="D22" s="1057"/>
      <c r="E22" s="1057"/>
      <c r="F22" s="1058"/>
      <c r="G22" s="1059"/>
      <c r="H22" s="1060"/>
    </row>
    <row r="23" spans="2:9" s="34" customFormat="1">
      <c r="B23" s="185">
        <v>19</v>
      </c>
      <c r="C23" s="1050"/>
      <c r="D23" s="1057"/>
      <c r="E23" s="1057"/>
      <c r="F23" s="1058"/>
      <c r="G23" s="1059"/>
      <c r="H23" s="1060"/>
    </row>
    <row r="24" spans="2:9" s="34" customFormat="1">
      <c r="B24" s="185">
        <v>20</v>
      </c>
      <c r="C24" s="1050"/>
      <c r="D24" s="1057"/>
      <c r="E24" s="1057"/>
      <c r="F24" s="1058"/>
      <c r="G24" s="1059"/>
      <c r="H24" s="1060"/>
    </row>
    <row r="25" spans="2:9" s="34" customFormat="1" ht="13.5" thickBot="1">
      <c r="B25" s="77" t="s">
        <v>28</v>
      </c>
      <c r="C25" s="1061"/>
      <c r="D25" s="1062"/>
      <c r="E25" s="1062"/>
      <c r="F25" s="1063"/>
      <c r="G25" s="1064"/>
      <c r="H25" s="1065"/>
    </row>
    <row r="26" spans="2:9" ht="7.9" customHeight="1">
      <c r="I26" s="788"/>
    </row>
    <row r="27" spans="2:9">
      <c r="I27" s="788"/>
    </row>
  </sheetData>
  <sheetProtection password="A022" sheet="1" objects="1" scenarios="1" formatCells="0" formatColumns="0" formatRows="0" insertColumns="0" insertRows="0" deleteColumns="0" deleteRows="0" selectLockedCells="1"/>
  <dataValidations count="2">
    <dataValidation type="list" allowBlank="1" showInputMessage="1" showErrorMessage="1" sqref="I8:I27">
      <formula1>$I$4:$I$6</formula1>
    </dataValidation>
    <dataValidation type="list" allowBlank="1" showInputMessage="1" showErrorMessage="1" sqref="I28:I64961">
      <formula1>Usul</formula1>
    </dataValidation>
  </dataValidations>
  <pageMargins left="0.39370078740157483" right="0.39370078740157483" top="0.39370078740157483" bottom="0.39370078740157483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5">
    <pageSetUpPr fitToPage="1"/>
  </sheetPr>
  <dimension ref="B1:N57"/>
  <sheetViews>
    <sheetView showGridLines="0" view="pageBreakPreview" zoomScale="90" zoomScaleNormal="85" zoomScaleSheetLayoutView="90" workbookViewId="0">
      <selection activeCell="G19" sqref="G19"/>
    </sheetView>
  </sheetViews>
  <sheetFormatPr defaultColWidth="9.140625" defaultRowHeight="12.75"/>
  <cols>
    <col min="1" max="1" width="1.7109375" style="788" customWidth="1"/>
    <col min="2" max="2" width="9.7109375" style="783" customWidth="1"/>
    <col min="3" max="3" width="16.7109375" style="783" customWidth="1"/>
    <col min="4" max="4" width="17.85546875" style="784" customWidth="1"/>
    <col min="5" max="5" width="10.7109375" style="799" customWidth="1"/>
    <col min="6" max="6" width="15.85546875" style="784" customWidth="1"/>
    <col min="7" max="7" width="20.7109375" style="785" customWidth="1"/>
    <col min="8" max="8" width="18.140625" style="786" customWidth="1"/>
    <col min="9" max="9" width="1.7109375" style="787" customWidth="1"/>
    <col min="10" max="10" width="20" style="788" customWidth="1"/>
    <col min="11" max="11" width="18.85546875" style="788" customWidth="1"/>
    <col min="12" max="14" width="9.140625" style="788" hidden="1" customWidth="1"/>
    <col min="15" max="16384" width="9.140625" style="788"/>
  </cols>
  <sheetData>
    <row r="1" spans="2:14" ht="7.9" customHeight="1">
      <c r="N1" s="806" t="s">
        <v>1100</v>
      </c>
    </row>
    <row r="2" spans="2:14" s="305" customFormat="1" ht="15.75">
      <c r="B2" s="310" t="s">
        <v>1089</v>
      </c>
      <c r="C2" s="310"/>
      <c r="D2" s="789"/>
      <c r="E2" s="475"/>
      <c r="F2" s="784"/>
      <c r="G2" s="790"/>
      <c r="H2" s="475"/>
      <c r="I2" s="475"/>
      <c r="L2" s="305">
        <v>2017</v>
      </c>
      <c r="M2" s="806" t="s">
        <v>1083</v>
      </c>
      <c r="N2" s="806" t="s">
        <v>1101</v>
      </c>
    </row>
    <row r="3" spans="2:14" s="305" customFormat="1" ht="7.9" customHeight="1" thickBot="1">
      <c r="B3" s="557"/>
      <c r="C3" s="557"/>
      <c r="D3" s="789"/>
      <c r="E3" s="475"/>
      <c r="F3" s="784"/>
      <c r="G3" s="790"/>
      <c r="H3" s="475"/>
      <c r="I3" s="475"/>
      <c r="L3" s="305">
        <v>2018</v>
      </c>
      <c r="M3" s="806" t="s">
        <v>1084</v>
      </c>
      <c r="N3" s="806" t="s">
        <v>1102</v>
      </c>
    </row>
    <row r="4" spans="2:14" s="305" customFormat="1" ht="14.25" customHeight="1">
      <c r="B4" s="800" t="s">
        <v>782</v>
      </c>
      <c r="C4" s="801" t="s">
        <v>1081</v>
      </c>
      <c r="D4" s="804" t="s">
        <v>1090</v>
      </c>
      <c r="E4" s="793" t="s">
        <v>26</v>
      </c>
      <c r="F4" s="801" t="s">
        <v>30</v>
      </c>
      <c r="G4" s="801" t="s">
        <v>430</v>
      </c>
      <c r="H4" s="802" t="s">
        <v>1082</v>
      </c>
      <c r="I4" s="803"/>
      <c r="N4" s="806" t="s">
        <v>842</v>
      </c>
    </row>
    <row r="5" spans="2:14" s="1" customFormat="1">
      <c r="B5" s="185">
        <v>1</v>
      </c>
      <c r="C5" s="944"/>
      <c r="D5" s="267"/>
      <c r="E5" s="937"/>
      <c r="F5" s="946" t="str">
        <f>IF(C5="Beton","m3",IF(C5="Asfalt","m2",IF(C5="Parke","m2",IF(C5="Diğer","m2",""))))</f>
        <v/>
      </c>
      <c r="G5" s="938"/>
      <c r="H5" s="943"/>
      <c r="I5" s="73"/>
    </row>
    <row r="6" spans="2:14" s="1" customFormat="1">
      <c r="B6" s="185">
        <v>2</v>
      </c>
      <c r="C6" s="944"/>
      <c r="D6" s="267"/>
      <c r="E6" s="937"/>
      <c r="F6" s="946" t="str">
        <f t="shared" ref="F6:F55" si="0">IF(C6="Beton","m3",IF(C6="Asfalt","m2",IF(C6="Parke","m2",IF(C6="Diğer","m2",""))))</f>
        <v/>
      </c>
      <c r="G6" s="938"/>
      <c r="H6" s="943"/>
      <c r="I6" s="74"/>
      <c r="M6" s="34"/>
    </row>
    <row r="7" spans="2:14" s="34" customFormat="1">
      <c r="B7" s="185">
        <v>3</v>
      </c>
      <c r="C7" s="944"/>
      <c r="D7" s="267"/>
      <c r="E7" s="937"/>
      <c r="F7" s="946" t="str">
        <f t="shared" si="0"/>
        <v/>
      </c>
      <c r="G7" s="938"/>
      <c r="H7" s="214"/>
      <c r="I7" s="75"/>
    </row>
    <row r="8" spans="2:14" s="34" customFormat="1">
      <c r="B8" s="185">
        <v>4</v>
      </c>
      <c r="C8" s="944"/>
      <c r="D8" s="267"/>
      <c r="E8" s="937"/>
      <c r="F8" s="946" t="str">
        <f t="shared" si="0"/>
        <v/>
      </c>
      <c r="G8" s="938"/>
      <c r="H8" s="939"/>
    </row>
    <row r="9" spans="2:14" s="34" customFormat="1">
      <c r="B9" s="185">
        <v>5</v>
      </c>
      <c r="C9" s="944"/>
      <c r="D9" s="267"/>
      <c r="E9" s="937"/>
      <c r="F9" s="946" t="str">
        <f t="shared" si="0"/>
        <v/>
      </c>
      <c r="G9" s="938"/>
      <c r="H9" s="939"/>
    </row>
    <row r="10" spans="2:14" s="34" customFormat="1">
      <c r="B10" s="185">
        <v>6</v>
      </c>
      <c r="C10" s="944"/>
      <c r="D10" s="267"/>
      <c r="E10" s="937"/>
      <c r="F10" s="946" t="str">
        <f t="shared" si="0"/>
        <v/>
      </c>
      <c r="G10" s="938"/>
      <c r="H10" s="939"/>
    </row>
    <row r="11" spans="2:14" s="34" customFormat="1">
      <c r="B11" s="185">
        <v>7</v>
      </c>
      <c r="C11" s="944"/>
      <c r="D11" s="267"/>
      <c r="E11" s="937"/>
      <c r="F11" s="946" t="str">
        <f t="shared" si="0"/>
        <v/>
      </c>
      <c r="G11" s="938"/>
      <c r="H11" s="939"/>
    </row>
    <row r="12" spans="2:14" s="34" customFormat="1">
      <c r="B12" s="185">
        <v>8</v>
      </c>
      <c r="C12" s="944"/>
      <c r="D12" s="267"/>
      <c r="E12" s="937"/>
      <c r="F12" s="946" t="str">
        <f t="shared" si="0"/>
        <v/>
      </c>
      <c r="G12" s="938"/>
      <c r="H12" s="939"/>
    </row>
    <row r="13" spans="2:14" s="34" customFormat="1">
      <c r="B13" s="185">
        <v>9</v>
      </c>
      <c r="C13" s="944"/>
      <c r="D13" s="267"/>
      <c r="E13" s="937"/>
      <c r="F13" s="946" t="str">
        <f t="shared" si="0"/>
        <v/>
      </c>
      <c r="G13" s="938"/>
      <c r="H13" s="939"/>
    </row>
    <row r="14" spans="2:14" s="34" customFormat="1">
      <c r="B14" s="185">
        <v>10</v>
      </c>
      <c r="C14" s="944"/>
      <c r="D14" s="267"/>
      <c r="E14" s="937"/>
      <c r="F14" s="946" t="str">
        <f t="shared" si="0"/>
        <v/>
      </c>
      <c r="G14" s="938"/>
      <c r="H14" s="939"/>
    </row>
    <row r="15" spans="2:14" s="34" customFormat="1">
      <c r="B15" s="185">
        <v>11</v>
      </c>
      <c r="C15" s="944"/>
      <c r="D15" s="267"/>
      <c r="E15" s="937"/>
      <c r="F15" s="946" t="str">
        <f t="shared" si="0"/>
        <v/>
      </c>
      <c r="G15" s="938"/>
      <c r="H15" s="939"/>
    </row>
    <row r="16" spans="2:14" s="34" customFormat="1">
      <c r="B16" s="185">
        <v>12</v>
      </c>
      <c r="C16" s="944"/>
      <c r="D16" s="267"/>
      <c r="E16" s="937"/>
      <c r="F16" s="946" t="str">
        <f>IF(C16="Beton","m3",IF(C16="Asfalt","m2",IF(C16="Parke","m2",IF(C16="Diğer","m2",""))))</f>
        <v/>
      </c>
      <c r="G16" s="938"/>
      <c r="H16" s="939"/>
    </row>
    <row r="17" spans="2:8" s="34" customFormat="1">
      <c r="B17" s="185">
        <v>13</v>
      </c>
      <c r="C17" s="944"/>
      <c r="D17" s="267"/>
      <c r="E17" s="937"/>
      <c r="F17" s="946" t="str">
        <f t="shared" si="0"/>
        <v/>
      </c>
      <c r="G17" s="938"/>
      <c r="H17" s="939"/>
    </row>
    <row r="18" spans="2:8" s="34" customFormat="1">
      <c r="B18" s="185">
        <v>14</v>
      </c>
      <c r="C18" s="944"/>
      <c r="D18" s="267"/>
      <c r="E18" s="937"/>
      <c r="F18" s="946" t="str">
        <f t="shared" si="0"/>
        <v/>
      </c>
      <c r="G18" s="938"/>
      <c r="H18" s="939"/>
    </row>
    <row r="19" spans="2:8" s="34" customFormat="1">
      <c r="B19" s="185">
        <v>15</v>
      </c>
      <c r="C19" s="944"/>
      <c r="D19" s="267"/>
      <c r="E19" s="937"/>
      <c r="F19" s="946" t="str">
        <f t="shared" si="0"/>
        <v/>
      </c>
      <c r="G19" s="938"/>
      <c r="H19" s="939"/>
    </row>
    <row r="20" spans="2:8" s="34" customFormat="1">
      <c r="B20" s="185">
        <v>16</v>
      </c>
      <c r="C20" s="944"/>
      <c r="D20" s="267"/>
      <c r="E20" s="937"/>
      <c r="F20" s="946" t="str">
        <f t="shared" si="0"/>
        <v/>
      </c>
      <c r="G20" s="938"/>
      <c r="H20" s="939"/>
    </row>
    <row r="21" spans="2:8" s="34" customFormat="1">
      <c r="B21" s="185">
        <v>17</v>
      </c>
      <c r="C21" s="944"/>
      <c r="D21" s="267"/>
      <c r="E21" s="937"/>
      <c r="F21" s="946" t="str">
        <f t="shared" si="0"/>
        <v/>
      </c>
      <c r="G21" s="938"/>
      <c r="H21" s="939"/>
    </row>
    <row r="22" spans="2:8" s="34" customFormat="1">
      <c r="B22" s="185">
        <v>18</v>
      </c>
      <c r="C22" s="944"/>
      <c r="D22" s="267"/>
      <c r="E22" s="937"/>
      <c r="F22" s="946" t="str">
        <f t="shared" si="0"/>
        <v/>
      </c>
      <c r="G22" s="938"/>
      <c r="H22" s="939"/>
    </row>
    <row r="23" spans="2:8" s="34" customFormat="1">
      <c r="B23" s="185">
        <v>19</v>
      </c>
      <c r="C23" s="944"/>
      <c r="D23" s="267"/>
      <c r="E23" s="937"/>
      <c r="F23" s="946" t="str">
        <f t="shared" si="0"/>
        <v/>
      </c>
      <c r="G23" s="938"/>
      <c r="H23" s="939"/>
    </row>
    <row r="24" spans="2:8" s="34" customFormat="1">
      <c r="B24" s="185">
        <v>20</v>
      </c>
      <c r="C24" s="944"/>
      <c r="D24" s="267"/>
      <c r="E24" s="937"/>
      <c r="F24" s="946" t="str">
        <f t="shared" si="0"/>
        <v/>
      </c>
      <c r="G24" s="938"/>
      <c r="H24" s="939"/>
    </row>
    <row r="25" spans="2:8" s="34" customFormat="1">
      <c r="B25" s="185">
        <v>21</v>
      </c>
      <c r="C25" s="944"/>
      <c r="D25" s="267"/>
      <c r="E25" s="937"/>
      <c r="F25" s="946" t="str">
        <f t="shared" si="0"/>
        <v/>
      </c>
      <c r="G25" s="938"/>
      <c r="H25" s="939"/>
    </row>
    <row r="26" spans="2:8" s="34" customFormat="1">
      <c r="B26" s="185">
        <v>22</v>
      </c>
      <c r="C26" s="944"/>
      <c r="D26" s="267"/>
      <c r="E26" s="937"/>
      <c r="F26" s="946" t="str">
        <f t="shared" si="0"/>
        <v/>
      </c>
      <c r="G26" s="938"/>
      <c r="H26" s="939"/>
    </row>
    <row r="27" spans="2:8" s="34" customFormat="1">
      <c r="B27" s="185">
        <v>23</v>
      </c>
      <c r="C27" s="944"/>
      <c r="D27" s="267"/>
      <c r="E27" s="937"/>
      <c r="F27" s="946" t="str">
        <f t="shared" si="0"/>
        <v/>
      </c>
      <c r="G27" s="938"/>
      <c r="H27" s="939"/>
    </row>
    <row r="28" spans="2:8" s="34" customFormat="1">
      <c r="B28" s="185">
        <v>24</v>
      </c>
      <c r="C28" s="944"/>
      <c r="D28" s="267"/>
      <c r="E28" s="937"/>
      <c r="F28" s="946" t="str">
        <f t="shared" si="0"/>
        <v/>
      </c>
      <c r="G28" s="938"/>
      <c r="H28" s="939"/>
    </row>
    <row r="29" spans="2:8" s="34" customFormat="1">
      <c r="B29" s="185">
        <v>25</v>
      </c>
      <c r="C29" s="944"/>
      <c r="D29" s="267"/>
      <c r="E29" s="937"/>
      <c r="F29" s="946" t="str">
        <f t="shared" si="0"/>
        <v/>
      </c>
      <c r="G29" s="938"/>
      <c r="H29" s="939"/>
    </row>
    <row r="30" spans="2:8" s="34" customFormat="1">
      <c r="B30" s="185">
        <v>26</v>
      </c>
      <c r="C30" s="944"/>
      <c r="D30" s="267"/>
      <c r="E30" s="937"/>
      <c r="F30" s="946" t="str">
        <f t="shared" si="0"/>
        <v/>
      </c>
      <c r="G30" s="938"/>
      <c r="H30" s="939"/>
    </row>
    <row r="31" spans="2:8" s="34" customFormat="1">
      <c r="B31" s="185">
        <v>27</v>
      </c>
      <c r="C31" s="944"/>
      <c r="D31" s="267"/>
      <c r="E31" s="937"/>
      <c r="F31" s="946" t="str">
        <f t="shared" si="0"/>
        <v/>
      </c>
      <c r="G31" s="938"/>
      <c r="H31" s="939"/>
    </row>
    <row r="32" spans="2:8" s="34" customFormat="1">
      <c r="B32" s="185">
        <v>28</v>
      </c>
      <c r="C32" s="944"/>
      <c r="D32" s="267"/>
      <c r="E32" s="937"/>
      <c r="F32" s="946" t="str">
        <f t="shared" si="0"/>
        <v/>
      </c>
      <c r="G32" s="938"/>
      <c r="H32" s="939"/>
    </row>
    <row r="33" spans="2:8" s="34" customFormat="1">
      <c r="B33" s="185">
        <v>29</v>
      </c>
      <c r="C33" s="944"/>
      <c r="D33" s="267"/>
      <c r="E33" s="937"/>
      <c r="F33" s="946" t="str">
        <f t="shared" si="0"/>
        <v/>
      </c>
      <c r="G33" s="938"/>
      <c r="H33" s="939"/>
    </row>
    <row r="34" spans="2:8" s="34" customFormat="1">
      <c r="B34" s="185">
        <v>30</v>
      </c>
      <c r="C34" s="944"/>
      <c r="D34" s="267"/>
      <c r="E34" s="937"/>
      <c r="F34" s="946" t="str">
        <f t="shared" si="0"/>
        <v/>
      </c>
      <c r="G34" s="938"/>
      <c r="H34" s="939"/>
    </row>
    <row r="35" spans="2:8" s="34" customFormat="1">
      <c r="B35" s="185">
        <v>31</v>
      </c>
      <c r="C35" s="944"/>
      <c r="D35" s="267"/>
      <c r="E35" s="937"/>
      <c r="F35" s="946" t="str">
        <f t="shared" si="0"/>
        <v/>
      </c>
      <c r="G35" s="938"/>
      <c r="H35" s="939"/>
    </row>
    <row r="36" spans="2:8" s="34" customFormat="1">
      <c r="B36" s="185">
        <v>32</v>
      </c>
      <c r="C36" s="944"/>
      <c r="D36" s="267"/>
      <c r="E36" s="937"/>
      <c r="F36" s="946" t="str">
        <f t="shared" si="0"/>
        <v/>
      </c>
      <c r="G36" s="938"/>
      <c r="H36" s="939"/>
    </row>
    <row r="37" spans="2:8" s="34" customFormat="1">
      <c r="B37" s="185">
        <v>33</v>
      </c>
      <c r="C37" s="944"/>
      <c r="D37" s="267"/>
      <c r="E37" s="937"/>
      <c r="F37" s="946" t="str">
        <f t="shared" si="0"/>
        <v/>
      </c>
      <c r="G37" s="938"/>
      <c r="H37" s="939"/>
    </row>
    <row r="38" spans="2:8" s="34" customFormat="1">
      <c r="B38" s="185">
        <v>34</v>
      </c>
      <c r="C38" s="944"/>
      <c r="D38" s="267"/>
      <c r="E38" s="937"/>
      <c r="F38" s="946" t="str">
        <f t="shared" si="0"/>
        <v/>
      </c>
      <c r="G38" s="938"/>
      <c r="H38" s="939"/>
    </row>
    <row r="39" spans="2:8" s="34" customFormat="1">
      <c r="B39" s="185">
        <v>35</v>
      </c>
      <c r="C39" s="944"/>
      <c r="D39" s="267"/>
      <c r="E39" s="937"/>
      <c r="F39" s="946" t="str">
        <f t="shared" si="0"/>
        <v/>
      </c>
      <c r="G39" s="938"/>
      <c r="H39" s="939"/>
    </row>
    <row r="40" spans="2:8" s="34" customFormat="1">
      <c r="B40" s="185">
        <v>36</v>
      </c>
      <c r="C40" s="944"/>
      <c r="D40" s="267"/>
      <c r="E40" s="937"/>
      <c r="F40" s="946" t="str">
        <f t="shared" si="0"/>
        <v/>
      </c>
      <c r="G40" s="938"/>
      <c r="H40" s="939"/>
    </row>
    <row r="41" spans="2:8" s="34" customFormat="1">
      <c r="B41" s="185">
        <v>37</v>
      </c>
      <c r="C41" s="944"/>
      <c r="D41" s="267"/>
      <c r="E41" s="937"/>
      <c r="F41" s="946" t="str">
        <f t="shared" si="0"/>
        <v/>
      </c>
      <c r="G41" s="938"/>
      <c r="H41" s="939"/>
    </row>
    <row r="42" spans="2:8" s="34" customFormat="1">
      <c r="B42" s="185">
        <v>38</v>
      </c>
      <c r="C42" s="944"/>
      <c r="D42" s="267"/>
      <c r="E42" s="937"/>
      <c r="F42" s="946" t="str">
        <f t="shared" si="0"/>
        <v/>
      </c>
      <c r="G42" s="938"/>
      <c r="H42" s="939"/>
    </row>
    <row r="43" spans="2:8" s="34" customFormat="1">
      <c r="B43" s="185">
        <v>39</v>
      </c>
      <c r="C43" s="944"/>
      <c r="D43" s="267"/>
      <c r="E43" s="937"/>
      <c r="F43" s="946" t="str">
        <f t="shared" si="0"/>
        <v/>
      </c>
      <c r="G43" s="938"/>
      <c r="H43" s="939"/>
    </row>
    <row r="44" spans="2:8" s="34" customFormat="1">
      <c r="B44" s="185">
        <v>40</v>
      </c>
      <c r="C44" s="944"/>
      <c r="D44" s="267"/>
      <c r="E44" s="937"/>
      <c r="F44" s="946" t="str">
        <f t="shared" si="0"/>
        <v/>
      </c>
      <c r="G44" s="938"/>
      <c r="H44" s="939"/>
    </row>
    <row r="45" spans="2:8" s="34" customFormat="1">
      <c r="B45" s="185">
        <v>41</v>
      </c>
      <c r="C45" s="944"/>
      <c r="D45" s="267"/>
      <c r="E45" s="937"/>
      <c r="F45" s="946" t="str">
        <f t="shared" si="0"/>
        <v/>
      </c>
      <c r="G45" s="938"/>
      <c r="H45" s="939"/>
    </row>
    <row r="46" spans="2:8" s="34" customFormat="1">
      <c r="B46" s="185">
        <v>42</v>
      </c>
      <c r="C46" s="944"/>
      <c r="D46" s="267"/>
      <c r="E46" s="937"/>
      <c r="F46" s="946" t="str">
        <f t="shared" si="0"/>
        <v/>
      </c>
      <c r="G46" s="938"/>
      <c r="H46" s="939"/>
    </row>
    <row r="47" spans="2:8" s="34" customFormat="1">
      <c r="B47" s="185">
        <v>43</v>
      </c>
      <c r="C47" s="944"/>
      <c r="D47" s="267"/>
      <c r="E47" s="937"/>
      <c r="F47" s="946" t="str">
        <f t="shared" si="0"/>
        <v/>
      </c>
      <c r="G47" s="938"/>
      <c r="H47" s="939"/>
    </row>
    <row r="48" spans="2:8" s="34" customFormat="1">
      <c r="B48" s="185">
        <v>44</v>
      </c>
      <c r="C48" s="944"/>
      <c r="D48" s="267"/>
      <c r="E48" s="937"/>
      <c r="F48" s="946" t="str">
        <f t="shared" si="0"/>
        <v/>
      </c>
      <c r="G48" s="938"/>
      <c r="H48" s="939"/>
    </row>
    <row r="49" spans="2:9" s="34" customFormat="1">
      <c r="B49" s="185">
        <v>45</v>
      </c>
      <c r="C49" s="944"/>
      <c r="D49" s="267"/>
      <c r="E49" s="937"/>
      <c r="F49" s="946" t="str">
        <f t="shared" si="0"/>
        <v/>
      </c>
      <c r="G49" s="938"/>
      <c r="H49" s="939"/>
    </row>
    <row r="50" spans="2:9" s="34" customFormat="1">
      <c r="B50" s="185">
        <v>46</v>
      </c>
      <c r="C50" s="944"/>
      <c r="D50" s="267"/>
      <c r="E50" s="937"/>
      <c r="F50" s="946" t="str">
        <f t="shared" si="0"/>
        <v/>
      </c>
      <c r="G50" s="938"/>
      <c r="H50" s="939"/>
    </row>
    <row r="51" spans="2:9" s="34" customFormat="1">
      <c r="B51" s="185">
        <v>47</v>
      </c>
      <c r="C51" s="944"/>
      <c r="D51" s="267"/>
      <c r="E51" s="937"/>
      <c r="F51" s="946" t="str">
        <f t="shared" si="0"/>
        <v/>
      </c>
      <c r="G51" s="938"/>
      <c r="H51" s="939"/>
    </row>
    <row r="52" spans="2:9" s="34" customFormat="1">
      <c r="B52" s="185">
        <v>48</v>
      </c>
      <c r="C52" s="944"/>
      <c r="D52" s="267"/>
      <c r="E52" s="937"/>
      <c r="F52" s="946" t="str">
        <f t="shared" si="0"/>
        <v/>
      </c>
      <c r="G52" s="938"/>
      <c r="H52" s="939"/>
    </row>
    <row r="53" spans="2:9" s="34" customFormat="1">
      <c r="B53" s="185">
        <v>49</v>
      </c>
      <c r="C53" s="944"/>
      <c r="D53" s="267"/>
      <c r="E53" s="937"/>
      <c r="F53" s="946" t="str">
        <f t="shared" si="0"/>
        <v/>
      </c>
      <c r="G53" s="938"/>
      <c r="H53" s="939"/>
    </row>
    <row r="54" spans="2:9" s="34" customFormat="1">
      <c r="B54" s="185">
        <v>50</v>
      </c>
      <c r="C54" s="944"/>
      <c r="D54" s="267"/>
      <c r="E54" s="937"/>
      <c r="F54" s="947" t="str">
        <f t="shared" si="0"/>
        <v/>
      </c>
      <c r="G54" s="938"/>
      <c r="H54" s="939"/>
    </row>
    <row r="55" spans="2:9" s="34" customFormat="1" ht="13.5" thickBot="1">
      <c r="B55" s="77" t="s">
        <v>28</v>
      </c>
      <c r="C55" s="945"/>
      <c r="D55" s="268"/>
      <c r="E55" s="940"/>
      <c r="F55" s="948" t="str">
        <f t="shared" si="0"/>
        <v/>
      </c>
      <c r="G55" s="941"/>
      <c r="H55" s="942"/>
    </row>
    <row r="56" spans="2:9" ht="7.9" customHeight="1">
      <c r="I56" s="788"/>
    </row>
    <row r="57" spans="2:9">
      <c r="I57" s="788"/>
    </row>
  </sheetData>
  <sheetProtection password="A022" sheet="1" objects="1" scenarios="1" formatCells="0" formatColumns="0" formatRows="0" insertColumns="0" insertRows="0" deleteColumns="0" deleteRows="0" selectLockedCells="1"/>
  <dataValidations count="5">
    <dataValidation type="list" allowBlank="1" showInputMessage="1" showErrorMessage="1" sqref="I58:I64991">
      <formula1>Usul</formula1>
    </dataValidation>
    <dataValidation type="list" allowBlank="1" showInputMessage="1" showErrorMessage="1" sqref="I8:I57">
      <formula1>$I$4:$I$6</formula1>
    </dataValidation>
    <dataValidation type="list" allowBlank="1" showInputMessage="1" showErrorMessage="1" sqref="E5:E55">
      <formula1>$L$2:$L$3</formula1>
    </dataValidation>
    <dataValidation type="list" allowBlank="1" showInputMessage="1" showErrorMessage="1" sqref="D5:D55">
      <formula1>$M$2:$M$3</formula1>
    </dataValidation>
    <dataValidation type="list" allowBlank="1" showInputMessage="1" showErrorMessage="1" sqref="C5:C55">
      <formula1>$N$1:$N$4</formula1>
    </dataValidation>
  </dataValidations>
  <pageMargins left="0.39370078740157483" right="0.39370078740157483" top="0.39370078740157483" bottom="0.39370078740157483" header="0" footer="0"/>
  <pageSetup paperSize="9" scale="7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>
    <pageSetUpPr fitToPage="1"/>
  </sheetPr>
  <dimension ref="A1:I22"/>
  <sheetViews>
    <sheetView showGridLines="0" view="pageBreakPreview" zoomScale="90" zoomScaleSheetLayoutView="90" workbookViewId="0">
      <selection activeCell="E17" sqref="E17"/>
    </sheetView>
  </sheetViews>
  <sheetFormatPr defaultColWidth="9.140625" defaultRowHeight="12.75"/>
  <cols>
    <col min="1" max="1" width="1.7109375" style="35" customWidth="1"/>
    <col min="2" max="2" width="35.42578125" style="35" customWidth="1"/>
    <col min="3" max="3" width="17.42578125" style="35" customWidth="1"/>
    <col min="4" max="4" width="15.5703125" style="35" bestFit="1" customWidth="1"/>
    <col min="5" max="5" width="19.28515625" style="35" customWidth="1"/>
    <col min="6" max="6" width="18.5703125" style="35" bestFit="1" customWidth="1"/>
    <col min="7" max="7" width="19.5703125" style="35" customWidth="1"/>
    <col min="8" max="8" width="26.140625" style="35" customWidth="1"/>
    <col min="9" max="9" width="1.7109375" style="35" customWidth="1"/>
    <col min="10" max="10" width="23.140625" style="35" customWidth="1"/>
    <col min="11" max="16384" width="9.140625" style="35"/>
  </cols>
  <sheetData>
    <row r="1" spans="1:9" ht="7.9" customHeight="1">
      <c r="A1" s="434"/>
      <c r="B1" s="434"/>
      <c r="C1" s="434"/>
      <c r="D1" s="434"/>
      <c r="E1" s="434"/>
      <c r="F1" s="434"/>
      <c r="G1" s="434"/>
      <c r="H1" s="434"/>
      <c r="I1" s="434"/>
    </row>
    <row r="2" spans="1:9" ht="15.75">
      <c r="A2" s="434"/>
      <c r="B2" s="402" t="s">
        <v>631</v>
      </c>
      <c r="C2" s="761"/>
      <c r="D2" s="327"/>
      <c r="E2" s="327"/>
      <c r="F2" s="327"/>
      <c r="G2" s="327"/>
      <c r="H2" s="434"/>
      <c r="I2" s="434"/>
    </row>
    <row r="3" spans="1:9" ht="7.9" customHeight="1" thickBot="1">
      <c r="A3" s="434"/>
      <c r="B3" s="807"/>
      <c r="C3" s="808"/>
      <c r="D3" s="327"/>
      <c r="E3" s="327"/>
      <c r="F3" s="327"/>
      <c r="G3" s="327"/>
      <c r="H3" s="434"/>
      <c r="I3" s="434"/>
    </row>
    <row r="4" spans="1:9" ht="15" customHeight="1">
      <c r="A4" s="434"/>
      <c r="B4" s="809" t="s">
        <v>843</v>
      </c>
      <c r="C4" s="810" t="s">
        <v>410</v>
      </c>
      <c r="D4" s="810" t="s">
        <v>411</v>
      </c>
      <c r="E4" s="810" t="s">
        <v>412</v>
      </c>
      <c r="F4" s="810" t="s">
        <v>630</v>
      </c>
      <c r="G4" s="811" t="s">
        <v>413</v>
      </c>
      <c r="H4" s="434"/>
      <c r="I4" s="434"/>
    </row>
    <row r="5" spans="1:9">
      <c r="B5" s="269" t="s">
        <v>844</v>
      </c>
      <c r="C5" s="271"/>
      <c r="D5" s="272"/>
      <c r="E5" s="273"/>
      <c r="F5" s="272"/>
      <c r="G5" s="274"/>
    </row>
    <row r="6" spans="1:9">
      <c r="B6" s="269" t="s">
        <v>845</v>
      </c>
      <c r="C6" s="271"/>
      <c r="D6" s="272"/>
      <c r="E6" s="273"/>
      <c r="F6" s="272"/>
      <c r="G6" s="274"/>
    </row>
    <row r="7" spans="1:9">
      <c r="B7" s="269" t="s">
        <v>846</v>
      </c>
      <c r="C7" s="271"/>
      <c r="D7" s="272"/>
      <c r="E7" s="273"/>
      <c r="F7" s="272"/>
      <c r="G7" s="274"/>
    </row>
    <row r="8" spans="1:9" ht="13.5" thickBot="1">
      <c r="B8" s="270" t="s">
        <v>28</v>
      </c>
      <c r="C8" s="275"/>
      <c r="D8" s="276"/>
      <c r="E8" s="277"/>
      <c r="F8" s="276"/>
      <c r="G8" s="278"/>
    </row>
    <row r="9" spans="1:9" ht="13.5" thickBot="1"/>
    <row r="10" spans="1:9" s="434" customFormat="1" ht="15" customHeight="1">
      <c r="B10" s="809" t="s">
        <v>414</v>
      </c>
      <c r="C10" s="810" t="s">
        <v>415</v>
      </c>
      <c r="D10" s="810" t="s">
        <v>416</v>
      </c>
      <c r="E10" s="810" t="s">
        <v>412</v>
      </c>
      <c r="F10" s="810" t="s">
        <v>630</v>
      </c>
      <c r="G10" s="810" t="s">
        <v>413</v>
      </c>
      <c r="H10" s="811" t="s">
        <v>417</v>
      </c>
    </row>
    <row r="11" spans="1:9">
      <c r="B11" s="269" t="s">
        <v>418</v>
      </c>
      <c r="C11" s="271"/>
      <c r="D11" s="271"/>
      <c r="E11" s="273"/>
      <c r="F11" s="272"/>
      <c r="G11" s="271"/>
      <c r="H11" s="279"/>
    </row>
    <row r="12" spans="1:9">
      <c r="B12" s="269" t="s">
        <v>419</v>
      </c>
      <c r="C12" s="271"/>
      <c r="D12" s="271"/>
      <c r="E12" s="273"/>
      <c r="F12" s="272"/>
      <c r="G12" s="271"/>
      <c r="H12" s="279"/>
    </row>
    <row r="13" spans="1:9">
      <c r="B13" s="269" t="s">
        <v>420</v>
      </c>
      <c r="C13" s="271"/>
      <c r="D13" s="271"/>
      <c r="E13" s="273"/>
      <c r="F13" s="272"/>
      <c r="G13" s="271"/>
      <c r="H13" s="279"/>
    </row>
    <row r="14" spans="1:9" ht="13.5" thickBot="1">
      <c r="B14" s="270" t="s">
        <v>28</v>
      </c>
      <c r="C14" s="275"/>
      <c r="D14" s="275"/>
      <c r="E14" s="277"/>
      <c r="F14" s="276"/>
      <c r="G14" s="275"/>
      <c r="H14" s="280"/>
    </row>
    <row r="15" spans="1:9" ht="13.5" thickBot="1"/>
    <row r="16" spans="1:9" s="434" customFormat="1" ht="15" customHeight="1">
      <c r="B16" s="809" t="s">
        <v>629</v>
      </c>
      <c r="C16" s="810" t="s">
        <v>412</v>
      </c>
      <c r="D16" s="810" t="s">
        <v>630</v>
      </c>
      <c r="E16" s="811" t="s">
        <v>413</v>
      </c>
    </row>
    <row r="17" spans="2:5">
      <c r="B17" s="269" t="s">
        <v>421</v>
      </c>
      <c r="C17" s="273"/>
      <c r="D17" s="272"/>
      <c r="E17" s="281"/>
    </row>
    <row r="18" spans="2:5">
      <c r="B18" s="269" t="s">
        <v>422</v>
      </c>
      <c r="C18" s="273"/>
      <c r="D18" s="272"/>
      <c r="E18" s="281"/>
    </row>
    <row r="19" spans="2:5">
      <c r="B19" s="269" t="s">
        <v>423</v>
      </c>
      <c r="C19" s="273"/>
      <c r="D19" s="272"/>
      <c r="E19" s="281"/>
    </row>
    <row r="20" spans="2:5">
      <c r="B20" s="269" t="s">
        <v>424</v>
      </c>
      <c r="C20" s="273"/>
      <c r="D20" s="272"/>
      <c r="E20" s="281"/>
    </row>
    <row r="21" spans="2:5" ht="13.5" thickBot="1">
      <c r="B21" s="270" t="s">
        <v>28</v>
      </c>
      <c r="C21" s="277"/>
      <c r="D21" s="276"/>
      <c r="E21" s="282"/>
    </row>
    <row r="22" spans="2:5" ht="7.9" customHeight="1">
      <c r="B22" s="87"/>
      <c r="C22" s="66"/>
    </row>
  </sheetData>
  <sheetProtection password="A022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>
    <pageSetUpPr fitToPage="1"/>
  </sheetPr>
  <dimension ref="B1:D57"/>
  <sheetViews>
    <sheetView showGridLines="0" view="pageBreakPreview" zoomScale="90" zoomScaleSheetLayoutView="90" workbookViewId="0">
      <selection activeCell="C9" sqref="C9"/>
    </sheetView>
  </sheetViews>
  <sheetFormatPr defaultColWidth="9.140625" defaultRowHeight="12.75"/>
  <cols>
    <col min="1" max="1" width="1.7109375" style="434" customWidth="1"/>
    <col min="2" max="2" width="51" style="434" customWidth="1"/>
    <col min="3" max="3" width="24.42578125" style="434" customWidth="1"/>
    <col min="4" max="4" width="1.7109375" style="434" customWidth="1"/>
    <col min="5" max="15" width="13.85546875" style="434" customWidth="1"/>
    <col min="16" max="16384" width="9.140625" style="434"/>
  </cols>
  <sheetData>
    <row r="1" spans="2:4" ht="7.9" customHeight="1"/>
    <row r="2" spans="2:4" ht="15.75">
      <c r="B2" s="402" t="s">
        <v>787</v>
      </c>
      <c r="C2" s="327"/>
      <c r="D2" s="327"/>
    </row>
    <row r="3" spans="2:4" ht="15.75" thickBot="1">
      <c r="B3" s="760"/>
      <c r="C3" s="327"/>
      <c r="D3" s="327"/>
    </row>
    <row r="4" spans="2:4" ht="18.75" customHeight="1" thickBot="1">
      <c r="B4" s="1195" t="s">
        <v>426</v>
      </c>
      <c r="C4" s="1196"/>
    </row>
    <row r="5" spans="2:4" s="540" customFormat="1" ht="10.9" customHeight="1" thickBot="1">
      <c r="B5" s="812"/>
    </row>
    <row r="6" spans="2:4" ht="18.75" thickBot="1">
      <c r="B6" s="813"/>
      <c r="C6" s="667">
        <v>43465</v>
      </c>
    </row>
    <row r="7" spans="2:4" ht="15.75">
      <c r="B7" s="814" t="s">
        <v>427</v>
      </c>
      <c r="C7" s="815">
        <f>C8+C15+SUM(C20:C26)+C29+C30</f>
        <v>0</v>
      </c>
    </row>
    <row r="8" spans="2:4" ht="15">
      <c r="B8" s="816" t="s">
        <v>632</v>
      </c>
      <c r="C8" s="817">
        <f>SUM(C9:C14)</f>
        <v>0</v>
      </c>
    </row>
    <row r="9" spans="2:4">
      <c r="B9" s="818" t="s">
        <v>1025</v>
      </c>
      <c r="C9" s="284"/>
    </row>
    <row r="10" spans="2:4">
      <c r="B10" s="818" t="s">
        <v>1026</v>
      </c>
      <c r="C10" s="284"/>
    </row>
    <row r="11" spans="2:4">
      <c r="B11" s="818" t="s">
        <v>1027</v>
      </c>
      <c r="C11" s="284"/>
    </row>
    <row r="12" spans="2:4">
      <c r="B12" s="818" t="s">
        <v>1028</v>
      </c>
      <c r="C12" s="284"/>
    </row>
    <row r="13" spans="2:4">
      <c r="B13" s="818" t="s">
        <v>1029</v>
      </c>
      <c r="C13" s="284"/>
    </row>
    <row r="14" spans="2:4">
      <c r="B14" s="818" t="s">
        <v>1030</v>
      </c>
      <c r="C14" s="284"/>
    </row>
    <row r="15" spans="2:4" ht="15">
      <c r="B15" s="816" t="s">
        <v>633</v>
      </c>
      <c r="C15" s="817">
        <f t="shared" ref="C15" si="0">C16+C17</f>
        <v>0</v>
      </c>
    </row>
    <row r="16" spans="2:4">
      <c r="B16" s="818" t="s">
        <v>817</v>
      </c>
      <c r="C16" s="284"/>
    </row>
    <row r="17" spans="2:3">
      <c r="B17" s="818" t="s">
        <v>818</v>
      </c>
      <c r="C17" s="819">
        <f t="shared" ref="C17" si="1">C18+C19</f>
        <v>0</v>
      </c>
    </row>
    <row r="18" spans="2:3">
      <c r="B18" s="820" t="s">
        <v>815</v>
      </c>
      <c r="C18" s="284"/>
    </row>
    <row r="19" spans="2:3">
      <c r="B19" s="820" t="s">
        <v>816</v>
      </c>
      <c r="C19" s="284"/>
    </row>
    <row r="20" spans="2:3" ht="15">
      <c r="B20" s="816" t="s">
        <v>785</v>
      </c>
      <c r="C20" s="283"/>
    </row>
    <row r="21" spans="2:3" ht="15">
      <c r="B21" s="816" t="s">
        <v>634</v>
      </c>
      <c r="C21" s="283"/>
    </row>
    <row r="22" spans="2:3" ht="15">
      <c r="B22" s="816" t="s">
        <v>635</v>
      </c>
      <c r="C22" s="283"/>
    </row>
    <row r="23" spans="2:3" ht="15">
      <c r="B23" s="816" t="s">
        <v>636</v>
      </c>
      <c r="C23" s="283"/>
    </row>
    <row r="24" spans="2:3" ht="15">
      <c r="B24" s="816" t="s">
        <v>664</v>
      </c>
      <c r="C24" s="283"/>
    </row>
    <row r="25" spans="2:3" ht="15">
      <c r="B25" s="816" t="s">
        <v>665</v>
      </c>
      <c r="C25" s="283"/>
    </row>
    <row r="26" spans="2:3" ht="15">
      <c r="B26" s="816" t="s">
        <v>666</v>
      </c>
      <c r="C26" s="817">
        <f t="shared" ref="C26" si="2">C27+C28</f>
        <v>0</v>
      </c>
    </row>
    <row r="27" spans="2:3">
      <c r="B27" s="818" t="s">
        <v>667</v>
      </c>
      <c r="C27" s="125"/>
    </row>
    <row r="28" spans="2:3">
      <c r="B28" s="818" t="s">
        <v>668</v>
      </c>
      <c r="C28" s="125"/>
    </row>
    <row r="29" spans="2:3" ht="15">
      <c r="B29" s="816" t="s">
        <v>669</v>
      </c>
      <c r="C29" s="117"/>
    </row>
    <row r="30" spans="2:3" ht="15">
      <c r="B30" s="816" t="s">
        <v>670</v>
      </c>
      <c r="C30" s="641">
        <f>SUM(C31:C35)+SUM(C38:C56)</f>
        <v>0</v>
      </c>
    </row>
    <row r="31" spans="2:3">
      <c r="B31" s="818" t="s">
        <v>671</v>
      </c>
      <c r="C31" s="125"/>
    </row>
    <row r="32" spans="2:3">
      <c r="B32" s="818" t="s">
        <v>672</v>
      </c>
      <c r="C32" s="125"/>
    </row>
    <row r="33" spans="2:3">
      <c r="B33" s="818" t="s">
        <v>673</v>
      </c>
      <c r="C33" s="125"/>
    </row>
    <row r="34" spans="2:3">
      <c r="B34" s="818" t="s">
        <v>674</v>
      </c>
      <c r="C34" s="125"/>
    </row>
    <row r="35" spans="2:3">
      <c r="B35" s="818" t="s">
        <v>675</v>
      </c>
      <c r="C35" s="644">
        <f t="shared" ref="C35" si="3">C36+C37</f>
        <v>0</v>
      </c>
    </row>
    <row r="36" spans="2:3">
      <c r="B36" s="821" t="s">
        <v>676</v>
      </c>
      <c r="C36" s="125"/>
    </row>
    <row r="37" spans="2:3">
      <c r="B37" s="821" t="s">
        <v>677</v>
      </c>
      <c r="C37" s="125"/>
    </row>
    <row r="38" spans="2:3">
      <c r="B38" s="818" t="s">
        <v>678</v>
      </c>
      <c r="C38" s="125"/>
    </row>
    <row r="39" spans="2:3">
      <c r="B39" s="818" t="s">
        <v>679</v>
      </c>
      <c r="C39" s="125"/>
    </row>
    <row r="40" spans="2:3">
      <c r="B40" s="818" t="s">
        <v>786</v>
      </c>
      <c r="C40" s="125"/>
    </row>
    <row r="41" spans="2:3">
      <c r="B41" s="818" t="s">
        <v>680</v>
      </c>
      <c r="C41" s="125"/>
    </row>
    <row r="42" spans="2:3">
      <c r="B42" s="818" t="s">
        <v>681</v>
      </c>
      <c r="C42" s="125"/>
    </row>
    <row r="43" spans="2:3">
      <c r="B43" s="818" t="s">
        <v>682</v>
      </c>
      <c r="C43" s="125"/>
    </row>
    <row r="44" spans="2:3">
      <c r="B44" s="818" t="s">
        <v>683</v>
      </c>
      <c r="C44" s="125"/>
    </row>
    <row r="45" spans="2:3">
      <c r="B45" s="818" t="s">
        <v>684</v>
      </c>
      <c r="C45" s="125"/>
    </row>
    <row r="46" spans="2:3">
      <c r="B46" s="818" t="s">
        <v>685</v>
      </c>
      <c r="C46" s="125"/>
    </row>
    <row r="47" spans="2:3" s="35" customFormat="1" ht="15">
      <c r="B47" s="126" t="s">
        <v>28</v>
      </c>
      <c r="C47" s="117"/>
    </row>
    <row r="48" spans="2:3" s="35" customFormat="1" ht="15">
      <c r="B48" s="126" t="s">
        <v>28</v>
      </c>
      <c r="C48" s="117"/>
    </row>
    <row r="49" spans="2:3" s="35" customFormat="1" ht="15">
      <c r="B49" s="126" t="s">
        <v>28</v>
      </c>
      <c r="C49" s="117"/>
    </row>
    <row r="50" spans="2:3" s="35" customFormat="1" ht="15">
      <c r="B50" s="126" t="s">
        <v>28</v>
      </c>
      <c r="C50" s="117"/>
    </row>
    <row r="51" spans="2:3" s="35" customFormat="1" ht="15">
      <c r="B51" s="126" t="s">
        <v>28</v>
      </c>
      <c r="C51" s="117"/>
    </row>
    <row r="52" spans="2:3" s="35" customFormat="1" ht="15">
      <c r="B52" s="126" t="s">
        <v>28</v>
      </c>
      <c r="C52" s="117"/>
    </row>
    <row r="53" spans="2:3" s="35" customFormat="1" ht="15">
      <c r="B53" s="126" t="s">
        <v>28</v>
      </c>
      <c r="C53" s="117"/>
    </row>
    <row r="54" spans="2:3" s="35" customFormat="1" ht="15">
      <c r="B54" s="126" t="s">
        <v>28</v>
      </c>
      <c r="C54" s="117"/>
    </row>
    <row r="55" spans="2:3" s="35" customFormat="1" ht="15">
      <c r="B55" s="126" t="s">
        <v>28</v>
      </c>
      <c r="C55" s="117"/>
    </row>
    <row r="56" spans="2:3" s="35" customFormat="1" ht="15.75" thickBot="1">
      <c r="B56" s="127" t="s">
        <v>28</v>
      </c>
      <c r="C56" s="118"/>
    </row>
    <row r="57" spans="2:3" ht="7.9" customHeight="1">
      <c r="B57" s="822"/>
    </row>
  </sheetData>
  <sheetProtection password="A022" sheet="1" objects="1" scenarios="1" formatCells="0" formatColumns="0" formatRows="0" insertColumns="0" insertRows="0" deleteColumns="0" deleteRows="0" selectLockedCells="1"/>
  <mergeCells count="1">
    <mergeCell ref="B4:C4"/>
  </mergeCells>
  <pageMargins left="0.39370078740157483" right="0.39370078740157483" top="0.39370078740157483" bottom="0.39370078740157483" header="0" footer="0"/>
  <pageSetup paperSize="9" scale="70" orientation="landscape" r:id="rId1"/>
  <ignoredErrors>
    <ignoredError sqref="C7:C35" unlockedFormula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7"/>
  <dimension ref="B1:F51"/>
  <sheetViews>
    <sheetView showGridLines="0" view="pageBreakPreview" topLeftCell="A7" zoomScale="90" zoomScaleNormal="100" zoomScaleSheetLayoutView="90" workbookViewId="0">
      <selection activeCell="E20" sqref="E20"/>
    </sheetView>
  </sheetViews>
  <sheetFormatPr defaultColWidth="9.140625" defaultRowHeight="12.75"/>
  <cols>
    <col min="1" max="1" width="1.7109375" style="476" customWidth="1"/>
    <col min="2" max="2" width="29.85546875" style="476" customWidth="1"/>
    <col min="3" max="3" width="32.28515625" style="476" bestFit="1" customWidth="1"/>
    <col min="4" max="4" width="10.28515625" style="476" customWidth="1"/>
    <col min="5" max="5" width="13.85546875" style="476" customWidth="1"/>
    <col min="6" max="6" width="10.85546875" style="476" customWidth="1"/>
    <col min="7" max="7" width="1.7109375" style="476" customWidth="1"/>
    <col min="8" max="16384" width="9.140625" style="476"/>
  </cols>
  <sheetData>
    <row r="1" spans="2:6" ht="7.9" customHeight="1"/>
    <row r="2" spans="2:6" s="434" customFormat="1" ht="15.75">
      <c r="B2" s="402" t="s">
        <v>790</v>
      </c>
      <c r="C2" s="562"/>
    </row>
    <row r="3" spans="2:6" s="434" customFormat="1" ht="7.9" customHeight="1" thickBot="1">
      <c r="B3" s="823"/>
      <c r="C3" s="823"/>
    </row>
    <row r="4" spans="2:6" s="434" customFormat="1">
      <c r="B4" s="1200" t="s">
        <v>784</v>
      </c>
      <c r="C4" s="1202" t="s">
        <v>783</v>
      </c>
      <c r="D4" s="1197">
        <v>2018</v>
      </c>
      <c r="E4" s="1198"/>
      <c r="F4" s="1199"/>
    </row>
    <row r="5" spans="2:6">
      <c r="B5" s="1201"/>
      <c r="C5" s="1203"/>
      <c r="D5" s="824" t="s">
        <v>586</v>
      </c>
      <c r="E5" s="764" t="s">
        <v>583</v>
      </c>
      <c r="F5" s="825" t="s">
        <v>406</v>
      </c>
    </row>
    <row r="6" spans="2:6">
      <c r="B6" s="826" t="s">
        <v>632</v>
      </c>
      <c r="C6" s="827"/>
      <c r="D6" s="289"/>
      <c r="E6" s="285"/>
      <c r="F6" s="286"/>
    </row>
    <row r="7" spans="2:6">
      <c r="B7" s="826" t="s">
        <v>633</v>
      </c>
      <c r="C7" s="827"/>
      <c r="D7" s="828"/>
      <c r="E7" s="829"/>
      <c r="F7" s="805">
        <f>F9+F11</f>
        <v>0</v>
      </c>
    </row>
    <row r="8" spans="2:6">
      <c r="B8" s="830"/>
      <c r="C8" s="831" t="s">
        <v>817</v>
      </c>
      <c r="D8" s="106"/>
      <c r="E8" s="107"/>
      <c r="F8" s="178"/>
    </row>
    <row r="9" spans="2:6">
      <c r="B9" s="826"/>
      <c r="C9" s="488" t="s">
        <v>23</v>
      </c>
      <c r="D9" s="106"/>
      <c r="E9" s="107"/>
      <c r="F9" s="178"/>
    </row>
    <row r="10" spans="2:6">
      <c r="B10" s="830"/>
      <c r="C10" s="831" t="s">
        <v>818</v>
      </c>
      <c r="D10" s="106"/>
      <c r="E10" s="107"/>
      <c r="F10" s="178"/>
    </row>
    <row r="11" spans="2:6">
      <c r="B11" s="830"/>
      <c r="C11" s="488" t="s">
        <v>23</v>
      </c>
      <c r="D11" s="106"/>
      <c r="E11" s="107"/>
      <c r="F11" s="178"/>
    </row>
    <row r="12" spans="2:6">
      <c r="B12" s="832" t="s">
        <v>785</v>
      </c>
      <c r="C12" s="827"/>
      <c r="D12" s="289"/>
      <c r="E12" s="285"/>
      <c r="F12" s="287"/>
    </row>
    <row r="13" spans="2:6">
      <c r="B13" s="833" t="s">
        <v>634</v>
      </c>
      <c r="C13" s="827"/>
      <c r="D13" s="289"/>
      <c r="E13" s="285"/>
      <c r="F13" s="287"/>
    </row>
    <row r="14" spans="2:6" ht="25.5">
      <c r="B14" s="834" t="s">
        <v>635</v>
      </c>
      <c r="C14" s="827"/>
      <c r="D14" s="289"/>
      <c r="E14" s="285"/>
      <c r="F14" s="287"/>
    </row>
    <row r="15" spans="2:6">
      <c r="B15" s="832" t="s">
        <v>636</v>
      </c>
      <c r="C15" s="827"/>
      <c r="D15" s="289"/>
      <c r="E15" s="285"/>
      <c r="F15" s="287"/>
    </row>
    <row r="16" spans="2:6">
      <c r="B16" s="835" t="s">
        <v>664</v>
      </c>
      <c r="C16" s="827"/>
      <c r="D16" s="289"/>
      <c r="E16" s="285"/>
      <c r="F16" s="287"/>
    </row>
    <row r="17" spans="2:6" ht="25.5">
      <c r="B17" s="835" t="s">
        <v>665</v>
      </c>
      <c r="C17" s="827"/>
      <c r="D17" s="289"/>
      <c r="E17" s="285"/>
      <c r="F17" s="287"/>
    </row>
    <row r="18" spans="2:6">
      <c r="B18" s="835" t="s">
        <v>666</v>
      </c>
      <c r="C18" s="827"/>
      <c r="D18" s="289"/>
      <c r="E18" s="285"/>
      <c r="F18" s="287"/>
    </row>
    <row r="19" spans="2:6">
      <c r="B19" s="835" t="s">
        <v>669</v>
      </c>
      <c r="C19" s="827"/>
      <c r="D19" s="289"/>
      <c r="E19" s="285"/>
      <c r="F19" s="287"/>
    </row>
    <row r="20" spans="2:6">
      <c r="B20" s="835" t="s">
        <v>670</v>
      </c>
      <c r="C20" s="827"/>
      <c r="D20" s="828"/>
      <c r="E20" s="829"/>
      <c r="F20" s="805">
        <f>F22+F24+F26+F28+F30+F32+F34+F36+F38+F40+F42+F44+F46+F48+F50</f>
        <v>0</v>
      </c>
    </row>
    <row r="21" spans="2:6" ht="14.1" customHeight="1">
      <c r="B21" s="500"/>
      <c r="C21" s="836" t="s">
        <v>671</v>
      </c>
      <c r="D21" s="106"/>
      <c r="E21" s="107"/>
      <c r="F21" s="178"/>
    </row>
    <row r="22" spans="2:6" ht="14.1" customHeight="1">
      <c r="B22" s="500"/>
      <c r="C22" s="488" t="s">
        <v>23</v>
      </c>
      <c r="D22" s="106"/>
      <c r="E22" s="107"/>
      <c r="F22" s="178"/>
    </row>
    <row r="23" spans="2:6" ht="14.1" customHeight="1">
      <c r="B23" s="500"/>
      <c r="C23" s="836" t="s">
        <v>672</v>
      </c>
      <c r="D23" s="106"/>
      <c r="E23" s="107"/>
      <c r="F23" s="178"/>
    </row>
    <row r="24" spans="2:6" ht="14.1" customHeight="1">
      <c r="B24" s="500"/>
      <c r="C24" s="488" t="s">
        <v>23</v>
      </c>
      <c r="D24" s="106"/>
      <c r="E24" s="107"/>
      <c r="F24" s="178"/>
    </row>
    <row r="25" spans="2:6" ht="14.1" customHeight="1">
      <c r="B25" s="500"/>
      <c r="C25" s="836" t="s">
        <v>673</v>
      </c>
      <c r="D25" s="106"/>
      <c r="E25" s="107"/>
      <c r="F25" s="178"/>
    </row>
    <row r="26" spans="2:6" ht="14.1" customHeight="1">
      <c r="B26" s="500"/>
      <c r="C26" s="488" t="s">
        <v>23</v>
      </c>
      <c r="D26" s="106"/>
      <c r="E26" s="107"/>
      <c r="F26" s="178"/>
    </row>
    <row r="27" spans="2:6" ht="14.1" customHeight="1">
      <c r="B27" s="500"/>
      <c r="C27" s="836" t="s">
        <v>674</v>
      </c>
      <c r="D27" s="106"/>
      <c r="E27" s="107"/>
      <c r="F27" s="178"/>
    </row>
    <row r="28" spans="2:6" ht="14.1" customHeight="1">
      <c r="B28" s="500"/>
      <c r="C28" s="488" t="s">
        <v>23</v>
      </c>
      <c r="D28" s="106"/>
      <c r="E28" s="107"/>
      <c r="F28" s="178"/>
    </row>
    <row r="29" spans="2:6" ht="14.1" customHeight="1">
      <c r="B29" s="500"/>
      <c r="C29" s="836" t="s">
        <v>675</v>
      </c>
      <c r="D29" s="106"/>
      <c r="E29" s="107"/>
      <c r="F29" s="178"/>
    </row>
    <row r="30" spans="2:6" ht="14.1" customHeight="1">
      <c r="B30" s="500"/>
      <c r="C30" s="488" t="s">
        <v>23</v>
      </c>
      <c r="D30" s="106"/>
      <c r="E30" s="107"/>
      <c r="F30" s="178"/>
    </row>
    <row r="31" spans="2:6" ht="14.1" customHeight="1">
      <c r="B31" s="500"/>
      <c r="C31" s="836" t="s">
        <v>678</v>
      </c>
      <c r="D31" s="106"/>
      <c r="E31" s="107"/>
      <c r="F31" s="178"/>
    </row>
    <row r="32" spans="2:6" ht="14.1" customHeight="1">
      <c r="B32" s="500"/>
      <c r="C32" s="488" t="s">
        <v>23</v>
      </c>
      <c r="D32" s="106"/>
      <c r="E32" s="107"/>
      <c r="F32" s="178"/>
    </row>
    <row r="33" spans="2:6" ht="14.1" customHeight="1">
      <c r="B33" s="500"/>
      <c r="C33" s="836" t="s">
        <v>679</v>
      </c>
      <c r="D33" s="106"/>
      <c r="E33" s="107"/>
      <c r="F33" s="178"/>
    </row>
    <row r="34" spans="2:6" ht="14.1" customHeight="1">
      <c r="B34" s="500"/>
      <c r="C34" s="488" t="s">
        <v>23</v>
      </c>
      <c r="D34" s="106"/>
      <c r="E34" s="107"/>
      <c r="F34" s="178"/>
    </row>
    <row r="35" spans="2:6" ht="14.1" customHeight="1">
      <c r="B35" s="500"/>
      <c r="C35" s="836" t="s">
        <v>786</v>
      </c>
      <c r="D35" s="106"/>
      <c r="E35" s="107"/>
      <c r="F35" s="178"/>
    </row>
    <row r="36" spans="2:6" ht="14.1" customHeight="1">
      <c r="B36" s="500"/>
      <c r="C36" s="488" t="s">
        <v>23</v>
      </c>
      <c r="D36" s="106"/>
      <c r="E36" s="107"/>
      <c r="F36" s="178"/>
    </row>
    <row r="37" spans="2:6" ht="14.1" customHeight="1">
      <c r="B37" s="500"/>
      <c r="C37" s="836" t="s">
        <v>680</v>
      </c>
      <c r="D37" s="106"/>
      <c r="E37" s="107"/>
      <c r="F37" s="178"/>
    </row>
    <row r="38" spans="2:6" ht="14.1" customHeight="1">
      <c r="B38" s="500"/>
      <c r="C38" s="488" t="s">
        <v>23</v>
      </c>
      <c r="D38" s="106"/>
      <c r="E38" s="107"/>
      <c r="F38" s="178"/>
    </row>
    <row r="39" spans="2:6" ht="21.75" customHeight="1">
      <c r="B39" s="500"/>
      <c r="C39" s="836" t="s">
        <v>681</v>
      </c>
      <c r="D39" s="106"/>
      <c r="E39" s="107"/>
      <c r="F39" s="178"/>
    </row>
    <row r="40" spans="2:6" ht="14.1" customHeight="1">
      <c r="B40" s="500"/>
      <c r="C40" s="488" t="s">
        <v>23</v>
      </c>
      <c r="D40" s="106"/>
      <c r="E40" s="107"/>
      <c r="F40" s="178"/>
    </row>
    <row r="41" spans="2:6" ht="14.1" customHeight="1">
      <c r="B41" s="500"/>
      <c r="C41" s="836" t="s">
        <v>682</v>
      </c>
      <c r="D41" s="106"/>
      <c r="E41" s="107"/>
      <c r="F41" s="178"/>
    </row>
    <row r="42" spans="2:6" ht="14.1" customHeight="1">
      <c r="B42" s="500"/>
      <c r="C42" s="488" t="s">
        <v>23</v>
      </c>
      <c r="D42" s="106"/>
      <c r="E42" s="107"/>
      <c r="F42" s="178"/>
    </row>
    <row r="43" spans="2:6" ht="27" customHeight="1">
      <c r="B43" s="500"/>
      <c r="C43" s="836" t="s">
        <v>683</v>
      </c>
      <c r="D43" s="106"/>
      <c r="E43" s="107"/>
      <c r="F43" s="178"/>
    </row>
    <row r="44" spans="2:6" ht="14.1" customHeight="1">
      <c r="B44" s="500"/>
      <c r="C44" s="488" t="s">
        <v>23</v>
      </c>
      <c r="D44" s="106"/>
      <c r="E44" s="107"/>
      <c r="F44" s="178"/>
    </row>
    <row r="45" spans="2:6" ht="14.1" customHeight="1">
      <c r="B45" s="500"/>
      <c r="C45" s="836" t="s">
        <v>684</v>
      </c>
      <c r="D45" s="106"/>
      <c r="E45" s="107"/>
      <c r="F45" s="178"/>
    </row>
    <row r="46" spans="2:6" ht="14.1" customHeight="1">
      <c r="B46" s="500"/>
      <c r="C46" s="488" t="s">
        <v>23</v>
      </c>
      <c r="D46" s="106"/>
      <c r="E46" s="107"/>
      <c r="F46" s="178"/>
    </row>
    <row r="47" spans="2:6" ht="14.1" customHeight="1">
      <c r="B47" s="500"/>
      <c r="C47" s="836" t="s">
        <v>685</v>
      </c>
      <c r="D47" s="106"/>
      <c r="E47" s="107"/>
      <c r="F47" s="178"/>
    </row>
    <row r="48" spans="2:6" ht="14.1" customHeight="1">
      <c r="B48" s="500"/>
      <c r="C48" s="488" t="s">
        <v>23</v>
      </c>
      <c r="D48" s="106"/>
      <c r="E48" s="107"/>
      <c r="F48" s="178"/>
    </row>
    <row r="49" spans="2:6" s="30" customFormat="1" ht="14.1" customHeight="1">
      <c r="B49" s="101"/>
      <c r="C49" s="288" t="s">
        <v>28</v>
      </c>
      <c r="D49" s="106"/>
      <c r="E49" s="107"/>
      <c r="F49" s="178"/>
    </row>
    <row r="50" spans="2:6" ht="14.1" customHeight="1" thickBot="1">
      <c r="B50" s="501"/>
      <c r="C50" s="837" t="s">
        <v>23</v>
      </c>
      <c r="D50" s="109"/>
      <c r="E50" s="110"/>
      <c r="F50" s="180"/>
    </row>
    <row r="51" spans="2:6" ht="7.9" customHeight="1">
      <c r="F51" s="838"/>
    </row>
  </sheetData>
  <sheetProtection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60" orientation="landscape" r:id="rId1"/>
  <ignoredErrors>
    <ignoredError sqref="F7:F20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8">
    <pageSetUpPr fitToPage="1"/>
  </sheetPr>
  <dimension ref="B1:C20"/>
  <sheetViews>
    <sheetView showGridLines="0" view="pageBreakPreview" zoomScale="90" zoomScaleNormal="85" zoomScaleSheetLayoutView="90" workbookViewId="0">
      <selection activeCell="C6" sqref="C6"/>
    </sheetView>
  </sheetViews>
  <sheetFormatPr defaultColWidth="9.140625" defaultRowHeight="12.75"/>
  <cols>
    <col min="1" max="1" width="1.7109375" style="305" customWidth="1"/>
    <col min="2" max="2" width="58.140625" style="305" customWidth="1"/>
    <col min="3" max="3" width="11.28515625" style="579" customWidth="1"/>
    <col min="4" max="4" width="1.7109375" style="305" customWidth="1"/>
    <col min="5" max="16384" width="9.140625" style="305"/>
  </cols>
  <sheetData>
    <row r="1" spans="2:3" ht="7.9" customHeight="1"/>
    <row r="2" spans="2:3" ht="15.75">
      <c r="B2" s="310" t="s">
        <v>654</v>
      </c>
    </row>
    <row r="3" spans="2:3" ht="7.9" customHeight="1" thickBot="1">
      <c r="B3" s="377"/>
    </row>
    <row r="4" spans="2:3" ht="15.75" thickBot="1">
      <c r="B4" s="839" t="s">
        <v>637</v>
      </c>
      <c r="C4" s="840">
        <v>2018</v>
      </c>
    </row>
    <row r="5" spans="2:3" ht="26.1" customHeight="1">
      <c r="B5" s="841" t="s">
        <v>651</v>
      </c>
      <c r="C5" s="842">
        <f t="shared" ref="C5" si="0">SUM(C6:C7)</f>
        <v>0</v>
      </c>
    </row>
    <row r="6" spans="2:3" ht="14.1" customHeight="1">
      <c r="B6" s="843" t="s">
        <v>652</v>
      </c>
      <c r="C6" s="290"/>
    </row>
    <row r="7" spans="2:3" ht="14.1" customHeight="1">
      <c r="B7" s="843" t="s">
        <v>653</v>
      </c>
      <c r="C7" s="290"/>
    </row>
    <row r="8" spans="2:3" ht="26.1" customHeight="1">
      <c r="B8" s="844" t="s">
        <v>655</v>
      </c>
      <c r="C8" s="845">
        <f t="shared" ref="C8" si="1">SUM(C9:C10)</f>
        <v>0</v>
      </c>
    </row>
    <row r="9" spans="2:3" ht="14.1" customHeight="1">
      <c r="B9" s="843" t="s">
        <v>656</v>
      </c>
      <c r="C9" s="290"/>
    </row>
    <row r="10" spans="2:3" ht="14.1" customHeight="1">
      <c r="B10" s="843" t="s">
        <v>657</v>
      </c>
      <c r="C10" s="290"/>
    </row>
    <row r="11" spans="2:3" ht="14.1" customHeight="1">
      <c r="B11" s="844" t="s">
        <v>821</v>
      </c>
      <c r="C11" s="845">
        <f t="shared" ref="C11" si="2">SUM(C12:C13)</f>
        <v>0</v>
      </c>
    </row>
    <row r="12" spans="2:3" ht="14.1" customHeight="1">
      <c r="B12" s="843" t="s">
        <v>658</v>
      </c>
      <c r="C12" s="290"/>
    </row>
    <row r="13" spans="2:3" ht="14.1" customHeight="1">
      <c r="B13" s="843" t="s">
        <v>659</v>
      </c>
      <c r="C13" s="290"/>
    </row>
    <row r="14" spans="2:3" ht="26.1" customHeight="1">
      <c r="B14" s="844" t="s">
        <v>820</v>
      </c>
      <c r="C14" s="845">
        <f t="shared" ref="C14" si="3">SUM(C15:C16)</f>
        <v>0</v>
      </c>
    </row>
    <row r="15" spans="2:3" ht="14.1" customHeight="1">
      <c r="B15" s="843" t="s">
        <v>660</v>
      </c>
      <c r="C15" s="290"/>
    </row>
    <row r="16" spans="2:3" ht="14.1" customHeight="1">
      <c r="B16" s="843" t="s">
        <v>661</v>
      </c>
      <c r="C16" s="290"/>
    </row>
    <row r="17" spans="2:3" ht="26.1" customHeight="1">
      <c r="B17" s="844" t="s">
        <v>819</v>
      </c>
      <c r="C17" s="845">
        <f t="shared" ref="C17" si="4">SUM(C18:C19)</f>
        <v>0</v>
      </c>
    </row>
    <row r="18" spans="2:3" ht="14.1" customHeight="1">
      <c r="B18" s="843" t="s">
        <v>662</v>
      </c>
      <c r="C18" s="290"/>
    </row>
    <row r="19" spans="2:3" ht="14.1" customHeight="1" thickBot="1">
      <c r="B19" s="846" t="s">
        <v>663</v>
      </c>
      <c r="C19" s="291"/>
    </row>
    <row r="20" spans="2:3" ht="7.9" customHeight="1">
      <c r="B20" s="847"/>
      <c r="C20" s="847"/>
    </row>
  </sheetData>
  <sheetProtection password="A022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  <ignoredErrors>
    <ignoredError sqref="C5 C8 C10:C19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9">
    <pageSetUpPr fitToPage="1"/>
  </sheetPr>
  <dimension ref="B1:G25"/>
  <sheetViews>
    <sheetView showGridLines="0" view="pageBreakPreview" zoomScale="90" zoomScaleSheetLayoutView="90" workbookViewId="0">
      <selection activeCell="D17" sqref="D17"/>
    </sheetView>
  </sheetViews>
  <sheetFormatPr defaultColWidth="8.85546875" defaultRowHeight="12.75"/>
  <cols>
    <col min="1" max="1" width="1.7109375" style="35" customWidth="1"/>
    <col min="2" max="2" width="18" style="35" customWidth="1"/>
    <col min="3" max="3" width="17.85546875" style="35" bestFit="1" customWidth="1"/>
    <col min="4" max="4" width="21" style="35" bestFit="1" customWidth="1"/>
    <col min="5" max="5" width="16.5703125" style="35" customWidth="1"/>
    <col min="6" max="6" width="17.28515625" style="35" customWidth="1"/>
    <col min="7" max="7" width="21.7109375" style="35" customWidth="1"/>
    <col min="8" max="8" width="1.7109375" style="35" customWidth="1"/>
    <col min="9" max="16384" width="8.85546875" style="35"/>
  </cols>
  <sheetData>
    <row r="1" spans="2:7" s="434" customFormat="1" ht="7.9" customHeight="1"/>
    <row r="2" spans="2:7" s="434" customFormat="1" ht="15.75">
      <c r="B2" s="402" t="s">
        <v>851</v>
      </c>
      <c r="D2" s="351"/>
    </row>
    <row r="3" spans="2:7" s="434" customFormat="1" ht="7.9" customHeight="1" thickBot="1">
      <c r="B3" s="402"/>
      <c r="D3" s="351"/>
    </row>
    <row r="4" spans="2:7" s="434" customFormat="1" ht="15">
      <c r="B4" s="1204" t="s">
        <v>1040</v>
      </c>
      <c r="C4" s="1205"/>
      <c r="D4" s="1205"/>
      <c r="E4" s="1205"/>
      <c r="F4" s="1205"/>
      <c r="G4" s="1206"/>
    </row>
    <row r="5" spans="2:7" s="434" customFormat="1" ht="38.25">
      <c r="B5" s="848" t="s">
        <v>425</v>
      </c>
      <c r="C5" s="331" t="s">
        <v>641</v>
      </c>
      <c r="D5" s="763" t="s">
        <v>803</v>
      </c>
      <c r="E5" s="331" t="s">
        <v>639</v>
      </c>
      <c r="F5" s="331" t="s">
        <v>640</v>
      </c>
      <c r="G5" s="849" t="s">
        <v>1031</v>
      </c>
    </row>
    <row r="6" spans="2:7">
      <c r="B6" s="83"/>
      <c r="C6" s="195"/>
      <c r="D6" s="84"/>
      <c r="E6" s="195"/>
      <c r="F6" s="84"/>
      <c r="G6" s="169"/>
    </row>
    <row r="7" spans="2:7">
      <c r="B7" s="80"/>
      <c r="C7" s="196"/>
      <c r="D7" s="85"/>
      <c r="E7" s="196"/>
      <c r="F7" s="85"/>
      <c r="G7" s="168"/>
    </row>
    <row r="8" spans="2:7">
      <c r="B8" s="80"/>
      <c r="C8" s="196"/>
      <c r="D8" s="85"/>
      <c r="E8" s="196"/>
      <c r="F8" s="85"/>
      <c r="G8" s="168"/>
    </row>
    <row r="9" spans="2:7">
      <c r="B9" s="80"/>
      <c r="C9" s="196"/>
      <c r="D9" s="85"/>
      <c r="E9" s="196"/>
      <c r="F9" s="85"/>
      <c r="G9" s="168"/>
    </row>
    <row r="10" spans="2:7">
      <c r="B10" s="80"/>
      <c r="C10" s="196"/>
      <c r="D10" s="85"/>
      <c r="E10" s="196"/>
      <c r="F10" s="85"/>
      <c r="G10" s="168"/>
    </row>
    <row r="11" spans="2:7">
      <c r="B11" s="80"/>
      <c r="C11" s="196"/>
      <c r="D11" s="85"/>
      <c r="E11" s="196"/>
      <c r="F11" s="85"/>
      <c r="G11" s="168"/>
    </row>
    <row r="12" spans="2:7">
      <c r="B12" s="80"/>
      <c r="C12" s="196"/>
      <c r="D12" s="85"/>
      <c r="E12" s="196"/>
      <c r="F12" s="85"/>
      <c r="G12" s="168"/>
    </row>
    <row r="13" spans="2:7" ht="13.5" thickBot="1">
      <c r="B13" s="82"/>
      <c r="C13" s="197"/>
      <c r="D13" s="86"/>
      <c r="E13" s="197"/>
      <c r="F13" s="86"/>
      <c r="G13" s="170"/>
    </row>
    <row r="14" spans="2:7" s="434" customFormat="1" ht="13.5" thickBot="1"/>
    <row r="15" spans="2:7" s="434" customFormat="1" ht="15">
      <c r="B15" s="1204" t="s">
        <v>1041</v>
      </c>
      <c r="C15" s="1205"/>
      <c r="D15" s="1205"/>
      <c r="E15" s="1205"/>
      <c r="F15" s="1205"/>
      <c r="G15" s="1206"/>
    </row>
    <row r="16" spans="2:7" s="434" customFormat="1" ht="38.25">
      <c r="B16" s="848" t="s">
        <v>425</v>
      </c>
      <c r="C16" s="331" t="s">
        <v>641</v>
      </c>
      <c r="D16" s="763" t="s">
        <v>638</v>
      </c>
      <c r="E16" s="331" t="s">
        <v>639</v>
      </c>
      <c r="F16" s="331" t="s">
        <v>640</v>
      </c>
      <c r="G16" s="849" t="s">
        <v>1031</v>
      </c>
    </row>
    <row r="17" spans="2:7">
      <c r="B17" s="83"/>
      <c r="C17" s="195"/>
      <c r="D17" s="84"/>
      <c r="E17" s="195"/>
      <c r="F17" s="84"/>
      <c r="G17" s="169"/>
    </row>
    <row r="18" spans="2:7">
      <c r="B18" s="80"/>
      <c r="C18" s="196"/>
      <c r="D18" s="85"/>
      <c r="E18" s="196"/>
      <c r="F18" s="85"/>
      <c r="G18" s="168"/>
    </row>
    <row r="19" spans="2:7">
      <c r="B19" s="80"/>
      <c r="C19" s="196"/>
      <c r="D19" s="85"/>
      <c r="E19" s="196"/>
      <c r="F19" s="85"/>
      <c r="G19" s="168"/>
    </row>
    <row r="20" spans="2:7">
      <c r="B20" s="80"/>
      <c r="C20" s="196"/>
      <c r="D20" s="85"/>
      <c r="E20" s="196"/>
      <c r="F20" s="85"/>
      <c r="G20" s="168"/>
    </row>
    <row r="21" spans="2:7">
      <c r="B21" s="80"/>
      <c r="C21" s="196"/>
      <c r="D21" s="85"/>
      <c r="E21" s="196"/>
      <c r="F21" s="85"/>
      <c r="G21" s="168"/>
    </row>
    <row r="22" spans="2:7">
      <c r="B22" s="80"/>
      <c r="C22" s="196"/>
      <c r="D22" s="85"/>
      <c r="E22" s="196"/>
      <c r="F22" s="85"/>
      <c r="G22" s="168"/>
    </row>
    <row r="23" spans="2:7">
      <c r="B23" s="80"/>
      <c r="C23" s="196"/>
      <c r="D23" s="85"/>
      <c r="E23" s="196"/>
      <c r="F23" s="85"/>
      <c r="G23" s="168"/>
    </row>
    <row r="24" spans="2:7" ht="13.5" thickBot="1">
      <c r="B24" s="82"/>
      <c r="C24" s="197"/>
      <c r="D24" s="86"/>
      <c r="E24" s="197"/>
      <c r="F24" s="86"/>
      <c r="G24" s="170"/>
    </row>
    <row r="25" spans="2:7" ht="7.9" customHeight="1"/>
  </sheetData>
  <sheetProtection password="A022" sheet="1" objects="1" scenarios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0"/>
  <dimension ref="B1:P126"/>
  <sheetViews>
    <sheetView showGridLines="0" view="pageBreakPreview" topLeftCell="A34" zoomScale="90" zoomScaleNormal="100" zoomScaleSheetLayoutView="90" workbookViewId="0">
      <selection activeCell="F49" sqref="F49"/>
    </sheetView>
  </sheetViews>
  <sheetFormatPr defaultColWidth="9.140625" defaultRowHeight="15" customHeight="1"/>
  <cols>
    <col min="1" max="1" width="1.7109375" style="850" customWidth="1"/>
    <col min="2" max="2" width="26.7109375" style="850" customWidth="1"/>
    <col min="3" max="14" width="11.140625" style="850" customWidth="1"/>
    <col min="15" max="15" width="12.5703125" style="850" customWidth="1"/>
    <col min="16" max="16" width="17.28515625" style="850" customWidth="1"/>
    <col min="17" max="17" width="1.7109375" style="850" customWidth="1"/>
    <col min="18" max="18" width="9.140625" style="850"/>
    <col min="19" max="19" width="26.42578125" style="850" bestFit="1" customWidth="1"/>
    <col min="20" max="32" width="9.140625" style="850"/>
    <col min="33" max="33" width="13.140625" style="850" bestFit="1" customWidth="1"/>
    <col min="34" max="16384" width="9.140625" style="850"/>
  </cols>
  <sheetData>
    <row r="1" spans="2:16" ht="9" customHeight="1"/>
    <row r="2" spans="2:16" ht="19.5" customHeight="1">
      <c r="B2" s="402" t="s">
        <v>644</v>
      </c>
      <c r="C2" s="851"/>
    </row>
    <row r="3" spans="2:16" ht="15" customHeight="1">
      <c r="B3" s="852"/>
      <c r="C3" s="852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2"/>
      <c r="O3" s="852"/>
      <c r="P3" s="852"/>
    </row>
    <row r="4" spans="2:16" ht="15" customHeight="1" thickBot="1">
      <c r="B4" s="852"/>
      <c r="C4" s="852"/>
      <c r="D4" s="852"/>
      <c r="E4" s="852"/>
      <c r="F4" s="852"/>
      <c r="G4" s="852"/>
      <c r="H4" s="852"/>
      <c r="I4" s="852"/>
      <c r="J4" s="852"/>
      <c r="K4" s="852"/>
      <c r="L4" s="852"/>
      <c r="M4" s="852"/>
      <c r="N4" s="852"/>
      <c r="O4" s="852"/>
      <c r="P4" s="852"/>
    </row>
    <row r="5" spans="2:16" ht="15.75" thickBot="1">
      <c r="B5" s="853">
        <v>2014</v>
      </c>
      <c r="C5" s="1207" t="s">
        <v>467</v>
      </c>
      <c r="D5" s="1208"/>
      <c r="E5" s="1208"/>
      <c r="F5" s="1208"/>
      <c r="G5" s="1208"/>
      <c r="H5" s="1208"/>
      <c r="I5" s="1208"/>
      <c r="J5" s="1208"/>
      <c r="K5" s="1208"/>
      <c r="L5" s="1208"/>
      <c r="M5" s="1208"/>
      <c r="N5" s="1208"/>
      <c r="O5" s="1209"/>
      <c r="P5" s="854"/>
    </row>
    <row r="6" spans="2:16" ht="23.25" customHeight="1">
      <c r="B6" s="855" t="s">
        <v>80</v>
      </c>
      <c r="C6" s="856" t="s">
        <v>4</v>
      </c>
      <c r="D6" s="857" t="s">
        <v>5</v>
      </c>
      <c r="E6" s="857" t="s">
        <v>6</v>
      </c>
      <c r="F6" s="857" t="s">
        <v>7</v>
      </c>
      <c r="G6" s="857" t="s">
        <v>8</v>
      </c>
      <c r="H6" s="857" t="s">
        <v>9</v>
      </c>
      <c r="I6" s="857" t="s">
        <v>10</v>
      </c>
      <c r="J6" s="857" t="s">
        <v>11</v>
      </c>
      <c r="K6" s="857" t="s">
        <v>12</v>
      </c>
      <c r="L6" s="857" t="s">
        <v>13</v>
      </c>
      <c r="M6" s="857" t="s">
        <v>14</v>
      </c>
      <c r="N6" s="857" t="s">
        <v>15</v>
      </c>
      <c r="O6" s="858" t="s">
        <v>16</v>
      </c>
      <c r="P6" s="859" t="s">
        <v>466</v>
      </c>
    </row>
    <row r="7" spans="2:16" ht="15" customHeight="1">
      <c r="B7" s="860" t="s">
        <v>17</v>
      </c>
      <c r="C7" s="292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862">
        <f>SUM(C7:N7)</f>
        <v>0</v>
      </c>
      <c r="P7" s="294"/>
    </row>
    <row r="8" spans="2:16" ht="15" customHeight="1">
      <c r="B8" s="860" t="s">
        <v>18</v>
      </c>
      <c r="C8" s="292"/>
      <c r="D8" s="29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862">
        <f t="shared" ref="O8:O12" si="0">SUM(C8:N8)</f>
        <v>0</v>
      </c>
      <c r="P8" s="294"/>
    </row>
    <row r="9" spans="2:16" ht="15" customHeight="1">
      <c r="B9" s="860" t="s">
        <v>19</v>
      </c>
      <c r="C9" s="292"/>
      <c r="D9" s="29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862">
        <f t="shared" si="0"/>
        <v>0</v>
      </c>
      <c r="P9" s="294"/>
    </row>
    <row r="10" spans="2:16" ht="15" customHeight="1">
      <c r="B10" s="860" t="s">
        <v>20</v>
      </c>
      <c r="C10" s="292"/>
      <c r="D10" s="29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862">
        <f t="shared" si="0"/>
        <v>0</v>
      </c>
      <c r="P10" s="294"/>
    </row>
    <row r="11" spans="2:16" s="852" customFormat="1" ht="15" customHeight="1">
      <c r="B11" s="860" t="s">
        <v>21</v>
      </c>
      <c r="C11" s="292"/>
      <c r="D11" s="29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862">
        <f t="shared" si="0"/>
        <v>0</v>
      </c>
      <c r="P11" s="294"/>
    </row>
    <row r="12" spans="2:16" s="852" customFormat="1" ht="15" customHeight="1" thickBot="1">
      <c r="B12" s="864" t="s">
        <v>22</v>
      </c>
      <c r="C12" s="295"/>
      <c r="D12" s="296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865">
        <f t="shared" si="0"/>
        <v>0</v>
      </c>
      <c r="P12" s="297"/>
    </row>
    <row r="13" spans="2:16" s="852" customFormat="1" ht="15" customHeight="1" thickBot="1">
      <c r="B13" s="866" t="s">
        <v>23</v>
      </c>
      <c r="C13" s="867">
        <f>SUM(C7:C12)</f>
        <v>0</v>
      </c>
      <c r="D13" s="868">
        <f t="shared" ref="D13:O13" si="1">SUM(D7:D12)</f>
        <v>0</v>
      </c>
      <c r="E13" s="868">
        <f t="shared" si="1"/>
        <v>0</v>
      </c>
      <c r="F13" s="868">
        <f t="shared" si="1"/>
        <v>0</v>
      </c>
      <c r="G13" s="868">
        <f t="shared" si="1"/>
        <v>0</v>
      </c>
      <c r="H13" s="868">
        <f t="shared" si="1"/>
        <v>0</v>
      </c>
      <c r="I13" s="868">
        <f t="shared" si="1"/>
        <v>0</v>
      </c>
      <c r="J13" s="868">
        <f t="shared" si="1"/>
        <v>0</v>
      </c>
      <c r="K13" s="868">
        <f t="shared" si="1"/>
        <v>0</v>
      </c>
      <c r="L13" s="868">
        <f t="shared" si="1"/>
        <v>0</v>
      </c>
      <c r="M13" s="868">
        <f t="shared" si="1"/>
        <v>0</v>
      </c>
      <c r="N13" s="868">
        <f t="shared" si="1"/>
        <v>0</v>
      </c>
      <c r="O13" s="869">
        <f t="shared" si="1"/>
        <v>0</v>
      </c>
      <c r="P13" s="870">
        <f>SUM(P7:P12)</f>
        <v>0</v>
      </c>
    </row>
    <row r="14" spans="2:16" ht="15" customHeight="1" thickBot="1">
      <c r="B14" s="852"/>
      <c r="C14" s="852"/>
      <c r="D14" s="852"/>
      <c r="E14" s="852"/>
      <c r="F14" s="852"/>
      <c r="G14" s="852"/>
      <c r="H14" s="852"/>
      <c r="I14" s="852"/>
      <c r="J14" s="852"/>
      <c r="K14" s="852"/>
      <c r="L14" s="852"/>
      <c r="M14" s="852"/>
      <c r="N14" s="852"/>
      <c r="O14" s="852"/>
      <c r="P14" s="852"/>
    </row>
    <row r="15" spans="2:16" ht="15.75" thickBot="1">
      <c r="B15" s="853">
        <v>2015</v>
      </c>
      <c r="C15" s="1207" t="s">
        <v>467</v>
      </c>
      <c r="D15" s="1208"/>
      <c r="E15" s="1208"/>
      <c r="F15" s="1208"/>
      <c r="G15" s="1208"/>
      <c r="H15" s="1208"/>
      <c r="I15" s="1208"/>
      <c r="J15" s="1208"/>
      <c r="K15" s="1208"/>
      <c r="L15" s="1208"/>
      <c r="M15" s="1208"/>
      <c r="N15" s="1208"/>
      <c r="O15" s="1209"/>
      <c r="P15" s="854"/>
    </row>
    <row r="16" spans="2:16" ht="23.25" customHeight="1">
      <c r="B16" s="855" t="s">
        <v>80</v>
      </c>
      <c r="C16" s="856" t="s">
        <v>4</v>
      </c>
      <c r="D16" s="857" t="s">
        <v>5</v>
      </c>
      <c r="E16" s="857" t="s">
        <v>6</v>
      </c>
      <c r="F16" s="857" t="s">
        <v>7</v>
      </c>
      <c r="G16" s="857" t="s">
        <v>8</v>
      </c>
      <c r="H16" s="857" t="s">
        <v>9</v>
      </c>
      <c r="I16" s="857" t="s">
        <v>10</v>
      </c>
      <c r="J16" s="857" t="s">
        <v>11</v>
      </c>
      <c r="K16" s="857" t="s">
        <v>12</v>
      </c>
      <c r="L16" s="857" t="s">
        <v>13</v>
      </c>
      <c r="M16" s="857" t="s">
        <v>14</v>
      </c>
      <c r="N16" s="857" t="s">
        <v>15</v>
      </c>
      <c r="O16" s="858" t="s">
        <v>16</v>
      </c>
      <c r="P16" s="859" t="s">
        <v>466</v>
      </c>
    </row>
    <row r="17" spans="2:16" ht="15" customHeight="1">
      <c r="B17" s="860" t="s">
        <v>17</v>
      </c>
      <c r="C17" s="298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872">
        <f t="shared" ref="O17:O22" si="2">SUM(C17:N17)</f>
        <v>0</v>
      </c>
      <c r="P17" s="300"/>
    </row>
    <row r="18" spans="2:16" ht="15" customHeight="1">
      <c r="B18" s="860" t="s">
        <v>18</v>
      </c>
      <c r="C18" s="298"/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99"/>
      <c r="O18" s="872">
        <f t="shared" si="2"/>
        <v>0</v>
      </c>
      <c r="P18" s="300"/>
    </row>
    <row r="19" spans="2:16" ht="15" customHeight="1">
      <c r="B19" s="860" t="s">
        <v>19</v>
      </c>
      <c r="C19" s="298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872">
        <f t="shared" si="2"/>
        <v>0</v>
      </c>
      <c r="P19" s="300"/>
    </row>
    <row r="20" spans="2:16" ht="15" customHeight="1">
      <c r="B20" s="860" t="s">
        <v>20</v>
      </c>
      <c r="C20" s="298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872">
        <f t="shared" si="2"/>
        <v>0</v>
      </c>
      <c r="P20" s="300"/>
    </row>
    <row r="21" spans="2:16" s="852" customFormat="1" ht="15" customHeight="1">
      <c r="B21" s="860" t="s">
        <v>21</v>
      </c>
      <c r="C21" s="298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872">
        <f t="shared" si="2"/>
        <v>0</v>
      </c>
      <c r="P21" s="300"/>
    </row>
    <row r="22" spans="2:16" s="852" customFormat="1" ht="15" customHeight="1" thickBot="1">
      <c r="B22" s="864" t="s">
        <v>22</v>
      </c>
      <c r="C22" s="301"/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873">
        <f t="shared" si="2"/>
        <v>0</v>
      </c>
      <c r="P22" s="303"/>
    </row>
    <row r="23" spans="2:16" s="852" customFormat="1" ht="15" customHeight="1" thickBot="1">
      <c r="B23" s="866" t="s">
        <v>23</v>
      </c>
      <c r="C23" s="874">
        <f>SUM(C17:C22)</f>
        <v>0</v>
      </c>
      <c r="D23" s="875">
        <f t="shared" ref="D23:P23" si="3">SUM(D17:D22)</f>
        <v>0</v>
      </c>
      <c r="E23" s="875">
        <f t="shared" si="3"/>
        <v>0</v>
      </c>
      <c r="F23" s="875">
        <f t="shared" si="3"/>
        <v>0</v>
      </c>
      <c r="G23" s="875">
        <f t="shared" si="3"/>
        <v>0</v>
      </c>
      <c r="H23" s="875">
        <f t="shared" si="3"/>
        <v>0</v>
      </c>
      <c r="I23" s="875">
        <f t="shared" si="3"/>
        <v>0</v>
      </c>
      <c r="J23" s="875">
        <f t="shared" si="3"/>
        <v>0</v>
      </c>
      <c r="K23" s="875">
        <f t="shared" si="3"/>
        <v>0</v>
      </c>
      <c r="L23" s="875">
        <f t="shared" si="3"/>
        <v>0</v>
      </c>
      <c r="M23" s="875">
        <f t="shared" si="3"/>
        <v>0</v>
      </c>
      <c r="N23" s="875">
        <f t="shared" si="3"/>
        <v>0</v>
      </c>
      <c r="O23" s="876">
        <f t="shared" si="3"/>
        <v>0</v>
      </c>
      <c r="P23" s="877">
        <f t="shared" si="3"/>
        <v>0</v>
      </c>
    </row>
    <row r="24" spans="2:16" ht="15" customHeight="1" thickBot="1">
      <c r="B24" s="852"/>
      <c r="C24" s="852"/>
      <c r="D24" s="852"/>
      <c r="E24" s="852"/>
      <c r="F24" s="852"/>
      <c r="G24" s="852"/>
      <c r="H24" s="852"/>
      <c r="I24" s="852"/>
      <c r="J24" s="852"/>
      <c r="K24" s="852"/>
      <c r="L24" s="852"/>
      <c r="M24" s="852"/>
      <c r="N24" s="852"/>
      <c r="O24" s="852"/>
      <c r="P24" s="852"/>
    </row>
    <row r="25" spans="2:16" ht="15" customHeight="1" thickBot="1">
      <c r="B25" s="853">
        <v>2016</v>
      </c>
      <c r="C25" s="1207" t="s">
        <v>467</v>
      </c>
      <c r="D25" s="1208"/>
      <c r="E25" s="1208"/>
      <c r="F25" s="1208"/>
      <c r="G25" s="1208"/>
      <c r="H25" s="1208"/>
      <c r="I25" s="1208"/>
      <c r="J25" s="1208"/>
      <c r="K25" s="1208"/>
      <c r="L25" s="1208"/>
      <c r="M25" s="1208"/>
      <c r="N25" s="1208"/>
      <c r="O25" s="1209"/>
      <c r="P25" s="854"/>
    </row>
    <row r="26" spans="2:16" ht="23.25" customHeight="1">
      <c r="B26" s="855" t="s">
        <v>80</v>
      </c>
      <c r="C26" s="856" t="s">
        <v>4</v>
      </c>
      <c r="D26" s="857" t="s">
        <v>5</v>
      </c>
      <c r="E26" s="857" t="s">
        <v>6</v>
      </c>
      <c r="F26" s="857" t="s">
        <v>7</v>
      </c>
      <c r="G26" s="857" t="s">
        <v>8</v>
      </c>
      <c r="H26" s="857" t="s">
        <v>9</v>
      </c>
      <c r="I26" s="857" t="s">
        <v>10</v>
      </c>
      <c r="J26" s="857" t="s">
        <v>11</v>
      </c>
      <c r="K26" s="857" t="s">
        <v>12</v>
      </c>
      <c r="L26" s="857" t="s">
        <v>13</v>
      </c>
      <c r="M26" s="857" t="s">
        <v>14</v>
      </c>
      <c r="N26" s="857" t="s">
        <v>15</v>
      </c>
      <c r="O26" s="858" t="s">
        <v>16</v>
      </c>
      <c r="P26" s="859" t="s">
        <v>466</v>
      </c>
    </row>
    <row r="27" spans="2:16" ht="15" customHeight="1">
      <c r="B27" s="860" t="s">
        <v>17</v>
      </c>
      <c r="C27" s="292"/>
      <c r="D27" s="293"/>
      <c r="E27" s="293"/>
      <c r="F27" s="293"/>
      <c r="G27" s="293"/>
      <c r="H27" s="293"/>
      <c r="I27" s="293"/>
      <c r="J27" s="293"/>
      <c r="K27" s="293"/>
      <c r="L27" s="293"/>
      <c r="M27" s="293"/>
      <c r="N27" s="293"/>
      <c r="O27" s="862">
        <f t="shared" ref="O27:O32" si="4">SUM(C27:N27)</f>
        <v>0</v>
      </c>
      <c r="P27" s="294"/>
    </row>
    <row r="28" spans="2:16" ht="15" customHeight="1">
      <c r="B28" s="860" t="s">
        <v>18</v>
      </c>
      <c r="C28" s="292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862">
        <f t="shared" si="4"/>
        <v>0</v>
      </c>
      <c r="P28" s="294"/>
    </row>
    <row r="29" spans="2:16" ht="15" customHeight="1">
      <c r="B29" s="860" t="s">
        <v>19</v>
      </c>
      <c r="C29" s="292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862">
        <f t="shared" si="4"/>
        <v>0</v>
      </c>
      <c r="P29" s="294"/>
    </row>
    <row r="30" spans="2:16" ht="15" customHeight="1">
      <c r="B30" s="860" t="s">
        <v>20</v>
      </c>
      <c r="C30" s="292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862">
        <f t="shared" si="4"/>
        <v>0</v>
      </c>
      <c r="P30" s="294"/>
    </row>
    <row r="31" spans="2:16" s="852" customFormat="1" ht="15" customHeight="1">
      <c r="B31" s="860" t="s">
        <v>21</v>
      </c>
      <c r="C31" s="292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862">
        <f t="shared" si="4"/>
        <v>0</v>
      </c>
      <c r="P31" s="294"/>
    </row>
    <row r="32" spans="2:16" s="852" customFormat="1" ht="15" customHeight="1" thickBot="1">
      <c r="B32" s="864" t="s">
        <v>22</v>
      </c>
      <c r="C32" s="295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865">
        <f t="shared" si="4"/>
        <v>0</v>
      </c>
      <c r="P32" s="297"/>
    </row>
    <row r="33" spans="2:16" ht="15" customHeight="1" thickBot="1">
      <c r="B33" s="866" t="s">
        <v>23</v>
      </c>
      <c r="C33" s="867">
        <f>SUM(C27:C32)</f>
        <v>0</v>
      </c>
      <c r="D33" s="868">
        <f t="shared" ref="D33:P33" si="5">SUM(D27:D32)</f>
        <v>0</v>
      </c>
      <c r="E33" s="868">
        <f t="shared" si="5"/>
        <v>0</v>
      </c>
      <c r="F33" s="868">
        <f t="shared" si="5"/>
        <v>0</v>
      </c>
      <c r="G33" s="868">
        <f t="shared" si="5"/>
        <v>0</v>
      </c>
      <c r="H33" s="868">
        <f t="shared" si="5"/>
        <v>0</v>
      </c>
      <c r="I33" s="868">
        <f t="shared" si="5"/>
        <v>0</v>
      </c>
      <c r="J33" s="868">
        <f t="shared" si="5"/>
        <v>0</v>
      </c>
      <c r="K33" s="868">
        <f t="shared" si="5"/>
        <v>0</v>
      </c>
      <c r="L33" s="868">
        <f t="shared" si="5"/>
        <v>0</v>
      </c>
      <c r="M33" s="868">
        <f t="shared" si="5"/>
        <v>0</v>
      </c>
      <c r="N33" s="868">
        <f t="shared" si="5"/>
        <v>0</v>
      </c>
      <c r="O33" s="869">
        <f t="shared" si="5"/>
        <v>0</v>
      </c>
      <c r="P33" s="870">
        <f t="shared" si="5"/>
        <v>0</v>
      </c>
    </row>
    <row r="34" spans="2:16" ht="15" customHeight="1" thickBot="1">
      <c r="B34" s="852"/>
      <c r="C34" s="852"/>
      <c r="D34" s="852"/>
      <c r="E34" s="852"/>
      <c r="F34" s="852"/>
      <c r="G34" s="852"/>
      <c r="H34" s="852"/>
      <c r="I34" s="852"/>
      <c r="J34" s="852"/>
      <c r="K34" s="852"/>
      <c r="L34" s="852"/>
      <c r="M34" s="852"/>
      <c r="N34" s="852"/>
      <c r="O34" s="852"/>
      <c r="P34" s="852"/>
    </row>
    <row r="35" spans="2:16" ht="15" customHeight="1" thickBot="1">
      <c r="B35" s="853">
        <v>2017</v>
      </c>
      <c r="C35" s="1207" t="s">
        <v>467</v>
      </c>
      <c r="D35" s="1208"/>
      <c r="E35" s="1208"/>
      <c r="F35" s="1208"/>
      <c r="G35" s="1208"/>
      <c r="H35" s="1208"/>
      <c r="I35" s="1208"/>
      <c r="J35" s="1208"/>
      <c r="K35" s="1208"/>
      <c r="L35" s="1208"/>
      <c r="M35" s="1208"/>
      <c r="N35" s="1208"/>
      <c r="O35" s="1209"/>
      <c r="P35" s="854"/>
    </row>
    <row r="36" spans="2:16" ht="23.25" customHeight="1">
      <c r="B36" s="855" t="s">
        <v>80</v>
      </c>
      <c r="C36" s="856" t="s">
        <v>4</v>
      </c>
      <c r="D36" s="857" t="s">
        <v>5</v>
      </c>
      <c r="E36" s="857" t="s">
        <v>6</v>
      </c>
      <c r="F36" s="857" t="s">
        <v>7</v>
      </c>
      <c r="G36" s="857" t="s">
        <v>8</v>
      </c>
      <c r="H36" s="857" t="s">
        <v>9</v>
      </c>
      <c r="I36" s="857" t="s">
        <v>10</v>
      </c>
      <c r="J36" s="857" t="s">
        <v>11</v>
      </c>
      <c r="K36" s="857" t="s">
        <v>12</v>
      </c>
      <c r="L36" s="857" t="s">
        <v>13</v>
      </c>
      <c r="M36" s="857" t="s">
        <v>14</v>
      </c>
      <c r="N36" s="857" t="s">
        <v>15</v>
      </c>
      <c r="O36" s="858" t="s">
        <v>16</v>
      </c>
      <c r="P36" s="859" t="s">
        <v>466</v>
      </c>
    </row>
    <row r="37" spans="2:16" ht="15" customHeight="1">
      <c r="B37" s="860" t="s">
        <v>17</v>
      </c>
      <c r="C37" s="292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862">
        <f t="shared" ref="O37:O42" si="6">SUM(C37:N37)</f>
        <v>0</v>
      </c>
      <c r="P37" s="294"/>
    </row>
    <row r="38" spans="2:16" ht="15" customHeight="1">
      <c r="B38" s="860" t="s">
        <v>18</v>
      </c>
      <c r="C38" s="292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862">
        <f t="shared" si="6"/>
        <v>0</v>
      </c>
      <c r="P38" s="294"/>
    </row>
    <row r="39" spans="2:16" ht="15" customHeight="1">
      <c r="B39" s="860" t="s">
        <v>19</v>
      </c>
      <c r="C39" s="292"/>
      <c r="D39" s="293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862">
        <f t="shared" si="6"/>
        <v>0</v>
      </c>
      <c r="P39" s="294"/>
    </row>
    <row r="40" spans="2:16" ht="15" customHeight="1">
      <c r="B40" s="860" t="s">
        <v>20</v>
      </c>
      <c r="C40" s="292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3"/>
      <c r="O40" s="862">
        <f t="shared" si="6"/>
        <v>0</v>
      </c>
      <c r="P40" s="294"/>
    </row>
    <row r="41" spans="2:16" s="852" customFormat="1" ht="15" customHeight="1">
      <c r="B41" s="860" t="s">
        <v>21</v>
      </c>
      <c r="C41" s="292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862">
        <f t="shared" si="6"/>
        <v>0</v>
      </c>
      <c r="P41" s="294"/>
    </row>
    <row r="42" spans="2:16" s="852" customFormat="1" ht="15" customHeight="1" thickBot="1">
      <c r="B42" s="864" t="s">
        <v>22</v>
      </c>
      <c r="C42" s="295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865">
        <f t="shared" si="6"/>
        <v>0</v>
      </c>
      <c r="P42" s="297"/>
    </row>
    <row r="43" spans="2:16" ht="15" customHeight="1" thickBot="1">
      <c r="B43" s="866" t="s">
        <v>23</v>
      </c>
      <c r="C43" s="867">
        <f>SUM(C37:C42)</f>
        <v>0</v>
      </c>
      <c r="D43" s="868">
        <f t="shared" ref="D43:P43" si="7">SUM(D37:D42)</f>
        <v>0</v>
      </c>
      <c r="E43" s="868">
        <f t="shared" si="7"/>
        <v>0</v>
      </c>
      <c r="F43" s="868">
        <f t="shared" si="7"/>
        <v>0</v>
      </c>
      <c r="G43" s="868">
        <f t="shared" si="7"/>
        <v>0</v>
      </c>
      <c r="H43" s="868">
        <f t="shared" si="7"/>
        <v>0</v>
      </c>
      <c r="I43" s="868">
        <f t="shared" si="7"/>
        <v>0</v>
      </c>
      <c r="J43" s="868">
        <f t="shared" si="7"/>
        <v>0</v>
      </c>
      <c r="K43" s="868">
        <f t="shared" si="7"/>
        <v>0</v>
      </c>
      <c r="L43" s="868">
        <f t="shared" si="7"/>
        <v>0</v>
      </c>
      <c r="M43" s="868">
        <f t="shared" si="7"/>
        <v>0</v>
      </c>
      <c r="N43" s="868">
        <f t="shared" si="7"/>
        <v>0</v>
      </c>
      <c r="O43" s="869">
        <f t="shared" si="7"/>
        <v>0</v>
      </c>
      <c r="P43" s="870">
        <f t="shared" si="7"/>
        <v>0</v>
      </c>
    </row>
    <row r="44" spans="2:16" ht="15" customHeight="1" thickBot="1">
      <c r="B44" s="878"/>
      <c r="C44" s="879"/>
      <c r="D44" s="879"/>
      <c r="E44" s="879"/>
      <c r="F44" s="879"/>
      <c r="G44" s="879"/>
      <c r="H44" s="879"/>
      <c r="I44" s="879"/>
      <c r="J44" s="879"/>
      <c r="K44" s="879"/>
      <c r="L44" s="879"/>
      <c r="M44" s="879"/>
      <c r="N44" s="879"/>
      <c r="O44" s="879"/>
      <c r="P44" s="879"/>
    </row>
    <row r="45" spans="2:16" ht="15.75" thickBot="1">
      <c r="B45" s="853">
        <v>2018</v>
      </c>
      <c r="C45" s="1207" t="s">
        <v>467</v>
      </c>
      <c r="D45" s="1208"/>
      <c r="E45" s="1208"/>
      <c r="F45" s="1208"/>
      <c r="G45" s="1208"/>
      <c r="H45" s="1208"/>
      <c r="I45" s="1208"/>
      <c r="J45" s="1208"/>
      <c r="K45" s="1208"/>
      <c r="L45" s="1208"/>
      <c r="M45" s="1208"/>
      <c r="N45" s="1208"/>
      <c r="O45" s="1209"/>
      <c r="P45" s="854"/>
    </row>
    <row r="46" spans="2:16" ht="23.25" customHeight="1">
      <c r="B46" s="855" t="s">
        <v>80</v>
      </c>
      <c r="C46" s="856" t="s">
        <v>4</v>
      </c>
      <c r="D46" s="857" t="s">
        <v>5</v>
      </c>
      <c r="E46" s="857" t="s">
        <v>6</v>
      </c>
      <c r="F46" s="857" t="s">
        <v>7</v>
      </c>
      <c r="G46" s="857" t="s">
        <v>8</v>
      </c>
      <c r="H46" s="857" t="s">
        <v>9</v>
      </c>
      <c r="I46" s="857" t="s">
        <v>10</v>
      </c>
      <c r="J46" s="857" t="s">
        <v>11</v>
      </c>
      <c r="K46" s="857" t="s">
        <v>12</v>
      </c>
      <c r="L46" s="857" t="s">
        <v>13</v>
      </c>
      <c r="M46" s="857" t="s">
        <v>14</v>
      </c>
      <c r="N46" s="857" t="s">
        <v>15</v>
      </c>
      <c r="O46" s="858" t="s">
        <v>16</v>
      </c>
      <c r="P46" s="859" t="s">
        <v>466</v>
      </c>
    </row>
    <row r="47" spans="2:16" ht="15" customHeight="1">
      <c r="B47" s="860" t="s">
        <v>17</v>
      </c>
      <c r="C47" s="292"/>
      <c r="D47" s="293"/>
      <c r="E47" s="293"/>
      <c r="F47" s="293"/>
      <c r="G47" s="293"/>
      <c r="H47" s="293"/>
      <c r="I47" s="293"/>
      <c r="J47" s="293"/>
      <c r="K47" s="293"/>
      <c r="L47" s="293"/>
      <c r="M47" s="293"/>
      <c r="N47" s="293"/>
      <c r="O47" s="862">
        <f>SUM(C47:N47)</f>
        <v>0</v>
      </c>
      <c r="P47" s="294"/>
    </row>
    <row r="48" spans="2:16" ht="15" customHeight="1">
      <c r="B48" s="860" t="s">
        <v>18</v>
      </c>
      <c r="C48" s="292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293"/>
      <c r="O48" s="862">
        <f t="shared" ref="O48:O52" si="8">SUM(C48:N48)</f>
        <v>0</v>
      </c>
      <c r="P48" s="294"/>
    </row>
    <row r="49" spans="2:16" ht="15" customHeight="1">
      <c r="B49" s="860" t="s">
        <v>19</v>
      </c>
      <c r="C49" s="292"/>
      <c r="D49" s="293"/>
      <c r="E49" s="293"/>
      <c r="F49" s="293"/>
      <c r="G49" s="293"/>
      <c r="H49" s="293"/>
      <c r="I49" s="293"/>
      <c r="J49" s="293"/>
      <c r="K49" s="293"/>
      <c r="L49" s="293"/>
      <c r="M49" s="293"/>
      <c r="N49" s="293"/>
      <c r="O49" s="862">
        <f t="shared" si="8"/>
        <v>0</v>
      </c>
      <c r="P49" s="294"/>
    </row>
    <row r="50" spans="2:16" ht="15" customHeight="1">
      <c r="B50" s="860" t="s">
        <v>20</v>
      </c>
      <c r="C50" s="292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862">
        <f t="shared" si="8"/>
        <v>0</v>
      </c>
      <c r="P50" s="294"/>
    </row>
    <row r="51" spans="2:16" ht="15" customHeight="1">
      <c r="B51" s="860" t="s">
        <v>21</v>
      </c>
      <c r="C51" s="292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862">
        <f t="shared" si="8"/>
        <v>0</v>
      </c>
      <c r="P51" s="294"/>
    </row>
    <row r="52" spans="2:16" ht="15" customHeight="1" thickBot="1">
      <c r="B52" s="864" t="s">
        <v>22</v>
      </c>
      <c r="C52" s="295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865">
        <f t="shared" si="8"/>
        <v>0</v>
      </c>
      <c r="P52" s="297"/>
    </row>
    <row r="53" spans="2:16" ht="15" customHeight="1" thickBot="1">
      <c r="B53" s="866" t="s">
        <v>23</v>
      </c>
      <c r="C53" s="867">
        <f>SUM(C47:C52)</f>
        <v>0</v>
      </c>
      <c r="D53" s="868">
        <f t="shared" ref="D53:N53" si="9">SUM(D47:D52)</f>
        <v>0</v>
      </c>
      <c r="E53" s="868">
        <f t="shared" si="9"/>
        <v>0</v>
      </c>
      <c r="F53" s="868">
        <f t="shared" si="9"/>
        <v>0</v>
      </c>
      <c r="G53" s="868">
        <f t="shared" si="9"/>
        <v>0</v>
      </c>
      <c r="H53" s="868">
        <f t="shared" si="9"/>
        <v>0</v>
      </c>
      <c r="I53" s="868">
        <f t="shared" si="9"/>
        <v>0</v>
      </c>
      <c r="J53" s="868">
        <f t="shared" si="9"/>
        <v>0</v>
      </c>
      <c r="K53" s="868">
        <f t="shared" si="9"/>
        <v>0</v>
      </c>
      <c r="L53" s="868">
        <f t="shared" si="9"/>
        <v>0</v>
      </c>
      <c r="M53" s="868">
        <f t="shared" si="9"/>
        <v>0</v>
      </c>
      <c r="N53" s="868">
        <f t="shared" si="9"/>
        <v>0</v>
      </c>
      <c r="O53" s="869">
        <f>SUM(O47:O52)</f>
        <v>0</v>
      </c>
      <c r="P53" s="870">
        <f>SUM(P47:P52)</f>
        <v>0</v>
      </c>
    </row>
    <row r="54" spans="2:16" ht="12" thickBot="1">
      <c r="B54" s="852"/>
      <c r="C54" s="879"/>
      <c r="D54" s="879"/>
      <c r="E54" s="879"/>
      <c r="F54" s="879"/>
      <c r="G54" s="879"/>
      <c r="H54" s="879"/>
      <c r="I54" s="879"/>
      <c r="J54" s="879"/>
      <c r="K54" s="879"/>
      <c r="L54" s="879"/>
      <c r="M54" s="879"/>
      <c r="N54" s="879"/>
      <c r="O54" s="879"/>
      <c r="P54" s="879"/>
    </row>
    <row r="55" spans="2:16" ht="15" customHeight="1" thickBot="1">
      <c r="B55" s="853">
        <v>2019</v>
      </c>
      <c r="C55" s="1207" t="s">
        <v>467</v>
      </c>
      <c r="D55" s="1208"/>
      <c r="E55" s="1208"/>
      <c r="F55" s="1208"/>
      <c r="G55" s="1208"/>
      <c r="H55" s="1208"/>
      <c r="I55" s="1208"/>
      <c r="J55" s="1208"/>
      <c r="K55" s="1208"/>
      <c r="L55" s="1208"/>
      <c r="M55" s="1208"/>
      <c r="N55" s="1208"/>
      <c r="O55" s="1209"/>
      <c r="P55" s="854"/>
    </row>
    <row r="56" spans="2:16" ht="23.25" customHeight="1">
      <c r="B56" s="855" t="s">
        <v>80</v>
      </c>
      <c r="C56" s="856" t="s">
        <v>880</v>
      </c>
      <c r="D56" s="857" t="s">
        <v>881</v>
      </c>
      <c r="E56" s="857" t="s">
        <v>882</v>
      </c>
      <c r="F56" s="857" t="s">
        <v>1085</v>
      </c>
      <c r="G56" s="857" t="s">
        <v>883</v>
      </c>
      <c r="H56" s="857" t="s">
        <v>884</v>
      </c>
      <c r="I56" s="857" t="s">
        <v>885</v>
      </c>
      <c r="J56" s="857" t="s">
        <v>886</v>
      </c>
      <c r="K56" s="857" t="s">
        <v>887</v>
      </c>
      <c r="L56" s="857" t="s">
        <v>888</v>
      </c>
      <c r="M56" s="857" t="s">
        <v>889</v>
      </c>
      <c r="N56" s="857" t="s">
        <v>890</v>
      </c>
      <c r="O56" s="858" t="s">
        <v>16</v>
      </c>
      <c r="P56" s="859" t="s">
        <v>466</v>
      </c>
    </row>
    <row r="57" spans="2:16" ht="15" customHeight="1">
      <c r="B57" s="860" t="s">
        <v>17</v>
      </c>
      <c r="C57" s="292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862">
        <f>SUM(C57:N57)</f>
        <v>0</v>
      </c>
      <c r="P57" s="294"/>
    </row>
    <row r="58" spans="2:16" ht="15" customHeight="1">
      <c r="B58" s="860" t="s">
        <v>18</v>
      </c>
      <c r="C58" s="292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862">
        <f t="shared" ref="O58:O62" si="10">SUM(C58:N58)</f>
        <v>0</v>
      </c>
      <c r="P58" s="294"/>
    </row>
    <row r="59" spans="2:16" ht="15" customHeight="1">
      <c r="B59" s="860" t="s">
        <v>19</v>
      </c>
      <c r="C59" s="292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862">
        <f t="shared" si="10"/>
        <v>0</v>
      </c>
      <c r="P59" s="294"/>
    </row>
    <row r="60" spans="2:16" ht="15" customHeight="1">
      <c r="B60" s="860" t="s">
        <v>20</v>
      </c>
      <c r="C60" s="292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862">
        <f t="shared" si="10"/>
        <v>0</v>
      </c>
      <c r="P60" s="294"/>
    </row>
    <row r="61" spans="2:16" s="852" customFormat="1" ht="15" customHeight="1">
      <c r="B61" s="860" t="s">
        <v>21</v>
      </c>
      <c r="C61" s="292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862">
        <f t="shared" si="10"/>
        <v>0</v>
      </c>
      <c r="P61" s="294"/>
    </row>
    <row r="62" spans="2:16" s="852" customFormat="1" ht="15" customHeight="1" thickBot="1">
      <c r="B62" s="864" t="s">
        <v>22</v>
      </c>
      <c r="C62" s="295"/>
      <c r="D62" s="296"/>
      <c r="E62" s="296"/>
      <c r="F62" s="296"/>
      <c r="G62" s="296"/>
      <c r="H62" s="296"/>
      <c r="I62" s="296"/>
      <c r="J62" s="296"/>
      <c r="K62" s="296"/>
      <c r="L62" s="296"/>
      <c r="M62" s="296"/>
      <c r="N62" s="296"/>
      <c r="O62" s="865">
        <f t="shared" si="10"/>
        <v>0</v>
      </c>
      <c r="P62" s="297"/>
    </row>
    <row r="63" spans="2:16" ht="15" customHeight="1" thickBot="1">
      <c r="B63" s="866" t="s">
        <v>23</v>
      </c>
      <c r="C63" s="867">
        <f>SUM(C57:C62)</f>
        <v>0</v>
      </c>
      <c r="D63" s="868">
        <f t="shared" ref="D63:N63" si="11">SUM(D57:D62)</f>
        <v>0</v>
      </c>
      <c r="E63" s="868">
        <f t="shared" si="11"/>
        <v>0</v>
      </c>
      <c r="F63" s="868">
        <f t="shared" si="11"/>
        <v>0</v>
      </c>
      <c r="G63" s="868">
        <f t="shared" si="11"/>
        <v>0</v>
      </c>
      <c r="H63" s="868">
        <f t="shared" si="11"/>
        <v>0</v>
      </c>
      <c r="I63" s="868">
        <f t="shared" si="11"/>
        <v>0</v>
      </c>
      <c r="J63" s="868">
        <f t="shared" si="11"/>
        <v>0</v>
      </c>
      <c r="K63" s="868">
        <f t="shared" si="11"/>
        <v>0</v>
      </c>
      <c r="L63" s="868">
        <f t="shared" si="11"/>
        <v>0</v>
      </c>
      <c r="M63" s="868">
        <f t="shared" si="11"/>
        <v>0</v>
      </c>
      <c r="N63" s="868">
        <f t="shared" si="11"/>
        <v>0</v>
      </c>
      <c r="O63" s="869">
        <f>SUM(O57:O62)</f>
        <v>0</v>
      </c>
      <c r="P63" s="870">
        <f>SUM(P57:P62)</f>
        <v>0</v>
      </c>
    </row>
    <row r="64" spans="2:16" ht="11.25">
      <c r="B64" s="852" t="s">
        <v>642</v>
      </c>
      <c r="C64" s="852"/>
      <c r="D64" s="852"/>
      <c r="E64" s="852"/>
      <c r="F64" s="852"/>
      <c r="G64" s="852"/>
      <c r="H64" s="852"/>
      <c r="I64" s="852"/>
      <c r="J64" s="852"/>
      <c r="K64" s="852"/>
      <c r="L64" s="852"/>
      <c r="M64" s="852"/>
      <c r="N64" s="852"/>
      <c r="O64" s="852"/>
      <c r="P64" s="852"/>
    </row>
    <row r="65" spans="2:16" ht="15" customHeight="1">
      <c r="B65" s="850" t="s">
        <v>891</v>
      </c>
    </row>
    <row r="69" spans="2:16" ht="15" hidden="1" customHeight="1" thickBot="1">
      <c r="B69" s="880">
        <v>2014</v>
      </c>
      <c r="C69" s="1207" t="s">
        <v>467</v>
      </c>
      <c r="D69" s="1208"/>
      <c r="E69" s="1208"/>
      <c r="F69" s="1208"/>
      <c r="G69" s="1208"/>
      <c r="H69" s="1208"/>
      <c r="I69" s="1208"/>
      <c r="J69" s="1208"/>
      <c r="K69" s="1208"/>
      <c r="L69" s="1208"/>
      <c r="M69" s="1208"/>
      <c r="N69" s="1208"/>
      <c r="O69" s="1209"/>
      <c r="P69" s="854"/>
    </row>
    <row r="70" spans="2:16" ht="23.85" hidden="1" customHeight="1">
      <c r="B70" s="855" t="s">
        <v>80</v>
      </c>
      <c r="C70" s="856" t="s">
        <v>4</v>
      </c>
      <c r="D70" s="857" t="s">
        <v>5</v>
      </c>
      <c r="E70" s="857" t="s">
        <v>6</v>
      </c>
      <c r="F70" s="857" t="s">
        <v>7</v>
      </c>
      <c r="G70" s="857" t="s">
        <v>8</v>
      </c>
      <c r="H70" s="857" t="s">
        <v>9</v>
      </c>
      <c r="I70" s="857" t="s">
        <v>10</v>
      </c>
      <c r="J70" s="857" t="s">
        <v>11</v>
      </c>
      <c r="K70" s="857" t="s">
        <v>12</v>
      </c>
      <c r="L70" s="857" t="s">
        <v>13</v>
      </c>
      <c r="M70" s="857" t="s">
        <v>14</v>
      </c>
      <c r="N70" s="857" t="s">
        <v>15</v>
      </c>
      <c r="O70" s="858" t="s">
        <v>16</v>
      </c>
      <c r="P70" s="859" t="s">
        <v>466</v>
      </c>
    </row>
    <row r="71" spans="2:16" ht="15" hidden="1" customHeight="1">
      <c r="B71" s="860" t="s">
        <v>1046</v>
      </c>
      <c r="C71" s="861">
        <f t="shared" ref="C71:N71" si="12">SUM(C7:C8)</f>
        <v>0</v>
      </c>
      <c r="D71" s="861">
        <f t="shared" si="12"/>
        <v>0</v>
      </c>
      <c r="E71" s="861">
        <f t="shared" si="12"/>
        <v>0</v>
      </c>
      <c r="F71" s="861">
        <f t="shared" si="12"/>
        <v>0</v>
      </c>
      <c r="G71" s="861">
        <f t="shared" si="12"/>
        <v>0</v>
      </c>
      <c r="H71" s="861">
        <f t="shared" si="12"/>
        <v>0</v>
      </c>
      <c r="I71" s="861">
        <f t="shared" si="12"/>
        <v>0</v>
      </c>
      <c r="J71" s="861">
        <f t="shared" si="12"/>
        <v>0</v>
      </c>
      <c r="K71" s="861">
        <f t="shared" si="12"/>
        <v>0</v>
      </c>
      <c r="L71" s="861">
        <f t="shared" si="12"/>
        <v>0</v>
      </c>
      <c r="M71" s="861">
        <f t="shared" si="12"/>
        <v>0</v>
      </c>
      <c r="N71" s="861">
        <f t="shared" si="12"/>
        <v>0</v>
      </c>
      <c r="O71" s="862">
        <f>SUM(C71:N71)</f>
        <v>0</v>
      </c>
      <c r="P71" s="863">
        <f>SUM(P7:P8)</f>
        <v>0</v>
      </c>
    </row>
    <row r="72" spans="2:16" ht="15" hidden="1" customHeight="1">
      <c r="B72" s="860" t="s">
        <v>19</v>
      </c>
      <c r="C72" s="861">
        <f>C9</f>
        <v>0</v>
      </c>
      <c r="D72" s="861">
        <f t="shared" ref="D72:N72" si="13">D9</f>
        <v>0</v>
      </c>
      <c r="E72" s="861">
        <f t="shared" si="13"/>
        <v>0</v>
      </c>
      <c r="F72" s="861">
        <f t="shared" si="13"/>
        <v>0</v>
      </c>
      <c r="G72" s="861">
        <f t="shared" si="13"/>
        <v>0</v>
      </c>
      <c r="H72" s="861">
        <f t="shared" si="13"/>
        <v>0</v>
      </c>
      <c r="I72" s="861">
        <f t="shared" si="13"/>
        <v>0</v>
      </c>
      <c r="J72" s="861">
        <f t="shared" si="13"/>
        <v>0</v>
      </c>
      <c r="K72" s="861">
        <f t="shared" si="13"/>
        <v>0</v>
      </c>
      <c r="L72" s="861">
        <f t="shared" si="13"/>
        <v>0</v>
      </c>
      <c r="M72" s="861">
        <f t="shared" si="13"/>
        <v>0</v>
      </c>
      <c r="N72" s="861">
        <f t="shared" si="13"/>
        <v>0</v>
      </c>
      <c r="O72" s="862">
        <f>SUM(C72:N72)</f>
        <v>0</v>
      </c>
      <c r="P72" s="863">
        <f>P9</f>
        <v>0</v>
      </c>
    </row>
    <row r="73" spans="2:16" ht="15" hidden="1" customHeight="1">
      <c r="B73" s="860" t="s">
        <v>20</v>
      </c>
      <c r="C73" s="861">
        <f t="shared" ref="C73:N73" si="14">C10</f>
        <v>0</v>
      </c>
      <c r="D73" s="861">
        <f t="shared" si="14"/>
        <v>0</v>
      </c>
      <c r="E73" s="861">
        <f t="shared" si="14"/>
        <v>0</v>
      </c>
      <c r="F73" s="861">
        <f t="shared" si="14"/>
        <v>0</v>
      </c>
      <c r="G73" s="861">
        <f t="shared" si="14"/>
        <v>0</v>
      </c>
      <c r="H73" s="861">
        <f t="shared" si="14"/>
        <v>0</v>
      </c>
      <c r="I73" s="861">
        <f t="shared" si="14"/>
        <v>0</v>
      </c>
      <c r="J73" s="861">
        <f t="shared" si="14"/>
        <v>0</v>
      </c>
      <c r="K73" s="861">
        <f t="shared" si="14"/>
        <v>0</v>
      </c>
      <c r="L73" s="861">
        <f t="shared" si="14"/>
        <v>0</v>
      </c>
      <c r="M73" s="861">
        <f t="shared" si="14"/>
        <v>0</v>
      </c>
      <c r="N73" s="861">
        <f t="shared" si="14"/>
        <v>0</v>
      </c>
      <c r="O73" s="862">
        <f t="shared" ref="O73:O75" si="15">SUM(C73:N73)</f>
        <v>0</v>
      </c>
      <c r="P73" s="863">
        <f>P10</f>
        <v>0</v>
      </c>
    </row>
    <row r="74" spans="2:16" ht="15" hidden="1" customHeight="1">
      <c r="B74" s="860" t="s">
        <v>21</v>
      </c>
      <c r="C74" s="861">
        <f t="shared" ref="C74:N74" si="16">C11</f>
        <v>0</v>
      </c>
      <c r="D74" s="861">
        <f t="shared" si="16"/>
        <v>0</v>
      </c>
      <c r="E74" s="861">
        <f t="shared" si="16"/>
        <v>0</v>
      </c>
      <c r="F74" s="861">
        <f t="shared" si="16"/>
        <v>0</v>
      </c>
      <c r="G74" s="861">
        <f t="shared" si="16"/>
        <v>0</v>
      </c>
      <c r="H74" s="861">
        <f t="shared" si="16"/>
        <v>0</v>
      </c>
      <c r="I74" s="861">
        <f t="shared" si="16"/>
        <v>0</v>
      </c>
      <c r="J74" s="861">
        <f t="shared" si="16"/>
        <v>0</v>
      </c>
      <c r="K74" s="861">
        <f t="shared" si="16"/>
        <v>0</v>
      </c>
      <c r="L74" s="861">
        <f t="shared" si="16"/>
        <v>0</v>
      </c>
      <c r="M74" s="861">
        <f t="shared" si="16"/>
        <v>0</v>
      </c>
      <c r="N74" s="861">
        <f t="shared" si="16"/>
        <v>0</v>
      </c>
      <c r="O74" s="862">
        <f t="shared" si="15"/>
        <v>0</v>
      </c>
      <c r="P74" s="863">
        <f>P11</f>
        <v>0</v>
      </c>
    </row>
    <row r="75" spans="2:16" ht="15" hidden="1" customHeight="1" thickBot="1">
      <c r="B75" s="864" t="s">
        <v>22</v>
      </c>
      <c r="C75" s="861">
        <f t="shared" ref="C75:N75" si="17">C12</f>
        <v>0</v>
      </c>
      <c r="D75" s="861">
        <f t="shared" si="17"/>
        <v>0</v>
      </c>
      <c r="E75" s="861">
        <f t="shared" si="17"/>
        <v>0</v>
      </c>
      <c r="F75" s="861">
        <f t="shared" si="17"/>
        <v>0</v>
      </c>
      <c r="G75" s="861">
        <f t="shared" si="17"/>
        <v>0</v>
      </c>
      <c r="H75" s="861">
        <f t="shared" si="17"/>
        <v>0</v>
      </c>
      <c r="I75" s="861">
        <f t="shared" si="17"/>
        <v>0</v>
      </c>
      <c r="J75" s="861">
        <f t="shared" si="17"/>
        <v>0</v>
      </c>
      <c r="K75" s="861">
        <f t="shared" si="17"/>
        <v>0</v>
      </c>
      <c r="L75" s="861">
        <f t="shared" si="17"/>
        <v>0</v>
      </c>
      <c r="M75" s="861">
        <f t="shared" si="17"/>
        <v>0</v>
      </c>
      <c r="N75" s="861">
        <f t="shared" si="17"/>
        <v>0</v>
      </c>
      <c r="O75" s="865">
        <f t="shared" si="15"/>
        <v>0</v>
      </c>
      <c r="P75" s="863">
        <f>P12</f>
        <v>0</v>
      </c>
    </row>
    <row r="76" spans="2:16" ht="15" hidden="1" customHeight="1" thickBot="1">
      <c r="B76" s="866" t="s">
        <v>23</v>
      </c>
      <c r="C76" s="867">
        <f t="shared" ref="C76:P76" si="18">SUM(C71:C75)</f>
        <v>0</v>
      </c>
      <c r="D76" s="868">
        <f t="shared" si="18"/>
        <v>0</v>
      </c>
      <c r="E76" s="868">
        <f t="shared" si="18"/>
        <v>0</v>
      </c>
      <c r="F76" s="868">
        <f t="shared" si="18"/>
        <v>0</v>
      </c>
      <c r="G76" s="868">
        <f t="shared" si="18"/>
        <v>0</v>
      </c>
      <c r="H76" s="868">
        <f t="shared" si="18"/>
        <v>0</v>
      </c>
      <c r="I76" s="868">
        <f t="shared" si="18"/>
        <v>0</v>
      </c>
      <c r="J76" s="868">
        <f t="shared" si="18"/>
        <v>0</v>
      </c>
      <c r="K76" s="868">
        <f t="shared" si="18"/>
        <v>0</v>
      </c>
      <c r="L76" s="868">
        <f t="shared" si="18"/>
        <v>0</v>
      </c>
      <c r="M76" s="868">
        <f t="shared" si="18"/>
        <v>0</v>
      </c>
      <c r="N76" s="868">
        <f t="shared" si="18"/>
        <v>0</v>
      </c>
      <c r="O76" s="869">
        <f t="shared" si="18"/>
        <v>0</v>
      </c>
      <c r="P76" s="870">
        <f t="shared" si="18"/>
        <v>0</v>
      </c>
    </row>
    <row r="77" spans="2:16" ht="15" hidden="1" customHeight="1">
      <c r="B77" s="881"/>
      <c r="C77" s="852"/>
      <c r="D77" s="852"/>
      <c r="E77" s="852"/>
      <c r="F77" s="852"/>
      <c r="G77" s="852"/>
      <c r="H77" s="852"/>
      <c r="I77" s="852"/>
      <c r="J77" s="852"/>
      <c r="K77" s="852"/>
      <c r="L77" s="852"/>
      <c r="M77" s="852"/>
      <c r="N77" s="852"/>
      <c r="O77" s="852"/>
      <c r="P77" s="852"/>
    </row>
    <row r="78" spans="2:16" ht="15" hidden="1" customHeight="1" thickBot="1">
      <c r="B78" s="882"/>
    </row>
    <row r="79" spans="2:16" ht="15" hidden="1" customHeight="1" thickBot="1">
      <c r="B79" s="880">
        <v>2015</v>
      </c>
      <c r="C79" s="1207" t="s">
        <v>467</v>
      </c>
      <c r="D79" s="1208"/>
      <c r="E79" s="1208"/>
      <c r="F79" s="1208"/>
      <c r="G79" s="1208"/>
      <c r="H79" s="1208"/>
      <c r="I79" s="1208"/>
      <c r="J79" s="1208"/>
      <c r="K79" s="1208"/>
      <c r="L79" s="1208"/>
      <c r="M79" s="1208"/>
      <c r="N79" s="1208"/>
      <c r="O79" s="1209"/>
      <c r="P79" s="854"/>
    </row>
    <row r="80" spans="2:16" ht="23.85" hidden="1" customHeight="1">
      <c r="B80" s="855" t="s">
        <v>80</v>
      </c>
      <c r="C80" s="856" t="s">
        <v>4</v>
      </c>
      <c r="D80" s="857" t="s">
        <v>5</v>
      </c>
      <c r="E80" s="857" t="s">
        <v>6</v>
      </c>
      <c r="F80" s="857" t="s">
        <v>7</v>
      </c>
      <c r="G80" s="857" t="s">
        <v>8</v>
      </c>
      <c r="H80" s="857" t="s">
        <v>9</v>
      </c>
      <c r="I80" s="857" t="s">
        <v>10</v>
      </c>
      <c r="J80" s="857" t="s">
        <v>11</v>
      </c>
      <c r="K80" s="857" t="s">
        <v>12</v>
      </c>
      <c r="L80" s="857" t="s">
        <v>13</v>
      </c>
      <c r="M80" s="857" t="s">
        <v>14</v>
      </c>
      <c r="N80" s="857" t="s">
        <v>15</v>
      </c>
      <c r="O80" s="858" t="s">
        <v>16</v>
      </c>
      <c r="P80" s="859" t="s">
        <v>466</v>
      </c>
    </row>
    <row r="81" spans="2:16" ht="15" hidden="1" customHeight="1">
      <c r="B81" s="860" t="s">
        <v>1046</v>
      </c>
      <c r="C81" s="861">
        <f t="shared" ref="C81:N81" si="19">SUM(C17:C18)</f>
        <v>0</v>
      </c>
      <c r="D81" s="861">
        <f t="shared" si="19"/>
        <v>0</v>
      </c>
      <c r="E81" s="861">
        <f t="shared" si="19"/>
        <v>0</v>
      </c>
      <c r="F81" s="861">
        <f t="shared" si="19"/>
        <v>0</v>
      </c>
      <c r="G81" s="861">
        <f t="shared" si="19"/>
        <v>0</v>
      </c>
      <c r="H81" s="861">
        <f t="shared" si="19"/>
        <v>0</v>
      </c>
      <c r="I81" s="861">
        <f t="shared" si="19"/>
        <v>0</v>
      </c>
      <c r="J81" s="861">
        <f t="shared" si="19"/>
        <v>0</v>
      </c>
      <c r="K81" s="861">
        <f t="shared" si="19"/>
        <v>0</v>
      </c>
      <c r="L81" s="861">
        <f t="shared" si="19"/>
        <v>0</v>
      </c>
      <c r="M81" s="861">
        <f t="shared" si="19"/>
        <v>0</v>
      </c>
      <c r="N81" s="861">
        <f t="shared" si="19"/>
        <v>0</v>
      </c>
      <c r="O81" s="862">
        <f t="shared" ref="O81:O85" si="20">SUM(C81:N81)</f>
        <v>0</v>
      </c>
      <c r="P81" s="863">
        <f>SUM(P17:P18)</f>
        <v>0</v>
      </c>
    </row>
    <row r="82" spans="2:16" ht="15" hidden="1" customHeight="1">
      <c r="B82" s="860" t="s">
        <v>19</v>
      </c>
      <c r="C82" s="861">
        <f t="shared" ref="C82:N82" si="21">C19</f>
        <v>0</v>
      </c>
      <c r="D82" s="861">
        <f t="shared" si="21"/>
        <v>0</v>
      </c>
      <c r="E82" s="861">
        <f t="shared" si="21"/>
        <v>0</v>
      </c>
      <c r="F82" s="861">
        <f t="shared" si="21"/>
        <v>0</v>
      </c>
      <c r="G82" s="861">
        <f t="shared" si="21"/>
        <v>0</v>
      </c>
      <c r="H82" s="861">
        <f t="shared" si="21"/>
        <v>0</v>
      </c>
      <c r="I82" s="861">
        <f t="shared" si="21"/>
        <v>0</v>
      </c>
      <c r="J82" s="861">
        <f t="shared" si="21"/>
        <v>0</v>
      </c>
      <c r="K82" s="861">
        <f t="shared" si="21"/>
        <v>0</v>
      </c>
      <c r="L82" s="861">
        <f t="shared" si="21"/>
        <v>0</v>
      </c>
      <c r="M82" s="861">
        <f t="shared" si="21"/>
        <v>0</v>
      </c>
      <c r="N82" s="861">
        <f t="shared" si="21"/>
        <v>0</v>
      </c>
      <c r="O82" s="862">
        <f t="shared" si="20"/>
        <v>0</v>
      </c>
      <c r="P82" s="863">
        <f>P19</f>
        <v>0</v>
      </c>
    </row>
    <row r="83" spans="2:16" ht="15" hidden="1" customHeight="1">
      <c r="B83" s="860" t="s">
        <v>20</v>
      </c>
      <c r="C83" s="861">
        <f t="shared" ref="C83:N83" si="22">C20</f>
        <v>0</v>
      </c>
      <c r="D83" s="861">
        <f t="shared" si="22"/>
        <v>0</v>
      </c>
      <c r="E83" s="861">
        <f t="shared" si="22"/>
        <v>0</v>
      </c>
      <c r="F83" s="861">
        <f t="shared" si="22"/>
        <v>0</v>
      </c>
      <c r="G83" s="861">
        <f t="shared" si="22"/>
        <v>0</v>
      </c>
      <c r="H83" s="861">
        <f t="shared" si="22"/>
        <v>0</v>
      </c>
      <c r="I83" s="861">
        <f t="shared" si="22"/>
        <v>0</v>
      </c>
      <c r="J83" s="861">
        <f t="shared" si="22"/>
        <v>0</v>
      </c>
      <c r="K83" s="861">
        <f t="shared" si="22"/>
        <v>0</v>
      </c>
      <c r="L83" s="861">
        <f t="shared" si="22"/>
        <v>0</v>
      </c>
      <c r="M83" s="861">
        <f t="shared" si="22"/>
        <v>0</v>
      </c>
      <c r="N83" s="861">
        <f t="shared" si="22"/>
        <v>0</v>
      </c>
      <c r="O83" s="862">
        <f t="shared" si="20"/>
        <v>0</v>
      </c>
      <c r="P83" s="863">
        <f>P20</f>
        <v>0</v>
      </c>
    </row>
    <row r="84" spans="2:16" ht="15" hidden="1" customHeight="1">
      <c r="B84" s="860" t="s">
        <v>21</v>
      </c>
      <c r="C84" s="861">
        <f t="shared" ref="C84:N84" si="23">C21</f>
        <v>0</v>
      </c>
      <c r="D84" s="861">
        <f t="shared" si="23"/>
        <v>0</v>
      </c>
      <c r="E84" s="861">
        <f t="shared" si="23"/>
        <v>0</v>
      </c>
      <c r="F84" s="861">
        <f t="shared" si="23"/>
        <v>0</v>
      </c>
      <c r="G84" s="861">
        <f t="shared" si="23"/>
        <v>0</v>
      </c>
      <c r="H84" s="861">
        <f t="shared" si="23"/>
        <v>0</v>
      </c>
      <c r="I84" s="861">
        <f t="shared" si="23"/>
        <v>0</v>
      </c>
      <c r="J84" s="861">
        <f t="shared" si="23"/>
        <v>0</v>
      </c>
      <c r="K84" s="861">
        <f t="shared" si="23"/>
        <v>0</v>
      </c>
      <c r="L84" s="861">
        <f t="shared" si="23"/>
        <v>0</v>
      </c>
      <c r="M84" s="861">
        <f t="shared" si="23"/>
        <v>0</v>
      </c>
      <c r="N84" s="861">
        <f t="shared" si="23"/>
        <v>0</v>
      </c>
      <c r="O84" s="862">
        <f t="shared" si="20"/>
        <v>0</v>
      </c>
      <c r="P84" s="863">
        <f>P21</f>
        <v>0</v>
      </c>
    </row>
    <row r="85" spans="2:16" ht="15" hidden="1" customHeight="1" thickBot="1">
      <c r="B85" s="864" t="s">
        <v>22</v>
      </c>
      <c r="C85" s="861">
        <f t="shared" ref="C85:N85" si="24">C22</f>
        <v>0</v>
      </c>
      <c r="D85" s="861">
        <f t="shared" si="24"/>
        <v>0</v>
      </c>
      <c r="E85" s="861">
        <f t="shared" si="24"/>
        <v>0</v>
      </c>
      <c r="F85" s="861">
        <f t="shared" si="24"/>
        <v>0</v>
      </c>
      <c r="G85" s="861">
        <f t="shared" si="24"/>
        <v>0</v>
      </c>
      <c r="H85" s="861">
        <f t="shared" si="24"/>
        <v>0</v>
      </c>
      <c r="I85" s="861">
        <f t="shared" si="24"/>
        <v>0</v>
      </c>
      <c r="J85" s="861">
        <f t="shared" si="24"/>
        <v>0</v>
      </c>
      <c r="K85" s="861">
        <f t="shared" si="24"/>
        <v>0</v>
      </c>
      <c r="L85" s="861">
        <f t="shared" si="24"/>
        <v>0</v>
      </c>
      <c r="M85" s="861">
        <f t="shared" si="24"/>
        <v>0</v>
      </c>
      <c r="N85" s="861">
        <f t="shared" si="24"/>
        <v>0</v>
      </c>
      <c r="O85" s="865">
        <f t="shared" si="20"/>
        <v>0</v>
      </c>
      <c r="P85" s="863">
        <f>P22</f>
        <v>0</v>
      </c>
    </row>
    <row r="86" spans="2:16" ht="15" hidden="1" customHeight="1" thickBot="1">
      <c r="B86" s="866" t="s">
        <v>23</v>
      </c>
      <c r="C86" s="867">
        <f t="shared" ref="C86:P86" si="25">SUM(C81:C85)</f>
        <v>0</v>
      </c>
      <c r="D86" s="868">
        <f t="shared" si="25"/>
        <v>0</v>
      </c>
      <c r="E86" s="868">
        <f t="shared" si="25"/>
        <v>0</v>
      </c>
      <c r="F86" s="868">
        <f t="shared" si="25"/>
        <v>0</v>
      </c>
      <c r="G86" s="868">
        <f t="shared" si="25"/>
        <v>0</v>
      </c>
      <c r="H86" s="868">
        <f t="shared" si="25"/>
        <v>0</v>
      </c>
      <c r="I86" s="868">
        <f t="shared" si="25"/>
        <v>0</v>
      </c>
      <c r="J86" s="868">
        <f t="shared" si="25"/>
        <v>0</v>
      </c>
      <c r="K86" s="868">
        <f t="shared" si="25"/>
        <v>0</v>
      </c>
      <c r="L86" s="868">
        <f t="shared" si="25"/>
        <v>0</v>
      </c>
      <c r="M86" s="868">
        <f t="shared" si="25"/>
        <v>0</v>
      </c>
      <c r="N86" s="868">
        <f t="shared" si="25"/>
        <v>0</v>
      </c>
      <c r="O86" s="869">
        <f t="shared" si="25"/>
        <v>0</v>
      </c>
      <c r="P86" s="870">
        <f t="shared" si="25"/>
        <v>0</v>
      </c>
    </row>
    <row r="87" spans="2:16" ht="15" hidden="1" customHeight="1">
      <c r="B87" s="881"/>
      <c r="C87" s="852"/>
      <c r="D87" s="852"/>
      <c r="E87" s="852"/>
      <c r="F87" s="852"/>
      <c r="G87" s="852"/>
      <c r="H87" s="852"/>
      <c r="I87" s="852"/>
      <c r="J87" s="852"/>
      <c r="K87" s="852"/>
      <c r="L87" s="852"/>
      <c r="M87" s="852"/>
      <c r="N87" s="852"/>
      <c r="O87" s="852"/>
      <c r="P87" s="852"/>
    </row>
    <row r="88" spans="2:16" ht="15" hidden="1" customHeight="1" thickBot="1">
      <c r="B88" s="882"/>
    </row>
    <row r="89" spans="2:16" ht="15" hidden="1" customHeight="1" thickBot="1">
      <c r="B89" s="880">
        <v>2016</v>
      </c>
      <c r="C89" s="1207" t="s">
        <v>467</v>
      </c>
      <c r="D89" s="1208"/>
      <c r="E89" s="1208"/>
      <c r="F89" s="1208"/>
      <c r="G89" s="1208"/>
      <c r="H89" s="1208"/>
      <c r="I89" s="1208"/>
      <c r="J89" s="1208"/>
      <c r="K89" s="1208"/>
      <c r="L89" s="1208"/>
      <c r="M89" s="1208"/>
      <c r="N89" s="1208"/>
      <c r="O89" s="1209"/>
      <c r="P89" s="854"/>
    </row>
    <row r="90" spans="2:16" ht="23.85" hidden="1" customHeight="1">
      <c r="B90" s="855" t="s">
        <v>80</v>
      </c>
      <c r="C90" s="856" t="s">
        <v>4</v>
      </c>
      <c r="D90" s="857" t="s">
        <v>5</v>
      </c>
      <c r="E90" s="857" t="s">
        <v>6</v>
      </c>
      <c r="F90" s="857" t="s">
        <v>7</v>
      </c>
      <c r="G90" s="857" t="s">
        <v>8</v>
      </c>
      <c r="H90" s="857" t="s">
        <v>9</v>
      </c>
      <c r="I90" s="857" t="s">
        <v>10</v>
      </c>
      <c r="J90" s="857" t="s">
        <v>11</v>
      </c>
      <c r="K90" s="857" t="s">
        <v>12</v>
      </c>
      <c r="L90" s="857" t="s">
        <v>13</v>
      </c>
      <c r="M90" s="857" t="s">
        <v>14</v>
      </c>
      <c r="N90" s="857" t="s">
        <v>15</v>
      </c>
      <c r="O90" s="858" t="s">
        <v>16</v>
      </c>
      <c r="P90" s="859" t="s">
        <v>466</v>
      </c>
    </row>
    <row r="91" spans="2:16" ht="15" hidden="1" customHeight="1">
      <c r="B91" s="860" t="s">
        <v>1046</v>
      </c>
      <c r="C91" s="861">
        <f t="shared" ref="C91:N91" si="26">SUM(C27:C28)</f>
        <v>0</v>
      </c>
      <c r="D91" s="861">
        <f t="shared" si="26"/>
        <v>0</v>
      </c>
      <c r="E91" s="861">
        <f t="shared" si="26"/>
        <v>0</v>
      </c>
      <c r="F91" s="861">
        <f t="shared" si="26"/>
        <v>0</v>
      </c>
      <c r="G91" s="861">
        <f t="shared" si="26"/>
        <v>0</v>
      </c>
      <c r="H91" s="861">
        <f t="shared" si="26"/>
        <v>0</v>
      </c>
      <c r="I91" s="861">
        <f t="shared" si="26"/>
        <v>0</v>
      </c>
      <c r="J91" s="861">
        <f t="shared" si="26"/>
        <v>0</v>
      </c>
      <c r="K91" s="861">
        <f t="shared" si="26"/>
        <v>0</v>
      </c>
      <c r="L91" s="861">
        <f t="shared" si="26"/>
        <v>0</v>
      </c>
      <c r="M91" s="861">
        <f t="shared" si="26"/>
        <v>0</v>
      </c>
      <c r="N91" s="861">
        <f t="shared" si="26"/>
        <v>0</v>
      </c>
      <c r="O91" s="862">
        <f t="shared" ref="O91:O95" si="27">SUM(C91:N91)</f>
        <v>0</v>
      </c>
      <c r="P91" s="863">
        <f>SUM(P27:P28)</f>
        <v>0</v>
      </c>
    </row>
    <row r="92" spans="2:16" ht="15" hidden="1" customHeight="1">
      <c r="B92" s="860" t="s">
        <v>19</v>
      </c>
      <c r="C92" s="861">
        <f t="shared" ref="C92:N92" si="28">C29</f>
        <v>0</v>
      </c>
      <c r="D92" s="861">
        <f t="shared" si="28"/>
        <v>0</v>
      </c>
      <c r="E92" s="861">
        <f t="shared" si="28"/>
        <v>0</v>
      </c>
      <c r="F92" s="861">
        <f t="shared" si="28"/>
        <v>0</v>
      </c>
      <c r="G92" s="861">
        <f t="shared" si="28"/>
        <v>0</v>
      </c>
      <c r="H92" s="861">
        <f t="shared" si="28"/>
        <v>0</v>
      </c>
      <c r="I92" s="861">
        <f t="shared" si="28"/>
        <v>0</v>
      </c>
      <c r="J92" s="861">
        <f t="shared" si="28"/>
        <v>0</v>
      </c>
      <c r="K92" s="861">
        <f t="shared" si="28"/>
        <v>0</v>
      </c>
      <c r="L92" s="861">
        <f t="shared" si="28"/>
        <v>0</v>
      </c>
      <c r="M92" s="861">
        <f t="shared" si="28"/>
        <v>0</v>
      </c>
      <c r="N92" s="861">
        <f t="shared" si="28"/>
        <v>0</v>
      </c>
      <c r="O92" s="862">
        <f t="shared" si="27"/>
        <v>0</v>
      </c>
      <c r="P92" s="863">
        <f>P29</f>
        <v>0</v>
      </c>
    </row>
    <row r="93" spans="2:16" ht="15" hidden="1" customHeight="1">
      <c r="B93" s="860" t="s">
        <v>20</v>
      </c>
      <c r="C93" s="861">
        <f t="shared" ref="C93:N93" si="29">C30</f>
        <v>0</v>
      </c>
      <c r="D93" s="861">
        <f t="shared" si="29"/>
        <v>0</v>
      </c>
      <c r="E93" s="861">
        <f t="shared" si="29"/>
        <v>0</v>
      </c>
      <c r="F93" s="861">
        <f t="shared" si="29"/>
        <v>0</v>
      </c>
      <c r="G93" s="861">
        <f t="shared" si="29"/>
        <v>0</v>
      </c>
      <c r="H93" s="861">
        <f t="shared" si="29"/>
        <v>0</v>
      </c>
      <c r="I93" s="861">
        <f t="shared" si="29"/>
        <v>0</v>
      </c>
      <c r="J93" s="861">
        <f t="shared" si="29"/>
        <v>0</v>
      </c>
      <c r="K93" s="861">
        <f t="shared" si="29"/>
        <v>0</v>
      </c>
      <c r="L93" s="861">
        <f t="shared" si="29"/>
        <v>0</v>
      </c>
      <c r="M93" s="861">
        <f t="shared" si="29"/>
        <v>0</v>
      </c>
      <c r="N93" s="861">
        <f t="shared" si="29"/>
        <v>0</v>
      </c>
      <c r="O93" s="862">
        <f t="shared" si="27"/>
        <v>0</v>
      </c>
      <c r="P93" s="863">
        <f>P30</f>
        <v>0</v>
      </c>
    </row>
    <row r="94" spans="2:16" ht="15" hidden="1" customHeight="1">
      <c r="B94" s="860" t="s">
        <v>21</v>
      </c>
      <c r="C94" s="861">
        <f t="shared" ref="C94:N94" si="30">C31</f>
        <v>0</v>
      </c>
      <c r="D94" s="861">
        <f t="shared" si="30"/>
        <v>0</v>
      </c>
      <c r="E94" s="861">
        <f t="shared" si="30"/>
        <v>0</v>
      </c>
      <c r="F94" s="861">
        <f t="shared" si="30"/>
        <v>0</v>
      </c>
      <c r="G94" s="861">
        <f t="shared" si="30"/>
        <v>0</v>
      </c>
      <c r="H94" s="861">
        <f t="shared" si="30"/>
        <v>0</v>
      </c>
      <c r="I94" s="861">
        <f t="shared" si="30"/>
        <v>0</v>
      </c>
      <c r="J94" s="861">
        <f t="shared" si="30"/>
        <v>0</v>
      </c>
      <c r="K94" s="861">
        <f t="shared" si="30"/>
        <v>0</v>
      </c>
      <c r="L94" s="861">
        <f t="shared" si="30"/>
        <v>0</v>
      </c>
      <c r="M94" s="861">
        <f t="shared" si="30"/>
        <v>0</v>
      </c>
      <c r="N94" s="861">
        <f t="shared" si="30"/>
        <v>0</v>
      </c>
      <c r="O94" s="862">
        <f t="shared" si="27"/>
        <v>0</v>
      </c>
      <c r="P94" s="863">
        <f>P31</f>
        <v>0</v>
      </c>
    </row>
    <row r="95" spans="2:16" ht="15" hidden="1" customHeight="1" thickBot="1">
      <c r="B95" s="864" t="s">
        <v>22</v>
      </c>
      <c r="C95" s="861">
        <f t="shared" ref="C95:N95" si="31">C32</f>
        <v>0</v>
      </c>
      <c r="D95" s="861">
        <f t="shared" si="31"/>
        <v>0</v>
      </c>
      <c r="E95" s="861">
        <f t="shared" si="31"/>
        <v>0</v>
      </c>
      <c r="F95" s="861">
        <f t="shared" si="31"/>
        <v>0</v>
      </c>
      <c r="G95" s="861">
        <f t="shared" si="31"/>
        <v>0</v>
      </c>
      <c r="H95" s="861">
        <f t="shared" si="31"/>
        <v>0</v>
      </c>
      <c r="I95" s="861">
        <f t="shared" si="31"/>
        <v>0</v>
      </c>
      <c r="J95" s="861">
        <f t="shared" si="31"/>
        <v>0</v>
      </c>
      <c r="K95" s="861">
        <f t="shared" si="31"/>
        <v>0</v>
      </c>
      <c r="L95" s="861">
        <f t="shared" si="31"/>
        <v>0</v>
      </c>
      <c r="M95" s="861">
        <f t="shared" si="31"/>
        <v>0</v>
      </c>
      <c r="N95" s="861">
        <f t="shared" si="31"/>
        <v>0</v>
      </c>
      <c r="O95" s="865">
        <f t="shared" si="27"/>
        <v>0</v>
      </c>
      <c r="P95" s="863">
        <f>P32</f>
        <v>0</v>
      </c>
    </row>
    <row r="96" spans="2:16" ht="15" hidden="1" customHeight="1" thickBot="1">
      <c r="B96" s="866" t="s">
        <v>23</v>
      </c>
      <c r="C96" s="867">
        <f t="shared" ref="C96:P96" si="32">SUM(C91:C95)</f>
        <v>0</v>
      </c>
      <c r="D96" s="868">
        <f t="shared" si="32"/>
        <v>0</v>
      </c>
      <c r="E96" s="868">
        <f t="shared" si="32"/>
        <v>0</v>
      </c>
      <c r="F96" s="868">
        <f t="shared" si="32"/>
        <v>0</v>
      </c>
      <c r="G96" s="868">
        <f t="shared" si="32"/>
        <v>0</v>
      </c>
      <c r="H96" s="868">
        <f t="shared" si="32"/>
        <v>0</v>
      </c>
      <c r="I96" s="868">
        <f t="shared" si="32"/>
        <v>0</v>
      </c>
      <c r="J96" s="868">
        <f t="shared" si="32"/>
        <v>0</v>
      </c>
      <c r="K96" s="868">
        <f t="shared" si="32"/>
        <v>0</v>
      </c>
      <c r="L96" s="868">
        <f t="shared" si="32"/>
        <v>0</v>
      </c>
      <c r="M96" s="868">
        <f t="shared" si="32"/>
        <v>0</v>
      </c>
      <c r="N96" s="868">
        <f t="shared" si="32"/>
        <v>0</v>
      </c>
      <c r="O96" s="869">
        <f t="shared" si="32"/>
        <v>0</v>
      </c>
      <c r="P96" s="870">
        <f t="shared" si="32"/>
        <v>0</v>
      </c>
    </row>
    <row r="97" spans="2:16" ht="15" hidden="1" customHeight="1">
      <c r="B97" s="882"/>
    </row>
    <row r="98" spans="2:16" ht="15" hidden="1" customHeight="1" thickBot="1">
      <c r="B98" s="882"/>
    </row>
    <row r="99" spans="2:16" ht="15" hidden="1" customHeight="1" thickBot="1">
      <c r="B99" s="880">
        <v>2017</v>
      </c>
      <c r="C99" s="1207" t="s">
        <v>467</v>
      </c>
      <c r="D99" s="1208"/>
      <c r="E99" s="1208"/>
      <c r="F99" s="1208"/>
      <c r="G99" s="1208"/>
      <c r="H99" s="1208"/>
      <c r="I99" s="1208"/>
      <c r="J99" s="1208"/>
      <c r="K99" s="1208"/>
      <c r="L99" s="1208"/>
      <c r="M99" s="1208"/>
      <c r="N99" s="1208"/>
      <c r="O99" s="1209"/>
      <c r="P99" s="854"/>
    </row>
    <row r="100" spans="2:16" ht="23.85" hidden="1" customHeight="1">
      <c r="B100" s="855" t="s">
        <v>80</v>
      </c>
      <c r="C100" s="856" t="s">
        <v>4</v>
      </c>
      <c r="D100" s="857" t="s">
        <v>5</v>
      </c>
      <c r="E100" s="857" t="s">
        <v>6</v>
      </c>
      <c r="F100" s="857" t="s">
        <v>7</v>
      </c>
      <c r="G100" s="857" t="s">
        <v>8</v>
      </c>
      <c r="H100" s="857" t="s">
        <v>9</v>
      </c>
      <c r="I100" s="857" t="s">
        <v>10</v>
      </c>
      <c r="J100" s="857" t="s">
        <v>11</v>
      </c>
      <c r="K100" s="857" t="s">
        <v>12</v>
      </c>
      <c r="L100" s="857" t="s">
        <v>13</v>
      </c>
      <c r="M100" s="857" t="s">
        <v>14</v>
      </c>
      <c r="N100" s="857" t="s">
        <v>15</v>
      </c>
      <c r="O100" s="858" t="s">
        <v>16</v>
      </c>
      <c r="P100" s="859" t="s">
        <v>466</v>
      </c>
    </row>
    <row r="101" spans="2:16" ht="15" hidden="1" customHeight="1">
      <c r="B101" s="860" t="s">
        <v>1046</v>
      </c>
      <c r="C101" s="861">
        <f t="shared" ref="C101:N101" si="33">SUM(C37:C38)</f>
        <v>0</v>
      </c>
      <c r="D101" s="861">
        <f t="shared" si="33"/>
        <v>0</v>
      </c>
      <c r="E101" s="861">
        <f t="shared" si="33"/>
        <v>0</v>
      </c>
      <c r="F101" s="861">
        <f t="shared" si="33"/>
        <v>0</v>
      </c>
      <c r="G101" s="861">
        <f t="shared" si="33"/>
        <v>0</v>
      </c>
      <c r="H101" s="861">
        <f t="shared" si="33"/>
        <v>0</v>
      </c>
      <c r="I101" s="861">
        <f t="shared" si="33"/>
        <v>0</v>
      </c>
      <c r="J101" s="861">
        <f t="shared" si="33"/>
        <v>0</v>
      </c>
      <c r="K101" s="861">
        <f t="shared" si="33"/>
        <v>0</v>
      </c>
      <c r="L101" s="861">
        <f t="shared" si="33"/>
        <v>0</v>
      </c>
      <c r="M101" s="861">
        <f t="shared" si="33"/>
        <v>0</v>
      </c>
      <c r="N101" s="861">
        <f t="shared" si="33"/>
        <v>0</v>
      </c>
      <c r="O101" s="862">
        <f t="shared" ref="O101:O105" si="34">SUM(C101:N101)</f>
        <v>0</v>
      </c>
      <c r="P101" s="863">
        <f>SUM(P37:P38)</f>
        <v>0</v>
      </c>
    </row>
    <row r="102" spans="2:16" ht="15" hidden="1" customHeight="1">
      <c r="B102" s="860" t="s">
        <v>19</v>
      </c>
      <c r="C102" s="861">
        <f t="shared" ref="C102:N102" si="35">C39</f>
        <v>0</v>
      </c>
      <c r="D102" s="861">
        <f t="shared" si="35"/>
        <v>0</v>
      </c>
      <c r="E102" s="861">
        <f t="shared" si="35"/>
        <v>0</v>
      </c>
      <c r="F102" s="861">
        <f t="shared" si="35"/>
        <v>0</v>
      </c>
      <c r="G102" s="861">
        <f t="shared" si="35"/>
        <v>0</v>
      </c>
      <c r="H102" s="861">
        <f t="shared" si="35"/>
        <v>0</v>
      </c>
      <c r="I102" s="861">
        <f t="shared" si="35"/>
        <v>0</v>
      </c>
      <c r="J102" s="861">
        <f t="shared" si="35"/>
        <v>0</v>
      </c>
      <c r="K102" s="861">
        <f t="shared" si="35"/>
        <v>0</v>
      </c>
      <c r="L102" s="861">
        <f t="shared" si="35"/>
        <v>0</v>
      </c>
      <c r="M102" s="861">
        <f t="shared" si="35"/>
        <v>0</v>
      </c>
      <c r="N102" s="861">
        <f t="shared" si="35"/>
        <v>0</v>
      </c>
      <c r="O102" s="862">
        <f t="shared" si="34"/>
        <v>0</v>
      </c>
      <c r="P102" s="863">
        <f>P39</f>
        <v>0</v>
      </c>
    </row>
    <row r="103" spans="2:16" ht="15" hidden="1" customHeight="1">
      <c r="B103" s="860" t="s">
        <v>20</v>
      </c>
      <c r="C103" s="861">
        <f t="shared" ref="C103:N103" si="36">C40</f>
        <v>0</v>
      </c>
      <c r="D103" s="861">
        <f t="shared" si="36"/>
        <v>0</v>
      </c>
      <c r="E103" s="861">
        <f t="shared" si="36"/>
        <v>0</v>
      </c>
      <c r="F103" s="861">
        <f t="shared" si="36"/>
        <v>0</v>
      </c>
      <c r="G103" s="861">
        <f t="shared" si="36"/>
        <v>0</v>
      </c>
      <c r="H103" s="861">
        <f t="shared" si="36"/>
        <v>0</v>
      </c>
      <c r="I103" s="861">
        <f t="shared" si="36"/>
        <v>0</v>
      </c>
      <c r="J103" s="861">
        <f t="shared" si="36"/>
        <v>0</v>
      </c>
      <c r="K103" s="861">
        <f t="shared" si="36"/>
        <v>0</v>
      </c>
      <c r="L103" s="861">
        <f t="shared" si="36"/>
        <v>0</v>
      </c>
      <c r="M103" s="861">
        <f t="shared" si="36"/>
        <v>0</v>
      </c>
      <c r="N103" s="861">
        <f t="shared" si="36"/>
        <v>0</v>
      </c>
      <c r="O103" s="862">
        <f t="shared" si="34"/>
        <v>0</v>
      </c>
      <c r="P103" s="863">
        <f>P40</f>
        <v>0</v>
      </c>
    </row>
    <row r="104" spans="2:16" ht="15" hidden="1" customHeight="1">
      <c r="B104" s="860" t="s">
        <v>21</v>
      </c>
      <c r="C104" s="861">
        <f t="shared" ref="C104:N104" si="37">C41</f>
        <v>0</v>
      </c>
      <c r="D104" s="861">
        <f t="shared" si="37"/>
        <v>0</v>
      </c>
      <c r="E104" s="861">
        <f t="shared" si="37"/>
        <v>0</v>
      </c>
      <c r="F104" s="861">
        <f t="shared" si="37"/>
        <v>0</v>
      </c>
      <c r="G104" s="861">
        <f t="shared" si="37"/>
        <v>0</v>
      </c>
      <c r="H104" s="861">
        <f t="shared" si="37"/>
        <v>0</v>
      </c>
      <c r="I104" s="861">
        <f t="shared" si="37"/>
        <v>0</v>
      </c>
      <c r="J104" s="861">
        <f t="shared" si="37"/>
        <v>0</v>
      </c>
      <c r="K104" s="861">
        <f t="shared" si="37"/>
        <v>0</v>
      </c>
      <c r="L104" s="861">
        <f t="shared" si="37"/>
        <v>0</v>
      </c>
      <c r="M104" s="861">
        <f t="shared" si="37"/>
        <v>0</v>
      </c>
      <c r="N104" s="861">
        <f t="shared" si="37"/>
        <v>0</v>
      </c>
      <c r="O104" s="862">
        <f t="shared" si="34"/>
        <v>0</v>
      </c>
      <c r="P104" s="863">
        <f>P41</f>
        <v>0</v>
      </c>
    </row>
    <row r="105" spans="2:16" ht="15" hidden="1" customHeight="1" thickBot="1">
      <c r="B105" s="864" t="s">
        <v>22</v>
      </c>
      <c r="C105" s="861">
        <f t="shared" ref="C105:N105" si="38">C42</f>
        <v>0</v>
      </c>
      <c r="D105" s="861">
        <f t="shared" si="38"/>
        <v>0</v>
      </c>
      <c r="E105" s="861">
        <f t="shared" si="38"/>
        <v>0</v>
      </c>
      <c r="F105" s="861">
        <f t="shared" si="38"/>
        <v>0</v>
      </c>
      <c r="G105" s="861">
        <f t="shared" si="38"/>
        <v>0</v>
      </c>
      <c r="H105" s="861">
        <f t="shared" si="38"/>
        <v>0</v>
      </c>
      <c r="I105" s="861">
        <f t="shared" si="38"/>
        <v>0</v>
      </c>
      <c r="J105" s="861">
        <f t="shared" si="38"/>
        <v>0</v>
      </c>
      <c r="K105" s="861">
        <f t="shared" si="38"/>
        <v>0</v>
      </c>
      <c r="L105" s="861">
        <f t="shared" si="38"/>
        <v>0</v>
      </c>
      <c r="M105" s="861">
        <f t="shared" si="38"/>
        <v>0</v>
      </c>
      <c r="N105" s="861">
        <f t="shared" si="38"/>
        <v>0</v>
      </c>
      <c r="O105" s="865">
        <f t="shared" si="34"/>
        <v>0</v>
      </c>
      <c r="P105" s="863">
        <f>P42</f>
        <v>0</v>
      </c>
    </row>
    <row r="106" spans="2:16" ht="15" hidden="1" customHeight="1" thickBot="1">
      <c r="B106" s="866" t="s">
        <v>23</v>
      </c>
      <c r="C106" s="867">
        <f t="shared" ref="C106:P106" si="39">SUM(C101:C105)</f>
        <v>0</v>
      </c>
      <c r="D106" s="868">
        <f t="shared" si="39"/>
        <v>0</v>
      </c>
      <c r="E106" s="868">
        <f t="shared" si="39"/>
        <v>0</v>
      </c>
      <c r="F106" s="868">
        <f t="shared" si="39"/>
        <v>0</v>
      </c>
      <c r="G106" s="868">
        <f t="shared" si="39"/>
        <v>0</v>
      </c>
      <c r="H106" s="868">
        <f t="shared" si="39"/>
        <v>0</v>
      </c>
      <c r="I106" s="868">
        <f t="shared" si="39"/>
        <v>0</v>
      </c>
      <c r="J106" s="868">
        <f t="shared" si="39"/>
        <v>0</v>
      </c>
      <c r="K106" s="868">
        <f t="shared" si="39"/>
        <v>0</v>
      </c>
      <c r="L106" s="868">
        <f t="shared" si="39"/>
        <v>0</v>
      </c>
      <c r="M106" s="868">
        <f t="shared" si="39"/>
        <v>0</v>
      </c>
      <c r="N106" s="868">
        <f t="shared" si="39"/>
        <v>0</v>
      </c>
      <c r="O106" s="869">
        <f t="shared" si="39"/>
        <v>0</v>
      </c>
      <c r="P106" s="870">
        <f t="shared" si="39"/>
        <v>0</v>
      </c>
    </row>
    <row r="107" spans="2:16" ht="15" hidden="1" customHeight="1">
      <c r="B107" s="882"/>
    </row>
    <row r="108" spans="2:16" ht="15" hidden="1" customHeight="1" thickBot="1">
      <c r="B108" s="882"/>
    </row>
    <row r="109" spans="2:16" ht="15" hidden="1" customHeight="1" thickBot="1">
      <c r="B109" s="880">
        <v>2018</v>
      </c>
      <c r="C109" s="1207" t="s">
        <v>467</v>
      </c>
      <c r="D109" s="1208"/>
      <c r="E109" s="1208"/>
      <c r="F109" s="1208"/>
      <c r="G109" s="1208"/>
      <c r="H109" s="1208"/>
      <c r="I109" s="1208"/>
      <c r="J109" s="1208"/>
      <c r="K109" s="1208"/>
      <c r="L109" s="1208"/>
      <c r="M109" s="1208"/>
      <c r="N109" s="1208"/>
      <c r="O109" s="1209"/>
      <c r="P109" s="854"/>
    </row>
    <row r="110" spans="2:16" ht="23.85" hidden="1" customHeight="1">
      <c r="B110" s="855" t="s">
        <v>80</v>
      </c>
      <c r="C110" s="856" t="s">
        <v>4</v>
      </c>
      <c r="D110" s="857" t="s">
        <v>5</v>
      </c>
      <c r="E110" s="857" t="s">
        <v>6</v>
      </c>
      <c r="F110" s="857" t="s">
        <v>7</v>
      </c>
      <c r="G110" s="857" t="s">
        <v>8</v>
      </c>
      <c r="H110" s="857" t="s">
        <v>9</v>
      </c>
      <c r="I110" s="857" t="s">
        <v>10</v>
      </c>
      <c r="J110" s="857" t="s">
        <v>11</v>
      </c>
      <c r="K110" s="857" t="s">
        <v>12</v>
      </c>
      <c r="L110" s="857" t="s">
        <v>13</v>
      </c>
      <c r="M110" s="857" t="s">
        <v>14</v>
      </c>
      <c r="N110" s="857" t="s">
        <v>15</v>
      </c>
      <c r="O110" s="858" t="s">
        <v>16</v>
      </c>
      <c r="P110" s="859" t="s">
        <v>466</v>
      </c>
    </row>
    <row r="111" spans="2:16" ht="15" hidden="1" customHeight="1">
      <c r="B111" s="860" t="s">
        <v>1046</v>
      </c>
      <c r="C111" s="861">
        <f t="shared" ref="C111:N111" si="40">SUM(C47:C48)</f>
        <v>0</v>
      </c>
      <c r="D111" s="861">
        <f t="shared" si="40"/>
        <v>0</v>
      </c>
      <c r="E111" s="861">
        <f t="shared" si="40"/>
        <v>0</v>
      </c>
      <c r="F111" s="861">
        <f t="shared" si="40"/>
        <v>0</v>
      </c>
      <c r="G111" s="861">
        <f t="shared" si="40"/>
        <v>0</v>
      </c>
      <c r="H111" s="861">
        <f t="shared" si="40"/>
        <v>0</v>
      </c>
      <c r="I111" s="861">
        <f t="shared" si="40"/>
        <v>0</v>
      </c>
      <c r="J111" s="861">
        <f t="shared" si="40"/>
        <v>0</v>
      </c>
      <c r="K111" s="861">
        <f t="shared" si="40"/>
        <v>0</v>
      </c>
      <c r="L111" s="861">
        <f t="shared" si="40"/>
        <v>0</v>
      </c>
      <c r="M111" s="861">
        <f t="shared" si="40"/>
        <v>0</v>
      </c>
      <c r="N111" s="861">
        <f t="shared" si="40"/>
        <v>0</v>
      </c>
      <c r="O111" s="862">
        <f t="shared" ref="O111:O115" si="41">SUM(C111:N111)</f>
        <v>0</v>
      </c>
      <c r="P111" s="863">
        <f>SUM(P47:P48)</f>
        <v>0</v>
      </c>
    </row>
    <row r="112" spans="2:16" ht="15" hidden="1" customHeight="1">
      <c r="B112" s="860" t="s">
        <v>19</v>
      </c>
      <c r="C112" s="861">
        <f t="shared" ref="C112:N112" si="42">C49</f>
        <v>0</v>
      </c>
      <c r="D112" s="861">
        <f t="shared" si="42"/>
        <v>0</v>
      </c>
      <c r="E112" s="861">
        <f t="shared" si="42"/>
        <v>0</v>
      </c>
      <c r="F112" s="861">
        <f t="shared" si="42"/>
        <v>0</v>
      </c>
      <c r="G112" s="861">
        <f t="shared" si="42"/>
        <v>0</v>
      </c>
      <c r="H112" s="861">
        <f t="shared" si="42"/>
        <v>0</v>
      </c>
      <c r="I112" s="861">
        <f t="shared" si="42"/>
        <v>0</v>
      </c>
      <c r="J112" s="861">
        <f t="shared" si="42"/>
        <v>0</v>
      </c>
      <c r="K112" s="861">
        <f t="shared" si="42"/>
        <v>0</v>
      </c>
      <c r="L112" s="861">
        <f t="shared" si="42"/>
        <v>0</v>
      </c>
      <c r="M112" s="861">
        <f t="shared" si="42"/>
        <v>0</v>
      </c>
      <c r="N112" s="861">
        <f t="shared" si="42"/>
        <v>0</v>
      </c>
      <c r="O112" s="862">
        <f t="shared" si="41"/>
        <v>0</v>
      </c>
      <c r="P112" s="863">
        <f>P49</f>
        <v>0</v>
      </c>
    </row>
    <row r="113" spans="2:16" ht="15" hidden="1" customHeight="1">
      <c r="B113" s="860" t="s">
        <v>20</v>
      </c>
      <c r="C113" s="861">
        <f t="shared" ref="C113:N113" si="43">C50</f>
        <v>0</v>
      </c>
      <c r="D113" s="861">
        <f t="shared" si="43"/>
        <v>0</v>
      </c>
      <c r="E113" s="861">
        <f t="shared" si="43"/>
        <v>0</v>
      </c>
      <c r="F113" s="861">
        <f t="shared" si="43"/>
        <v>0</v>
      </c>
      <c r="G113" s="861">
        <f t="shared" si="43"/>
        <v>0</v>
      </c>
      <c r="H113" s="861">
        <f t="shared" si="43"/>
        <v>0</v>
      </c>
      <c r="I113" s="861">
        <f t="shared" si="43"/>
        <v>0</v>
      </c>
      <c r="J113" s="861">
        <f t="shared" si="43"/>
        <v>0</v>
      </c>
      <c r="K113" s="861">
        <f t="shared" si="43"/>
        <v>0</v>
      </c>
      <c r="L113" s="861">
        <f t="shared" si="43"/>
        <v>0</v>
      </c>
      <c r="M113" s="861">
        <f t="shared" si="43"/>
        <v>0</v>
      </c>
      <c r="N113" s="861">
        <f t="shared" si="43"/>
        <v>0</v>
      </c>
      <c r="O113" s="862">
        <f t="shared" si="41"/>
        <v>0</v>
      </c>
      <c r="P113" s="863">
        <f>P50</f>
        <v>0</v>
      </c>
    </row>
    <row r="114" spans="2:16" ht="15" hidden="1" customHeight="1">
      <c r="B114" s="860" t="s">
        <v>21</v>
      </c>
      <c r="C114" s="861">
        <f t="shared" ref="C114:N114" si="44">C51</f>
        <v>0</v>
      </c>
      <c r="D114" s="861">
        <f t="shared" si="44"/>
        <v>0</v>
      </c>
      <c r="E114" s="861">
        <f t="shared" si="44"/>
        <v>0</v>
      </c>
      <c r="F114" s="861">
        <f t="shared" si="44"/>
        <v>0</v>
      </c>
      <c r="G114" s="861">
        <f t="shared" si="44"/>
        <v>0</v>
      </c>
      <c r="H114" s="861">
        <f t="shared" si="44"/>
        <v>0</v>
      </c>
      <c r="I114" s="861">
        <f t="shared" si="44"/>
        <v>0</v>
      </c>
      <c r="J114" s="861">
        <f t="shared" si="44"/>
        <v>0</v>
      </c>
      <c r="K114" s="861">
        <f t="shared" si="44"/>
        <v>0</v>
      </c>
      <c r="L114" s="861">
        <f t="shared" si="44"/>
        <v>0</v>
      </c>
      <c r="M114" s="861">
        <f t="shared" si="44"/>
        <v>0</v>
      </c>
      <c r="N114" s="861">
        <f t="shared" si="44"/>
        <v>0</v>
      </c>
      <c r="O114" s="862">
        <f t="shared" si="41"/>
        <v>0</v>
      </c>
      <c r="P114" s="863">
        <f>P51</f>
        <v>0</v>
      </c>
    </row>
    <row r="115" spans="2:16" ht="15" hidden="1" customHeight="1" thickBot="1">
      <c r="B115" s="864" t="s">
        <v>22</v>
      </c>
      <c r="C115" s="861">
        <f t="shared" ref="C115:N115" si="45">C52</f>
        <v>0</v>
      </c>
      <c r="D115" s="861">
        <f t="shared" si="45"/>
        <v>0</v>
      </c>
      <c r="E115" s="861">
        <f t="shared" si="45"/>
        <v>0</v>
      </c>
      <c r="F115" s="861">
        <f t="shared" si="45"/>
        <v>0</v>
      </c>
      <c r="G115" s="861">
        <f t="shared" si="45"/>
        <v>0</v>
      </c>
      <c r="H115" s="861">
        <f t="shared" si="45"/>
        <v>0</v>
      </c>
      <c r="I115" s="861">
        <f t="shared" si="45"/>
        <v>0</v>
      </c>
      <c r="J115" s="861">
        <f t="shared" si="45"/>
        <v>0</v>
      </c>
      <c r="K115" s="861">
        <f t="shared" si="45"/>
        <v>0</v>
      </c>
      <c r="L115" s="861">
        <f t="shared" si="45"/>
        <v>0</v>
      </c>
      <c r="M115" s="861">
        <f t="shared" si="45"/>
        <v>0</v>
      </c>
      <c r="N115" s="861">
        <f t="shared" si="45"/>
        <v>0</v>
      </c>
      <c r="O115" s="865">
        <f t="shared" si="41"/>
        <v>0</v>
      </c>
      <c r="P115" s="863">
        <f>P52</f>
        <v>0</v>
      </c>
    </row>
    <row r="116" spans="2:16" ht="15" hidden="1" customHeight="1" thickBot="1">
      <c r="B116" s="866" t="s">
        <v>23</v>
      </c>
      <c r="C116" s="867">
        <f t="shared" ref="C116:P116" si="46">SUM(C111:C115)</f>
        <v>0</v>
      </c>
      <c r="D116" s="868">
        <f t="shared" si="46"/>
        <v>0</v>
      </c>
      <c r="E116" s="868">
        <f t="shared" si="46"/>
        <v>0</v>
      </c>
      <c r="F116" s="868">
        <f t="shared" si="46"/>
        <v>0</v>
      </c>
      <c r="G116" s="868">
        <f t="shared" si="46"/>
        <v>0</v>
      </c>
      <c r="H116" s="868">
        <f t="shared" si="46"/>
        <v>0</v>
      </c>
      <c r="I116" s="868">
        <f t="shared" si="46"/>
        <v>0</v>
      </c>
      <c r="J116" s="868">
        <f t="shared" si="46"/>
        <v>0</v>
      </c>
      <c r="K116" s="868">
        <f t="shared" si="46"/>
        <v>0</v>
      </c>
      <c r="L116" s="868">
        <f t="shared" si="46"/>
        <v>0</v>
      </c>
      <c r="M116" s="868">
        <f t="shared" si="46"/>
        <v>0</v>
      </c>
      <c r="N116" s="868">
        <f t="shared" si="46"/>
        <v>0</v>
      </c>
      <c r="O116" s="869">
        <f t="shared" si="46"/>
        <v>0</v>
      </c>
      <c r="P116" s="870">
        <f t="shared" si="46"/>
        <v>0</v>
      </c>
    </row>
    <row r="117" spans="2:16" ht="15" hidden="1" customHeight="1">
      <c r="B117" s="882"/>
    </row>
    <row r="118" spans="2:16" ht="15" hidden="1" customHeight="1" thickBot="1">
      <c r="B118" s="882"/>
    </row>
    <row r="119" spans="2:16" ht="15" hidden="1" customHeight="1" thickBot="1">
      <c r="B119" s="880">
        <v>2019</v>
      </c>
      <c r="C119" s="1207" t="s">
        <v>467</v>
      </c>
      <c r="D119" s="1208"/>
      <c r="E119" s="1208"/>
      <c r="F119" s="1208"/>
      <c r="G119" s="1208"/>
      <c r="H119" s="1208"/>
      <c r="I119" s="1208"/>
      <c r="J119" s="1208"/>
      <c r="K119" s="1208"/>
      <c r="L119" s="1208"/>
      <c r="M119" s="1208"/>
      <c r="N119" s="1208"/>
      <c r="O119" s="1209"/>
      <c r="P119" s="854"/>
    </row>
    <row r="120" spans="2:16" ht="23.85" hidden="1" customHeight="1">
      <c r="B120" s="855" t="s">
        <v>80</v>
      </c>
      <c r="C120" s="856" t="s">
        <v>4</v>
      </c>
      <c r="D120" s="857" t="s">
        <v>5</v>
      </c>
      <c r="E120" s="857" t="s">
        <v>6</v>
      </c>
      <c r="F120" s="857" t="s">
        <v>7</v>
      </c>
      <c r="G120" s="857" t="s">
        <v>8</v>
      </c>
      <c r="H120" s="857" t="s">
        <v>9</v>
      </c>
      <c r="I120" s="857" t="s">
        <v>10</v>
      </c>
      <c r="J120" s="857" t="s">
        <v>11</v>
      </c>
      <c r="K120" s="857" t="s">
        <v>12</v>
      </c>
      <c r="L120" s="857" t="s">
        <v>13</v>
      </c>
      <c r="M120" s="857" t="s">
        <v>14</v>
      </c>
      <c r="N120" s="857" t="s">
        <v>15</v>
      </c>
      <c r="O120" s="858" t="s">
        <v>16</v>
      </c>
      <c r="P120" s="859" t="s">
        <v>466</v>
      </c>
    </row>
    <row r="121" spans="2:16" ht="15" hidden="1" customHeight="1">
      <c r="B121" s="860" t="s">
        <v>1046</v>
      </c>
      <c r="C121" s="861">
        <f t="shared" ref="C121:N121" si="47">SUM(C57:C58)</f>
        <v>0</v>
      </c>
      <c r="D121" s="861">
        <f t="shared" si="47"/>
        <v>0</v>
      </c>
      <c r="E121" s="861">
        <f t="shared" si="47"/>
        <v>0</v>
      </c>
      <c r="F121" s="861">
        <f t="shared" si="47"/>
        <v>0</v>
      </c>
      <c r="G121" s="861">
        <f t="shared" si="47"/>
        <v>0</v>
      </c>
      <c r="H121" s="861">
        <f t="shared" si="47"/>
        <v>0</v>
      </c>
      <c r="I121" s="861">
        <f t="shared" si="47"/>
        <v>0</v>
      </c>
      <c r="J121" s="861">
        <f t="shared" si="47"/>
        <v>0</v>
      </c>
      <c r="K121" s="861">
        <f t="shared" si="47"/>
        <v>0</v>
      </c>
      <c r="L121" s="861">
        <f t="shared" si="47"/>
        <v>0</v>
      </c>
      <c r="M121" s="861">
        <f t="shared" si="47"/>
        <v>0</v>
      </c>
      <c r="N121" s="861">
        <f t="shared" si="47"/>
        <v>0</v>
      </c>
      <c r="O121" s="862">
        <f t="shared" ref="O121:O125" si="48">SUM(C121:N121)</f>
        <v>0</v>
      </c>
      <c r="P121" s="863">
        <f>SUM(P57:P58)</f>
        <v>0</v>
      </c>
    </row>
    <row r="122" spans="2:16" ht="15" hidden="1" customHeight="1">
      <c r="B122" s="860" t="s">
        <v>19</v>
      </c>
      <c r="C122" s="861">
        <f t="shared" ref="C122:N122" si="49">C59</f>
        <v>0</v>
      </c>
      <c r="D122" s="861">
        <f t="shared" si="49"/>
        <v>0</v>
      </c>
      <c r="E122" s="861">
        <f t="shared" si="49"/>
        <v>0</v>
      </c>
      <c r="F122" s="861">
        <f t="shared" si="49"/>
        <v>0</v>
      </c>
      <c r="G122" s="861">
        <f t="shared" si="49"/>
        <v>0</v>
      </c>
      <c r="H122" s="861">
        <f t="shared" si="49"/>
        <v>0</v>
      </c>
      <c r="I122" s="861">
        <f t="shared" si="49"/>
        <v>0</v>
      </c>
      <c r="J122" s="861">
        <f t="shared" si="49"/>
        <v>0</v>
      </c>
      <c r="K122" s="861">
        <f t="shared" si="49"/>
        <v>0</v>
      </c>
      <c r="L122" s="861">
        <f t="shared" si="49"/>
        <v>0</v>
      </c>
      <c r="M122" s="861">
        <f t="shared" si="49"/>
        <v>0</v>
      </c>
      <c r="N122" s="861">
        <f t="shared" si="49"/>
        <v>0</v>
      </c>
      <c r="O122" s="862">
        <f t="shared" si="48"/>
        <v>0</v>
      </c>
      <c r="P122" s="863">
        <f>P59</f>
        <v>0</v>
      </c>
    </row>
    <row r="123" spans="2:16" ht="15" hidden="1" customHeight="1">
      <c r="B123" s="860" t="s">
        <v>20</v>
      </c>
      <c r="C123" s="861">
        <f t="shared" ref="C123:N123" si="50">C60</f>
        <v>0</v>
      </c>
      <c r="D123" s="861">
        <f t="shared" si="50"/>
        <v>0</v>
      </c>
      <c r="E123" s="861">
        <f t="shared" si="50"/>
        <v>0</v>
      </c>
      <c r="F123" s="861">
        <f t="shared" si="50"/>
        <v>0</v>
      </c>
      <c r="G123" s="861">
        <f t="shared" si="50"/>
        <v>0</v>
      </c>
      <c r="H123" s="861">
        <f t="shared" si="50"/>
        <v>0</v>
      </c>
      <c r="I123" s="861">
        <f t="shared" si="50"/>
        <v>0</v>
      </c>
      <c r="J123" s="861">
        <f t="shared" si="50"/>
        <v>0</v>
      </c>
      <c r="K123" s="861">
        <f t="shared" si="50"/>
        <v>0</v>
      </c>
      <c r="L123" s="861">
        <f t="shared" si="50"/>
        <v>0</v>
      </c>
      <c r="M123" s="861">
        <f t="shared" si="50"/>
        <v>0</v>
      </c>
      <c r="N123" s="861">
        <f t="shared" si="50"/>
        <v>0</v>
      </c>
      <c r="O123" s="862">
        <f t="shared" si="48"/>
        <v>0</v>
      </c>
      <c r="P123" s="863">
        <f>P60</f>
        <v>0</v>
      </c>
    </row>
    <row r="124" spans="2:16" ht="15" hidden="1" customHeight="1">
      <c r="B124" s="860" t="s">
        <v>21</v>
      </c>
      <c r="C124" s="861">
        <f t="shared" ref="C124:N124" si="51">C61</f>
        <v>0</v>
      </c>
      <c r="D124" s="861">
        <f t="shared" si="51"/>
        <v>0</v>
      </c>
      <c r="E124" s="861">
        <f t="shared" si="51"/>
        <v>0</v>
      </c>
      <c r="F124" s="861">
        <f t="shared" si="51"/>
        <v>0</v>
      </c>
      <c r="G124" s="861">
        <f t="shared" si="51"/>
        <v>0</v>
      </c>
      <c r="H124" s="861">
        <f t="shared" si="51"/>
        <v>0</v>
      </c>
      <c r="I124" s="861">
        <f t="shared" si="51"/>
        <v>0</v>
      </c>
      <c r="J124" s="861">
        <f t="shared" si="51"/>
        <v>0</v>
      </c>
      <c r="K124" s="861">
        <f t="shared" si="51"/>
        <v>0</v>
      </c>
      <c r="L124" s="861">
        <f t="shared" si="51"/>
        <v>0</v>
      </c>
      <c r="M124" s="861">
        <f t="shared" si="51"/>
        <v>0</v>
      </c>
      <c r="N124" s="861">
        <f t="shared" si="51"/>
        <v>0</v>
      </c>
      <c r="O124" s="862">
        <f t="shared" si="48"/>
        <v>0</v>
      </c>
      <c r="P124" s="863">
        <f>P61</f>
        <v>0</v>
      </c>
    </row>
    <row r="125" spans="2:16" ht="15" hidden="1" customHeight="1" thickBot="1">
      <c r="B125" s="864" t="s">
        <v>22</v>
      </c>
      <c r="C125" s="861">
        <f t="shared" ref="C125:N125" si="52">C62</f>
        <v>0</v>
      </c>
      <c r="D125" s="861">
        <f t="shared" si="52"/>
        <v>0</v>
      </c>
      <c r="E125" s="861">
        <f t="shared" si="52"/>
        <v>0</v>
      </c>
      <c r="F125" s="861">
        <f t="shared" si="52"/>
        <v>0</v>
      </c>
      <c r="G125" s="861">
        <f t="shared" si="52"/>
        <v>0</v>
      </c>
      <c r="H125" s="861">
        <f t="shared" si="52"/>
        <v>0</v>
      </c>
      <c r="I125" s="861">
        <f t="shared" si="52"/>
        <v>0</v>
      </c>
      <c r="J125" s="861">
        <f t="shared" si="52"/>
        <v>0</v>
      </c>
      <c r="K125" s="861">
        <f t="shared" si="52"/>
        <v>0</v>
      </c>
      <c r="L125" s="861">
        <f t="shared" si="52"/>
        <v>0</v>
      </c>
      <c r="M125" s="861">
        <f t="shared" si="52"/>
        <v>0</v>
      </c>
      <c r="N125" s="861">
        <f t="shared" si="52"/>
        <v>0</v>
      </c>
      <c r="O125" s="865">
        <f t="shared" si="48"/>
        <v>0</v>
      </c>
      <c r="P125" s="863">
        <f>P62</f>
        <v>0</v>
      </c>
    </row>
    <row r="126" spans="2:16" ht="15" hidden="1" customHeight="1" thickBot="1">
      <c r="B126" s="866" t="s">
        <v>23</v>
      </c>
      <c r="C126" s="867">
        <f t="shared" ref="C126:P126" si="53">SUM(C121:C125)</f>
        <v>0</v>
      </c>
      <c r="D126" s="868">
        <f t="shared" si="53"/>
        <v>0</v>
      </c>
      <c r="E126" s="868">
        <f t="shared" si="53"/>
        <v>0</v>
      </c>
      <c r="F126" s="868">
        <f t="shared" si="53"/>
        <v>0</v>
      </c>
      <c r="G126" s="868">
        <f t="shared" si="53"/>
        <v>0</v>
      </c>
      <c r="H126" s="868">
        <f t="shared" si="53"/>
        <v>0</v>
      </c>
      <c r="I126" s="868">
        <f t="shared" si="53"/>
        <v>0</v>
      </c>
      <c r="J126" s="868">
        <f t="shared" si="53"/>
        <v>0</v>
      </c>
      <c r="K126" s="868">
        <f t="shared" si="53"/>
        <v>0</v>
      </c>
      <c r="L126" s="868">
        <f t="shared" si="53"/>
        <v>0</v>
      </c>
      <c r="M126" s="868">
        <f t="shared" si="53"/>
        <v>0</v>
      </c>
      <c r="N126" s="868">
        <f t="shared" si="53"/>
        <v>0</v>
      </c>
      <c r="O126" s="869">
        <f t="shared" si="53"/>
        <v>0</v>
      </c>
      <c r="P126" s="870">
        <f t="shared" si="53"/>
        <v>0</v>
      </c>
    </row>
  </sheetData>
  <sheetProtection password="A022" sheet="1" objects="1" scenarios="1" formatCells="0" formatColumns="0" formatRows="0" insertColumns="0" insertRows="0" deleteColumns="0" deleteRows="0" selectLockedCells="1"/>
  <mergeCells count="12">
    <mergeCell ref="C119:O119"/>
    <mergeCell ref="C55:O55"/>
    <mergeCell ref="C25:O25"/>
    <mergeCell ref="C35:O35"/>
    <mergeCell ref="C5:O5"/>
    <mergeCell ref="C15:O15"/>
    <mergeCell ref="C45:O45"/>
    <mergeCell ref="C69:O69"/>
    <mergeCell ref="C79:O79"/>
    <mergeCell ref="C89:O89"/>
    <mergeCell ref="C99:O99"/>
    <mergeCell ref="C109:O109"/>
  </mergeCells>
  <pageMargins left="0.39370078740157483" right="0.39370078740157483" top="0.39370078740157483" bottom="0.39370078740157483" header="0" footer="0"/>
  <pageSetup paperSize="9" scale="60" orientation="landscape" r:id="rId1"/>
  <rowBreaks count="1" manualBreakCount="1">
    <brk id="33" max="16" man="1"/>
  </rowBreaks>
  <ignoredErrors>
    <ignoredError sqref="C55:P55 C57:P63 C56:E56 G56:P56 C4:P6 C8:N12 C7:N7 C14:P26 C13:N13 O13 P7 O8:P12 O7 P13 C47:P53 C71:P71 C73:P126 D72:P72 C28:P43 C27:I27 K27:P27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1"/>
  <dimension ref="B1:AC57"/>
  <sheetViews>
    <sheetView showGridLines="0" view="pageBreakPreview" zoomScale="90" zoomScaleNormal="80" zoomScaleSheetLayoutView="90" workbookViewId="0">
      <selection activeCell="C6" sqref="C6"/>
    </sheetView>
  </sheetViews>
  <sheetFormatPr defaultColWidth="4.28515625" defaultRowHeight="14.25"/>
  <cols>
    <col min="1" max="1" width="1.7109375" style="883" customWidth="1"/>
    <col min="2" max="2" width="25.28515625" style="883" customWidth="1"/>
    <col min="3" max="28" width="13.7109375" style="883" customWidth="1"/>
    <col min="29" max="29" width="15.28515625" style="883" customWidth="1"/>
    <col min="30" max="30" width="1.7109375" style="883" customWidth="1"/>
    <col min="31" max="16384" width="4.28515625" style="883"/>
  </cols>
  <sheetData>
    <row r="1" spans="2:29" ht="9" customHeight="1"/>
    <row r="2" spans="2:29" ht="15.75">
      <c r="B2" s="402" t="s">
        <v>647</v>
      </c>
      <c r="C2" s="884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407"/>
      <c r="P2" s="850"/>
    </row>
    <row r="3" spans="2:29" ht="7.9" customHeight="1" thickBot="1">
      <c r="B3" s="760"/>
      <c r="C3" s="884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</row>
    <row r="4" spans="2:29" ht="21" customHeight="1" thickBot="1">
      <c r="B4" s="885">
        <v>2018</v>
      </c>
      <c r="C4" s="1212" t="s">
        <v>4</v>
      </c>
      <c r="D4" s="1213"/>
      <c r="E4" s="1212" t="s">
        <v>5</v>
      </c>
      <c r="F4" s="1213"/>
      <c r="G4" s="1212" t="s">
        <v>6</v>
      </c>
      <c r="H4" s="1213"/>
      <c r="I4" s="1212" t="s">
        <v>7</v>
      </c>
      <c r="J4" s="1213"/>
      <c r="K4" s="1212" t="s">
        <v>8</v>
      </c>
      <c r="L4" s="1213"/>
      <c r="M4" s="1212" t="s">
        <v>9</v>
      </c>
      <c r="N4" s="1213"/>
      <c r="O4" s="1212" t="s">
        <v>10</v>
      </c>
      <c r="P4" s="1213"/>
      <c r="Q4" s="1212" t="s">
        <v>11</v>
      </c>
      <c r="R4" s="1213"/>
      <c r="S4" s="1212" t="s">
        <v>12</v>
      </c>
      <c r="T4" s="1214"/>
      <c r="U4" s="1212" t="s">
        <v>13</v>
      </c>
      <c r="V4" s="1213"/>
      <c r="W4" s="1212" t="s">
        <v>14</v>
      </c>
      <c r="X4" s="1213"/>
      <c r="Y4" s="1212" t="s">
        <v>15</v>
      </c>
      <c r="Z4" s="1213"/>
      <c r="AA4" s="1212" t="s">
        <v>16</v>
      </c>
      <c r="AB4" s="1213"/>
      <c r="AC4" s="1210" t="s">
        <v>466</v>
      </c>
    </row>
    <row r="5" spans="2:29" ht="15" thickBot="1">
      <c r="B5" s="886" t="s">
        <v>80</v>
      </c>
      <c r="C5" s="887" t="s">
        <v>645</v>
      </c>
      <c r="D5" s="888" t="s">
        <v>646</v>
      </c>
      <c r="E5" s="887" t="s">
        <v>645</v>
      </c>
      <c r="F5" s="888" t="s">
        <v>646</v>
      </c>
      <c r="G5" s="887" t="s">
        <v>645</v>
      </c>
      <c r="H5" s="888" t="s">
        <v>646</v>
      </c>
      <c r="I5" s="887" t="s">
        <v>645</v>
      </c>
      <c r="J5" s="888" t="s">
        <v>646</v>
      </c>
      <c r="K5" s="887" t="s">
        <v>645</v>
      </c>
      <c r="L5" s="888" t="s">
        <v>646</v>
      </c>
      <c r="M5" s="887" t="s">
        <v>645</v>
      </c>
      <c r="N5" s="888" t="s">
        <v>646</v>
      </c>
      <c r="O5" s="887" t="s">
        <v>645</v>
      </c>
      <c r="P5" s="888" t="s">
        <v>646</v>
      </c>
      <c r="Q5" s="887" t="s">
        <v>645</v>
      </c>
      <c r="R5" s="888" t="s">
        <v>646</v>
      </c>
      <c r="S5" s="887" t="s">
        <v>645</v>
      </c>
      <c r="T5" s="888" t="s">
        <v>646</v>
      </c>
      <c r="U5" s="887" t="s">
        <v>645</v>
      </c>
      <c r="V5" s="888" t="s">
        <v>646</v>
      </c>
      <c r="W5" s="887" t="s">
        <v>645</v>
      </c>
      <c r="X5" s="888" t="s">
        <v>646</v>
      </c>
      <c r="Y5" s="887" t="s">
        <v>645</v>
      </c>
      <c r="Z5" s="888" t="s">
        <v>646</v>
      </c>
      <c r="AA5" s="889" t="s">
        <v>645</v>
      </c>
      <c r="AB5" s="890" t="s">
        <v>646</v>
      </c>
      <c r="AC5" s="1211"/>
    </row>
    <row r="6" spans="2:29">
      <c r="B6" s="891" t="s">
        <v>17</v>
      </c>
      <c r="C6" s="56"/>
      <c r="D6" s="57"/>
      <c r="E6" s="56"/>
      <c r="F6" s="57"/>
      <c r="G6" s="56"/>
      <c r="H6" s="171"/>
      <c r="I6" s="56"/>
      <c r="J6" s="57"/>
      <c r="K6" s="56"/>
      <c r="L6" s="57"/>
      <c r="M6" s="56"/>
      <c r="N6" s="57"/>
      <c r="O6" s="56"/>
      <c r="P6" s="57"/>
      <c r="Q6" s="56"/>
      <c r="R6" s="57"/>
      <c r="S6" s="56"/>
      <c r="T6" s="58"/>
      <c r="U6" s="56"/>
      <c r="V6" s="57"/>
      <c r="W6" s="56"/>
      <c r="X6" s="57"/>
      <c r="Y6" s="56"/>
      <c r="Z6" s="57"/>
      <c r="AA6" s="896">
        <f t="shared" ref="AA6:AA12" si="0">SUM(C6,E6,G6,I6,K6,M6,O6,Q6,S6,U6,W6,Y6)</f>
        <v>0</v>
      </c>
      <c r="AB6" s="897">
        <f t="shared" ref="AB6:AB12" si="1">SUM(D6,F6,H6,J6,L6,N6,P6,R6,T6,V6,X6,Z6)</f>
        <v>0</v>
      </c>
      <c r="AC6" s="90"/>
    </row>
    <row r="7" spans="2:29">
      <c r="B7" s="891" t="s">
        <v>18</v>
      </c>
      <c r="C7" s="59"/>
      <c r="D7" s="60"/>
      <c r="E7" s="59"/>
      <c r="F7" s="60"/>
      <c r="G7" s="59"/>
      <c r="H7" s="172"/>
      <c r="I7" s="59"/>
      <c r="J7" s="60"/>
      <c r="K7" s="59"/>
      <c r="L7" s="60"/>
      <c r="M7" s="59"/>
      <c r="N7" s="60"/>
      <c r="O7" s="59"/>
      <c r="P7" s="60"/>
      <c r="Q7" s="59"/>
      <c r="R7" s="60"/>
      <c r="S7" s="59"/>
      <c r="T7" s="61"/>
      <c r="U7" s="59"/>
      <c r="V7" s="60"/>
      <c r="W7" s="59"/>
      <c r="X7" s="60"/>
      <c r="Y7" s="59"/>
      <c r="Z7" s="60"/>
      <c r="AA7" s="899">
        <f t="shared" si="0"/>
        <v>0</v>
      </c>
      <c r="AB7" s="900">
        <f t="shared" si="1"/>
        <v>0</v>
      </c>
      <c r="AC7" s="91"/>
    </row>
    <row r="8" spans="2:29">
      <c r="B8" s="891" t="s">
        <v>19</v>
      </c>
      <c r="C8" s="59"/>
      <c r="D8" s="60"/>
      <c r="E8" s="59"/>
      <c r="F8" s="60"/>
      <c r="G8" s="59"/>
      <c r="H8" s="172"/>
      <c r="I8" s="59"/>
      <c r="J8" s="60"/>
      <c r="K8" s="59"/>
      <c r="L8" s="60"/>
      <c r="M8" s="59"/>
      <c r="N8" s="60"/>
      <c r="O8" s="59"/>
      <c r="P8" s="60"/>
      <c r="Q8" s="59"/>
      <c r="R8" s="60"/>
      <c r="S8" s="59"/>
      <c r="T8" s="61"/>
      <c r="U8" s="59"/>
      <c r="V8" s="60"/>
      <c r="W8" s="59"/>
      <c r="X8" s="60"/>
      <c r="Y8" s="59"/>
      <c r="Z8" s="60"/>
      <c r="AA8" s="899">
        <f t="shared" si="0"/>
        <v>0</v>
      </c>
      <c r="AB8" s="900">
        <f t="shared" si="1"/>
        <v>0</v>
      </c>
      <c r="AC8" s="91"/>
    </row>
    <row r="9" spans="2:29">
      <c r="B9" s="891" t="s">
        <v>20</v>
      </c>
      <c r="C9" s="59"/>
      <c r="D9" s="60"/>
      <c r="E9" s="59"/>
      <c r="F9" s="60"/>
      <c r="G9" s="59"/>
      <c r="H9" s="172"/>
      <c r="I9" s="59"/>
      <c r="J9" s="60"/>
      <c r="K9" s="59"/>
      <c r="L9" s="60"/>
      <c r="M9" s="59"/>
      <c r="N9" s="60"/>
      <c r="O9" s="59"/>
      <c r="P9" s="60"/>
      <c r="Q9" s="59"/>
      <c r="R9" s="60"/>
      <c r="S9" s="59"/>
      <c r="T9" s="61"/>
      <c r="U9" s="59"/>
      <c r="V9" s="60"/>
      <c r="W9" s="59"/>
      <c r="X9" s="60"/>
      <c r="Y9" s="59"/>
      <c r="Z9" s="60"/>
      <c r="AA9" s="899">
        <f t="shared" si="0"/>
        <v>0</v>
      </c>
      <c r="AB9" s="900">
        <f t="shared" si="1"/>
        <v>0</v>
      </c>
      <c r="AC9" s="91"/>
    </row>
    <row r="10" spans="2:29">
      <c r="B10" s="891" t="s">
        <v>21</v>
      </c>
      <c r="C10" s="59"/>
      <c r="D10" s="60"/>
      <c r="E10" s="59"/>
      <c r="F10" s="60"/>
      <c r="G10" s="59"/>
      <c r="H10" s="172"/>
      <c r="I10" s="59"/>
      <c r="J10" s="60"/>
      <c r="K10" s="59"/>
      <c r="L10" s="60"/>
      <c r="M10" s="59"/>
      <c r="N10" s="60"/>
      <c r="O10" s="59"/>
      <c r="P10" s="60"/>
      <c r="Q10" s="59"/>
      <c r="R10" s="60"/>
      <c r="S10" s="59"/>
      <c r="T10" s="61"/>
      <c r="U10" s="59"/>
      <c r="V10" s="60"/>
      <c r="W10" s="59"/>
      <c r="X10" s="60"/>
      <c r="Y10" s="59"/>
      <c r="Z10" s="60"/>
      <c r="AA10" s="899">
        <f t="shared" si="0"/>
        <v>0</v>
      </c>
      <c r="AB10" s="900">
        <f t="shared" si="1"/>
        <v>0</v>
      </c>
      <c r="AC10" s="91"/>
    </row>
    <row r="11" spans="2:29" ht="15" thickBot="1">
      <c r="B11" s="901" t="s">
        <v>22</v>
      </c>
      <c r="C11" s="62"/>
      <c r="D11" s="63"/>
      <c r="E11" s="62"/>
      <c r="F11" s="63"/>
      <c r="G11" s="62"/>
      <c r="H11" s="173"/>
      <c r="I11" s="62"/>
      <c r="J11" s="63"/>
      <c r="K11" s="62"/>
      <c r="L11" s="63"/>
      <c r="M11" s="62"/>
      <c r="N11" s="63"/>
      <c r="O11" s="62"/>
      <c r="P11" s="63"/>
      <c r="Q11" s="62"/>
      <c r="R11" s="63"/>
      <c r="S11" s="62"/>
      <c r="T11" s="64"/>
      <c r="U11" s="62"/>
      <c r="V11" s="63"/>
      <c r="W11" s="62"/>
      <c r="X11" s="63"/>
      <c r="Y11" s="62"/>
      <c r="Z11" s="63"/>
      <c r="AA11" s="902">
        <f t="shared" si="0"/>
        <v>0</v>
      </c>
      <c r="AB11" s="903">
        <f t="shared" si="1"/>
        <v>0</v>
      </c>
      <c r="AC11" s="92"/>
    </row>
    <row r="12" spans="2:29" ht="15" thickBot="1">
      <c r="B12" s="886" t="s">
        <v>23</v>
      </c>
      <c r="C12" s="904">
        <f>SUM(C6:C11)</f>
        <v>0</v>
      </c>
      <c r="D12" s="905">
        <f>SUM(D6:D11)</f>
        <v>0</v>
      </c>
      <c r="E12" s="904">
        <f t="shared" ref="E12:Y12" si="2">SUM(E6:E11)</f>
        <v>0</v>
      </c>
      <c r="F12" s="905">
        <f t="shared" si="2"/>
        <v>0</v>
      </c>
      <c r="G12" s="904">
        <f t="shared" si="2"/>
        <v>0</v>
      </c>
      <c r="H12" s="906">
        <f t="shared" si="2"/>
        <v>0</v>
      </c>
      <c r="I12" s="904">
        <f t="shared" si="2"/>
        <v>0</v>
      </c>
      <c r="J12" s="905">
        <f t="shared" si="2"/>
        <v>0</v>
      </c>
      <c r="K12" s="904">
        <f t="shared" si="2"/>
        <v>0</v>
      </c>
      <c r="L12" s="905">
        <f t="shared" si="2"/>
        <v>0</v>
      </c>
      <c r="M12" s="904">
        <f t="shared" si="2"/>
        <v>0</v>
      </c>
      <c r="N12" s="905">
        <f t="shared" si="2"/>
        <v>0</v>
      </c>
      <c r="O12" s="904">
        <f t="shared" si="2"/>
        <v>0</v>
      </c>
      <c r="P12" s="905">
        <f t="shared" si="2"/>
        <v>0</v>
      </c>
      <c r="Q12" s="904">
        <f t="shared" si="2"/>
        <v>0</v>
      </c>
      <c r="R12" s="905">
        <f t="shared" si="2"/>
        <v>0</v>
      </c>
      <c r="S12" s="904">
        <f t="shared" si="2"/>
        <v>0</v>
      </c>
      <c r="T12" s="869">
        <f t="shared" si="2"/>
        <v>0</v>
      </c>
      <c r="U12" s="904">
        <f t="shared" si="2"/>
        <v>0</v>
      </c>
      <c r="V12" s="905">
        <f t="shared" si="2"/>
        <v>0</v>
      </c>
      <c r="W12" s="904">
        <f t="shared" si="2"/>
        <v>0</v>
      </c>
      <c r="X12" s="905">
        <f t="shared" si="2"/>
        <v>0</v>
      </c>
      <c r="Y12" s="904">
        <f t="shared" si="2"/>
        <v>0</v>
      </c>
      <c r="Z12" s="905">
        <f>SUM(Z6:Z11)</f>
        <v>0</v>
      </c>
      <c r="AA12" s="907">
        <f t="shared" si="0"/>
        <v>0</v>
      </c>
      <c r="AB12" s="908">
        <f t="shared" si="1"/>
        <v>0</v>
      </c>
      <c r="AC12" s="909">
        <f>SUM(AC6:AC11)</f>
        <v>0</v>
      </c>
    </row>
    <row r="13" spans="2:29" ht="9" customHeight="1"/>
    <row r="14" spans="2:29" ht="7.9" customHeight="1"/>
    <row r="18" spans="2:15" ht="15.75" hidden="1" customHeight="1" thickBot="1">
      <c r="B18" s="885">
        <v>2018</v>
      </c>
      <c r="C18" s="910" t="s">
        <v>4</v>
      </c>
      <c r="D18" s="910" t="s">
        <v>5</v>
      </c>
      <c r="E18" s="910" t="s">
        <v>6</v>
      </c>
      <c r="F18" s="910" t="s">
        <v>7</v>
      </c>
      <c r="G18" s="910" t="s">
        <v>8</v>
      </c>
      <c r="H18" s="910" t="s">
        <v>9</v>
      </c>
      <c r="I18" s="910" t="s">
        <v>10</v>
      </c>
      <c r="J18" s="910" t="s">
        <v>11</v>
      </c>
      <c r="K18" s="910" t="s">
        <v>12</v>
      </c>
      <c r="L18" s="910" t="s">
        <v>13</v>
      </c>
      <c r="M18" s="910" t="s">
        <v>14</v>
      </c>
      <c r="N18" s="910" t="s">
        <v>15</v>
      </c>
      <c r="O18" s="911" t="s">
        <v>16</v>
      </c>
    </row>
    <row r="19" spans="2:15" ht="15" hidden="1" thickBot="1">
      <c r="B19" s="886" t="s">
        <v>80</v>
      </c>
      <c r="C19" s="887" t="s">
        <v>645</v>
      </c>
      <c r="D19" s="887" t="s">
        <v>645</v>
      </c>
      <c r="E19" s="887" t="s">
        <v>645</v>
      </c>
      <c r="F19" s="887" t="s">
        <v>645</v>
      </c>
      <c r="G19" s="887" t="s">
        <v>645</v>
      </c>
      <c r="H19" s="887" t="s">
        <v>645</v>
      </c>
      <c r="I19" s="887" t="s">
        <v>645</v>
      </c>
      <c r="J19" s="887" t="s">
        <v>645</v>
      </c>
      <c r="K19" s="887" t="s">
        <v>645</v>
      </c>
      <c r="L19" s="887" t="s">
        <v>645</v>
      </c>
      <c r="M19" s="887" t="s">
        <v>645</v>
      </c>
      <c r="N19" s="887" t="s">
        <v>645</v>
      </c>
      <c r="O19" s="912" t="s">
        <v>645</v>
      </c>
    </row>
    <row r="20" spans="2:15" hidden="1">
      <c r="B20" s="913" t="s">
        <v>17</v>
      </c>
      <c r="C20" s="892">
        <f>C6</f>
        <v>0</v>
      </c>
      <c r="D20" s="892">
        <f>E6</f>
        <v>0</v>
      </c>
      <c r="E20" s="892">
        <f>G6</f>
        <v>0</v>
      </c>
      <c r="F20" s="892">
        <f>I6</f>
        <v>0</v>
      </c>
      <c r="G20" s="892">
        <f>K6</f>
        <v>0</v>
      </c>
      <c r="H20" s="892">
        <f>M6</f>
        <v>0</v>
      </c>
      <c r="I20" s="892">
        <f>O6</f>
        <v>0</v>
      </c>
      <c r="J20" s="892">
        <f>Q6</f>
        <v>0</v>
      </c>
      <c r="K20" s="892">
        <f>S6</f>
        <v>0</v>
      </c>
      <c r="L20" s="892">
        <f>U6</f>
        <v>0</v>
      </c>
      <c r="M20" s="892">
        <f>W6</f>
        <v>0</v>
      </c>
      <c r="N20" s="892">
        <f>Y6</f>
        <v>0</v>
      </c>
      <c r="O20" s="914">
        <f t="shared" ref="O20:O26" si="3">SUM(C20,D20,E20,F20,G20,H20,I20,J20,K20,L20,M20,N20)</f>
        <v>0</v>
      </c>
    </row>
    <row r="21" spans="2:15" hidden="1">
      <c r="B21" s="913" t="s">
        <v>18</v>
      </c>
      <c r="C21" s="892">
        <f t="shared" ref="C21:C25" si="4">C7</f>
        <v>0</v>
      </c>
      <c r="D21" s="892">
        <f t="shared" ref="D21:D25" si="5">E7</f>
        <v>0</v>
      </c>
      <c r="E21" s="892">
        <f t="shared" ref="E21:E25" si="6">G7</f>
        <v>0</v>
      </c>
      <c r="F21" s="892">
        <f t="shared" ref="F21:F25" si="7">I7</f>
        <v>0</v>
      </c>
      <c r="G21" s="892">
        <f t="shared" ref="G21:G25" si="8">K7</f>
        <v>0</v>
      </c>
      <c r="H21" s="892">
        <f t="shared" ref="H21:H25" si="9">M7</f>
        <v>0</v>
      </c>
      <c r="I21" s="892">
        <f t="shared" ref="I21:I25" si="10">O7</f>
        <v>0</v>
      </c>
      <c r="J21" s="892">
        <f t="shared" ref="J21:J25" si="11">Q7</f>
        <v>0</v>
      </c>
      <c r="K21" s="892">
        <f t="shared" ref="K21:K25" si="12">S7</f>
        <v>0</v>
      </c>
      <c r="L21" s="892">
        <f t="shared" ref="L21:L25" si="13">U7</f>
        <v>0</v>
      </c>
      <c r="M21" s="892">
        <f t="shared" ref="M21:M25" si="14">W7</f>
        <v>0</v>
      </c>
      <c r="N21" s="892">
        <f t="shared" ref="N21:N25" si="15">Y7</f>
        <v>0</v>
      </c>
      <c r="O21" s="915">
        <f t="shared" si="3"/>
        <v>0</v>
      </c>
    </row>
    <row r="22" spans="2:15" hidden="1">
      <c r="B22" s="913" t="s">
        <v>19</v>
      </c>
      <c r="C22" s="892">
        <f t="shared" si="4"/>
        <v>0</v>
      </c>
      <c r="D22" s="892">
        <f t="shared" si="5"/>
        <v>0</v>
      </c>
      <c r="E22" s="892">
        <f t="shared" si="6"/>
        <v>0</v>
      </c>
      <c r="F22" s="892">
        <f t="shared" si="7"/>
        <v>0</v>
      </c>
      <c r="G22" s="892">
        <f t="shared" si="8"/>
        <v>0</v>
      </c>
      <c r="H22" s="892">
        <f t="shared" si="9"/>
        <v>0</v>
      </c>
      <c r="I22" s="892">
        <f t="shared" si="10"/>
        <v>0</v>
      </c>
      <c r="J22" s="892">
        <f t="shared" si="11"/>
        <v>0</v>
      </c>
      <c r="K22" s="892">
        <f t="shared" si="12"/>
        <v>0</v>
      </c>
      <c r="L22" s="892">
        <f t="shared" si="13"/>
        <v>0</v>
      </c>
      <c r="M22" s="892">
        <f t="shared" si="14"/>
        <v>0</v>
      </c>
      <c r="N22" s="892">
        <f t="shared" si="15"/>
        <v>0</v>
      </c>
      <c r="O22" s="915">
        <f t="shared" si="3"/>
        <v>0</v>
      </c>
    </row>
    <row r="23" spans="2:15" hidden="1">
      <c r="B23" s="913" t="s">
        <v>20</v>
      </c>
      <c r="C23" s="892">
        <f t="shared" si="4"/>
        <v>0</v>
      </c>
      <c r="D23" s="892">
        <f t="shared" si="5"/>
        <v>0</v>
      </c>
      <c r="E23" s="892">
        <f t="shared" si="6"/>
        <v>0</v>
      </c>
      <c r="F23" s="892">
        <f t="shared" si="7"/>
        <v>0</v>
      </c>
      <c r="G23" s="892">
        <f t="shared" si="8"/>
        <v>0</v>
      </c>
      <c r="H23" s="892">
        <f t="shared" si="9"/>
        <v>0</v>
      </c>
      <c r="I23" s="892">
        <f t="shared" si="10"/>
        <v>0</v>
      </c>
      <c r="J23" s="892">
        <f t="shared" si="11"/>
        <v>0</v>
      </c>
      <c r="K23" s="892">
        <f t="shared" si="12"/>
        <v>0</v>
      </c>
      <c r="L23" s="892">
        <f t="shared" si="13"/>
        <v>0</v>
      </c>
      <c r="M23" s="892">
        <f t="shared" si="14"/>
        <v>0</v>
      </c>
      <c r="N23" s="892">
        <f t="shared" si="15"/>
        <v>0</v>
      </c>
      <c r="O23" s="915">
        <f t="shared" si="3"/>
        <v>0</v>
      </c>
    </row>
    <row r="24" spans="2:15" hidden="1">
      <c r="B24" s="913" t="s">
        <v>21</v>
      </c>
      <c r="C24" s="892">
        <f t="shared" si="4"/>
        <v>0</v>
      </c>
      <c r="D24" s="892">
        <f t="shared" si="5"/>
        <v>0</v>
      </c>
      <c r="E24" s="892">
        <f t="shared" si="6"/>
        <v>0</v>
      </c>
      <c r="F24" s="892">
        <f t="shared" si="7"/>
        <v>0</v>
      </c>
      <c r="G24" s="892">
        <f t="shared" si="8"/>
        <v>0</v>
      </c>
      <c r="H24" s="892">
        <f t="shared" si="9"/>
        <v>0</v>
      </c>
      <c r="I24" s="892">
        <f t="shared" si="10"/>
        <v>0</v>
      </c>
      <c r="J24" s="892">
        <f t="shared" si="11"/>
        <v>0</v>
      </c>
      <c r="K24" s="892">
        <f t="shared" si="12"/>
        <v>0</v>
      </c>
      <c r="L24" s="892">
        <f t="shared" si="13"/>
        <v>0</v>
      </c>
      <c r="M24" s="892">
        <f t="shared" si="14"/>
        <v>0</v>
      </c>
      <c r="N24" s="892">
        <f t="shared" si="15"/>
        <v>0</v>
      </c>
      <c r="O24" s="915">
        <f t="shared" si="3"/>
        <v>0</v>
      </c>
    </row>
    <row r="25" spans="2:15" ht="15" hidden="1" thickBot="1">
      <c r="B25" s="916" t="s">
        <v>22</v>
      </c>
      <c r="C25" s="892">
        <f t="shared" si="4"/>
        <v>0</v>
      </c>
      <c r="D25" s="892">
        <f t="shared" si="5"/>
        <v>0</v>
      </c>
      <c r="E25" s="892">
        <f t="shared" si="6"/>
        <v>0</v>
      </c>
      <c r="F25" s="892">
        <f t="shared" si="7"/>
        <v>0</v>
      </c>
      <c r="G25" s="892">
        <f t="shared" si="8"/>
        <v>0</v>
      </c>
      <c r="H25" s="892">
        <f t="shared" si="9"/>
        <v>0</v>
      </c>
      <c r="I25" s="892">
        <f t="shared" si="10"/>
        <v>0</v>
      </c>
      <c r="J25" s="892">
        <f t="shared" si="11"/>
        <v>0</v>
      </c>
      <c r="K25" s="892">
        <f t="shared" si="12"/>
        <v>0</v>
      </c>
      <c r="L25" s="892">
        <f t="shared" si="13"/>
        <v>0</v>
      </c>
      <c r="M25" s="892">
        <f t="shared" si="14"/>
        <v>0</v>
      </c>
      <c r="N25" s="892">
        <f t="shared" si="15"/>
        <v>0</v>
      </c>
      <c r="O25" s="917">
        <f t="shared" si="3"/>
        <v>0</v>
      </c>
    </row>
    <row r="26" spans="2:15" ht="15" hidden="1" thickBot="1">
      <c r="B26" s="886" t="s">
        <v>23</v>
      </c>
      <c r="C26" s="904">
        <f>SUM(C20:C25)</f>
        <v>0</v>
      </c>
      <c r="D26" s="904">
        <f t="shared" ref="D26:N26" si="16">SUM(D20:D25)</f>
        <v>0</v>
      </c>
      <c r="E26" s="904">
        <f t="shared" si="16"/>
        <v>0</v>
      </c>
      <c r="F26" s="904">
        <f t="shared" si="16"/>
        <v>0</v>
      </c>
      <c r="G26" s="904">
        <f t="shared" si="16"/>
        <v>0</v>
      </c>
      <c r="H26" s="904">
        <f t="shared" si="16"/>
        <v>0</v>
      </c>
      <c r="I26" s="904">
        <f t="shared" si="16"/>
        <v>0</v>
      </c>
      <c r="J26" s="904">
        <f t="shared" si="16"/>
        <v>0</v>
      </c>
      <c r="K26" s="904">
        <f t="shared" si="16"/>
        <v>0</v>
      </c>
      <c r="L26" s="904">
        <f t="shared" si="16"/>
        <v>0</v>
      </c>
      <c r="M26" s="904">
        <f t="shared" si="16"/>
        <v>0</v>
      </c>
      <c r="N26" s="904">
        <f t="shared" si="16"/>
        <v>0</v>
      </c>
      <c r="O26" s="918">
        <f t="shared" si="3"/>
        <v>0</v>
      </c>
    </row>
    <row r="27" spans="2:15" hidden="1"/>
    <row r="28" spans="2:15" ht="15" hidden="1" thickBot="1"/>
    <row r="29" spans="2:15" ht="15.75" hidden="1" thickBot="1">
      <c r="B29" s="885">
        <v>2018</v>
      </c>
      <c r="C29" s="910" t="s">
        <v>4</v>
      </c>
      <c r="D29" s="910" t="s">
        <v>5</v>
      </c>
      <c r="E29" s="910" t="s">
        <v>6</v>
      </c>
      <c r="F29" s="910" t="s">
        <v>7</v>
      </c>
      <c r="G29" s="910" t="s">
        <v>8</v>
      </c>
      <c r="H29" s="910" t="s">
        <v>9</v>
      </c>
      <c r="I29" s="910" t="s">
        <v>10</v>
      </c>
      <c r="J29" s="910" t="s">
        <v>11</v>
      </c>
      <c r="K29" s="910" t="s">
        <v>12</v>
      </c>
      <c r="L29" s="910" t="s">
        <v>13</v>
      </c>
      <c r="M29" s="910" t="s">
        <v>14</v>
      </c>
      <c r="N29" s="910" t="s">
        <v>15</v>
      </c>
      <c r="O29" s="911" t="s">
        <v>16</v>
      </c>
    </row>
    <row r="30" spans="2:15" ht="15" hidden="1" thickBot="1">
      <c r="B30" s="886" t="s">
        <v>80</v>
      </c>
      <c r="C30" s="887" t="s">
        <v>645</v>
      </c>
      <c r="D30" s="887" t="s">
        <v>645</v>
      </c>
      <c r="E30" s="887" t="s">
        <v>645</v>
      </c>
      <c r="F30" s="887" t="s">
        <v>645</v>
      </c>
      <c r="G30" s="887" t="s">
        <v>645</v>
      </c>
      <c r="H30" s="887" t="s">
        <v>645</v>
      </c>
      <c r="I30" s="887" t="s">
        <v>645</v>
      </c>
      <c r="J30" s="887" t="s">
        <v>645</v>
      </c>
      <c r="K30" s="887" t="s">
        <v>645</v>
      </c>
      <c r="L30" s="887" t="s">
        <v>645</v>
      </c>
      <c r="M30" s="887" t="s">
        <v>645</v>
      </c>
      <c r="N30" s="887" t="s">
        <v>645</v>
      </c>
      <c r="O30" s="912" t="s">
        <v>645</v>
      </c>
    </row>
    <row r="31" spans="2:15" hidden="1">
      <c r="B31" s="913" t="s">
        <v>1046</v>
      </c>
      <c r="C31" s="892">
        <f>SUM(C6:C7)</f>
        <v>0</v>
      </c>
      <c r="D31" s="892">
        <f>SUM(E6:E7)</f>
        <v>0</v>
      </c>
      <c r="E31" s="892">
        <f>SUM(G6:G7)</f>
        <v>0</v>
      </c>
      <c r="F31" s="892">
        <f>SUM(I6:I7)</f>
        <v>0</v>
      </c>
      <c r="G31" s="892">
        <f>SUM(K6:K7)</f>
        <v>0</v>
      </c>
      <c r="H31" s="892">
        <f>SUM(M6:M7)</f>
        <v>0</v>
      </c>
      <c r="I31" s="892">
        <f>SUM(O6:O7)</f>
        <v>0</v>
      </c>
      <c r="J31" s="892">
        <f>SUM(Q6:Q7)</f>
        <v>0</v>
      </c>
      <c r="K31" s="892">
        <f>SUM(S6:S7)</f>
        <v>0</v>
      </c>
      <c r="L31" s="892">
        <f>SUM(U6:U7)</f>
        <v>0</v>
      </c>
      <c r="M31" s="892">
        <f>SUM(W6:W7)</f>
        <v>0</v>
      </c>
      <c r="N31" s="892">
        <f>SUM(Y6:Y7)</f>
        <v>0</v>
      </c>
      <c r="O31" s="914">
        <f>SUM(C31,D31,E31,F31,G31,H31,I31,J31,K31,L31,M31,N31)</f>
        <v>0</v>
      </c>
    </row>
    <row r="32" spans="2:15" hidden="1">
      <c r="B32" s="913" t="s">
        <v>19</v>
      </c>
      <c r="C32" s="898">
        <f>C8</f>
        <v>0</v>
      </c>
      <c r="D32" s="898">
        <f>E8</f>
        <v>0</v>
      </c>
      <c r="E32" s="898">
        <f>G8</f>
        <v>0</v>
      </c>
      <c r="F32" s="898">
        <f>I8</f>
        <v>0</v>
      </c>
      <c r="G32" s="898">
        <f>K8</f>
        <v>0</v>
      </c>
      <c r="H32" s="898">
        <f>M8</f>
        <v>0</v>
      </c>
      <c r="I32" s="898">
        <f>O8</f>
        <v>0</v>
      </c>
      <c r="J32" s="898">
        <f>Q8</f>
        <v>0</v>
      </c>
      <c r="K32" s="898">
        <f>S8</f>
        <v>0</v>
      </c>
      <c r="L32" s="898">
        <f>U8</f>
        <v>0</v>
      </c>
      <c r="M32" s="898">
        <f>W8</f>
        <v>0</v>
      </c>
      <c r="N32" s="898">
        <f>Y8</f>
        <v>0</v>
      </c>
      <c r="O32" s="915">
        <f t="shared" ref="O32:O36" si="17">SUM(C32,D32,E32,F32,G32,H32,I32,J32,K32,L32,M32,N32)</f>
        <v>0</v>
      </c>
    </row>
    <row r="33" spans="2:15" hidden="1">
      <c r="B33" s="913" t="s">
        <v>20</v>
      </c>
      <c r="C33" s="898">
        <f t="shared" ref="C33:C35" si="18">C9</f>
        <v>0</v>
      </c>
      <c r="D33" s="898">
        <f t="shared" ref="D33:D35" si="19">E9</f>
        <v>0</v>
      </c>
      <c r="E33" s="898">
        <f t="shared" ref="E33:E35" si="20">G9</f>
        <v>0</v>
      </c>
      <c r="F33" s="898">
        <f t="shared" ref="F33:F35" si="21">I9</f>
        <v>0</v>
      </c>
      <c r="G33" s="898">
        <f t="shared" ref="G33:G35" si="22">K9</f>
        <v>0</v>
      </c>
      <c r="H33" s="898">
        <f t="shared" ref="H33:H35" si="23">M9</f>
        <v>0</v>
      </c>
      <c r="I33" s="898">
        <f t="shared" ref="I33:I35" si="24">O9</f>
        <v>0</v>
      </c>
      <c r="J33" s="898">
        <f t="shared" ref="J33:J35" si="25">Q9</f>
        <v>0</v>
      </c>
      <c r="K33" s="898">
        <f t="shared" ref="K33:K35" si="26">S9</f>
        <v>0</v>
      </c>
      <c r="L33" s="898">
        <f t="shared" ref="L33:L35" si="27">U9</f>
        <v>0</v>
      </c>
      <c r="M33" s="898">
        <f t="shared" ref="M33:M35" si="28">W9</f>
        <v>0</v>
      </c>
      <c r="N33" s="898">
        <f t="shared" ref="N33:N35" si="29">Y9</f>
        <v>0</v>
      </c>
      <c r="O33" s="915">
        <f t="shared" si="17"/>
        <v>0</v>
      </c>
    </row>
    <row r="34" spans="2:15" hidden="1">
      <c r="B34" s="913" t="s">
        <v>21</v>
      </c>
      <c r="C34" s="898">
        <f t="shared" si="18"/>
        <v>0</v>
      </c>
      <c r="D34" s="898">
        <f t="shared" si="19"/>
        <v>0</v>
      </c>
      <c r="E34" s="898">
        <f t="shared" si="20"/>
        <v>0</v>
      </c>
      <c r="F34" s="898">
        <f t="shared" si="21"/>
        <v>0</v>
      </c>
      <c r="G34" s="898">
        <f t="shared" si="22"/>
        <v>0</v>
      </c>
      <c r="H34" s="898">
        <f t="shared" si="23"/>
        <v>0</v>
      </c>
      <c r="I34" s="898">
        <f t="shared" si="24"/>
        <v>0</v>
      </c>
      <c r="J34" s="898">
        <f t="shared" si="25"/>
        <v>0</v>
      </c>
      <c r="K34" s="898">
        <f t="shared" si="26"/>
        <v>0</v>
      </c>
      <c r="L34" s="898">
        <f t="shared" si="27"/>
        <v>0</v>
      </c>
      <c r="M34" s="898">
        <f t="shared" si="28"/>
        <v>0</v>
      </c>
      <c r="N34" s="898">
        <f t="shared" si="29"/>
        <v>0</v>
      </c>
      <c r="O34" s="915">
        <f t="shared" si="17"/>
        <v>0</v>
      </c>
    </row>
    <row r="35" spans="2:15" ht="15" hidden="1" thickBot="1">
      <c r="B35" s="916" t="s">
        <v>22</v>
      </c>
      <c r="C35" s="898">
        <f t="shared" si="18"/>
        <v>0</v>
      </c>
      <c r="D35" s="898">
        <f t="shared" si="19"/>
        <v>0</v>
      </c>
      <c r="E35" s="898">
        <f t="shared" si="20"/>
        <v>0</v>
      </c>
      <c r="F35" s="898">
        <f t="shared" si="21"/>
        <v>0</v>
      </c>
      <c r="G35" s="898">
        <f t="shared" si="22"/>
        <v>0</v>
      </c>
      <c r="H35" s="898">
        <f t="shared" si="23"/>
        <v>0</v>
      </c>
      <c r="I35" s="898">
        <f t="shared" si="24"/>
        <v>0</v>
      </c>
      <c r="J35" s="898">
        <f t="shared" si="25"/>
        <v>0</v>
      </c>
      <c r="K35" s="898">
        <f t="shared" si="26"/>
        <v>0</v>
      </c>
      <c r="L35" s="898">
        <f t="shared" si="27"/>
        <v>0</v>
      </c>
      <c r="M35" s="898">
        <f t="shared" si="28"/>
        <v>0</v>
      </c>
      <c r="N35" s="898">
        <f t="shared" si="29"/>
        <v>0</v>
      </c>
      <c r="O35" s="917">
        <f t="shared" si="17"/>
        <v>0</v>
      </c>
    </row>
    <row r="36" spans="2:15" ht="15" hidden="1" thickBot="1">
      <c r="B36" s="886" t="s">
        <v>23</v>
      </c>
      <c r="C36" s="904">
        <f t="shared" ref="C36:N36" si="30">SUM(C31:C35)</f>
        <v>0</v>
      </c>
      <c r="D36" s="904">
        <f t="shared" si="30"/>
        <v>0</v>
      </c>
      <c r="E36" s="904">
        <f t="shared" si="30"/>
        <v>0</v>
      </c>
      <c r="F36" s="904">
        <f t="shared" si="30"/>
        <v>0</v>
      </c>
      <c r="G36" s="904">
        <f t="shared" si="30"/>
        <v>0</v>
      </c>
      <c r="H36" s="904">
        <f t="shared" si="30"/>
        <v>0</v>
      </c>
      <c r="I36" s="904">
        <f t="shared" si="30"/>
        <v>0</v>
      </c>
      <c r="J36" s="904">
        <f t="shared" si="30"/>
        <v>0</v>
      </c>
      <c r="K36" s="904">
        <f t="shared" si="30"/>
        <v>0</v>
      </c>
      <c r="L36" s="904">
        <f t="shared" si="30"/>
        <v>0</v>
      </c>
      <c r="M36" s="904">
        <f t="shared" si="30"/>
        <v>0</v>
      </c>
      <c r="N36" s="904">
        <f t="shared" si="30"/>
        <v>0</v>
      </c>
      <c r="O36" s="918">
        <f t="shared" si="17"/>
        <v>0</v>
      </c>
    </row>
    <row r="37" spans="2:15" hidden="1"/>
    <row r="38" spans="2:15" ht="15" hidden="1" thickBot="1"/>
    <row r="39" spans="2:15" ht="15.75" hidden="1" thickBot="1">
      <c r="B39" s="885">
        <v>2018</v>
      </c>
      <c r="C39" s="919" t="s">
        <v>4</v>
      </c>
      <c r="D39" s="919" t="s">
        <v>5</v>
      </c>
      <c r="E39" s="919" t="s">
        <v>6</v>
      </c>
      <c r="F39" s="919" t="s">
        <v>7</v>
      </c>
      <c r="G39" s="919" t="s">
        <v>8</v>
      </c>
      <c r="H39" s="919" t="s">
        <v>9</v>
      </c>
      <c r="I39" s="919" t="s">
        <v>10</v>
      </c>
      <c r="J39" s="919" t="s">
        <v>11</v>
      </c>
      <c r="K39" s="919" t="s">
        <v>12</v>
      </c>
      <c r="L39" s="919" t="s">
        <v>13</v>
      </c>
      <c r="M39" s="919" t="s">
        <v>14</v>
      </c>
      <c r="N39" s="919" t="s">
        <v>15</v>
      </c>
      <c r="O39" s="919" t="s">
        <v>16</v>
      </c>
    </row>
    <row r="40" spans="2:15" ht="15" hidden="1" thickBot="1">
      <c r="B40" s="886" t="s">
        <v>80</v>
      </c>
      <c r="C40" s="888" t="s">
        <v>646</v>
      </c>
      <c r="D40" s="888" t="s">
        <v>646</v>
      </c>
      <c r="E40" s="888" t="s">
        <v>646</v>
      </c>
      <c r="F40" s="888" t="s">
        <v>646</v>
      </c>
      <c r="G40" s="888" t="s">
        <v>646</v>
      </c>
      <c r="H40" s="888" t="s">
        <v>646</v>
      </c>
      <c r="I40" s="888" t="s">
        <v>646</v>
      </c>
      <c r="J40" s="888" t="s">
        <v>646</v>
      </c>
      <c r="K40" s="888" t="s">
        <v>646</v>
      </c>
      <c r="L40" s="888" t="s">
        <v>646</v>
      </c>
      <c r="M40" s="888" t="s">
        <v>646</v>
      </c>
      <c r="N40" s="888" t="s">
        <v>646</v>
      </c>
      <c r="O40" s="890" t="s">
        <v>646</v>
      </c>
    </row>
    <row r="41" spans="2:15" hidden="1">
      <c r="B41" s="891" t="s">
        <v>17</v>
      </c>
      <c r="C41" s="893">
        <f>D6</f>
        <v>0</v>
      </c>
      <c r="D41" s="893">
        <f>F6</f>
        <v>0</v>
      </c>
      <c r="E41" s="894">
        <f>H6</f>
        <v>0</v>
      </c>
      <c r="F41" s="893">
        <f>J6</f>
        <v>0</v>
      </c>
      <c r="G41" s="893">
        <f>L6</f>
        <v>0</v>
      </c>
      <c r="H41" s="893">
        <f>N6</f>
        <v>0</v>
      </c>
      <c r="I41" s="893">
        <f>P6</f>
        <v>0</v>
      </c>
      <c r="J41" s="893">
        <f>R6</f>
        <v>0</v>
      </c>
      <c r="K41" s="895">
        <f>T6</f>
        <v>0</v>
      </c>
      <c r="L41" s="893">
        <f>V6</f>
        <v>0</v>
      </c>
      <c r="M41" s="893">
        <f>X6</f>
        <v>0</v>
      </c>
      <c r="N41" s="893">
        <f>Z6</f>
        <v>0</v>
      </c>
      <c r="O41" s="897">
        <f>SUM(C41,D41,E41,F41,G41,H41,I41,J41,K41,L41,M41,N41)</f>
        <v>0</v>
      </c>
    </row>
    <row r="42" spans="2:15" hidden="1">
      <c r="B42" s="891" t="s">
        <v>18</v>
      </c>
      <c r="C42" s="893">
        <f>D7</f>
        <v>0</v>
      </c>
      <c r="D42" s="893">
        <f t="shared" ref="D42:D46" si="31">F7</f>
        <v>0</v>
      </c>
      <c r="E42" s="894">
        <f t="shared" ref="E42:E46" si="32">H7</f>
        <v>0</v>
      </c>
      <c r="F42" s="893">
        <f t="shared" ref="F42:F46" si="33">J7</f>
        <v>0</v>
      </c>
      <c r="G42" s="893">
        <f t="shared" ref="G42:G46" si="34">L7</f>
        <v>0</v>
      </c>
      <c r="H42" s="893">
        <f t="shared" ref="H42:H46" si="35">N7</f>
        <v>0</v>
      </c>
      <c r="I42" s="893">
        <f t="shared" ref="I42:I46" si="36">P7</f>
        <v>0</v>
      </c>
      <c r="J42" s="893">
        <f t="shared" ref="J42:J46" si="37">R7</f>
        <v>0</v>
      </c>
      <c r="K42" s="895">
        <f t="shared" ref="K42:K46" si="38">T7</f>
        <v>0</v>
      </c>
      <c r="L42" s="893">
        <f t="shared" ref="L42:L46" si="39">V7</f>
        <v>0</v>
      </c>
      <c r="M42" s="893">
        <f t="shared" ref="M42:M46" si="40">X7</f>
        <v>0</v>
      </c>
      <c r="N42" s="893">
        <f t="shared" ref="N42:N46" si="41">Z7</f>
        <v>0</v>
      </c>
      <c r="O42" s="900">
        <f t="shared" ref="O42:O47" si="42">SUM(C42,D42,E42,F42,G42,H42,I42,J42,K42,L42,M42,N42)</f>
        <v>0</v>
      </c>
    </row>
    <row r="43" spans="2:15" hidden="1">
      <c r="B43" s="891" t="s">
        <v>19</v>
      </c>
      <c r="C43" s="893">
        <f t="shared" ref="C43:C46" si="43">D8</f>
        <v>0</v>
      </c>
      <c r="D43" s="893">
        <f t="shared" si="31"/>
        <v>0</v>
      </c>
      <c r="E43" s="894">
        <f t="shared" si="32"/>
        <v>0</v>
      </c>
      <c r="F43" s="893">
        <f t="shared" si="33"/>
        <v>0</v>
      </c>
      <c r="G43" s="893">
        <f t="shared" si="34"/>
        <v>0</v>
      </c>
      <c r="H43" s="893">
        <f t="shared" si="35"/>
        <v>0</v>
      </c>
      <c r="I43" s="893">
        <f t="shared" si="36"/>
        <v>0</v>
      </c>
      <c r="J43" s="893">
        <f t="shared" si="37"/>
        <v>0</v>
      </c>
      <c r="K43" s="895">
        <f t="shared" si="38"/>
        <v>0</v>
      </c>
      <c r="L43" s="893">
        <f t="shared" si="39"/>
        <v>0</v>
      </c>
      <c r="M43" s="893">
        <f t="shared" si="40"/>
        <v>0</v>
      </c>
      <c r="N43" s="893">
        <f t="shared" si="41"/>
        <v>0</v>
      </c>
      <c r="O43" s="900">
        <f t="shared" si="42"/>
        <v>0</v>
      </c>
    </row>
    <row r="44" spans="2:15" hidden="1">
      <c r="B44" s="891" t="s">
        <v>20</v>
      </c>
      <c r="C44" s="893">
        <f t="shared" si="43"/>
        <v>0</v>
      </c>
      <c r="D44" s="893">
        <f t="shared" si="31"/>
        <v>0</v>
      </c>
      <c r="E44" s="894">
        <f t="shared" si="32"/>
        <v>0</v>
      </c>
      <c r="F44" s="893">
        <f t="shared" si="33"/>
        <v>0</v>
      </c>
      <c r="G44" s="893">
        <f t="shared" si="34"/>
        <v>0</v>
      </c>
      <c r="H44" s="893">
        <f t="shared" si="35"/>
        <v>0</v>
      </c>
      <c r="I44" s="893">
        <f t="shared" si="36"/>
        <v>0</v>
      </c>
      <c r="J44" s="893">
        <f t="shared" si="37"/>
        <v>0</v>
      </c>
      <c r="K44" s="895">
        <f t="shared" si="38"/>
        <v>0</v>
      </c>
      <c r="L44" s="893">
        <f t="shared" si="39"/>
        <v>0</v>
      </c>
      <c r="M44" s="893">
        <f t="shared" si="40"/>
        <v>0</v>
      </c>
      <c r="N44" s="893">
        <f t="shared" si="41"/>
        <v>0</v>
      </c>
      <c r="O44" s="900">
        <f t="shared" si="42"/>
        <v>0</v>
      </c>
    </row>
    <row r="45" spans="2:15" hidden="1">
      <c r="B45" s="891" t="s">
        <v>21</v>
      </c>
      <c r="C45" s="893">
        <f t="shared" si="43"/>
        <v>0</v>
      </c>
      <c r="D45" s="893">
        <f t="shared" si="31"/>
        <v>0</v>
      </c>
      <c r="E45" s="894">
        <f t="shared" si="32"/>
        <v>0</v>
      </c>
      <c r="F45" s="893">
        <f t="shared" si="33"/>
        <v>0</v>
      </c>
      <c r="G45" s="893">
        <f t="shared" si="34"/>
        <v>0</v>
      </c>
      <c r="H45" s="893">
        <f t="shared" si="35"/>
        <v>0</v>
      </c>
      <c r="I45" s="893">
        <f t="shared" si="36"/>
        <v>0</v>
      </c>
      <c r="J45" s="893">
        <f t="shared" si="37"/>
        <v>0</v>
      </c>
      <c r="K45" s="895">
        <f t="shared" si="38"/>
        <v>0</v>
      </c>
      <c r="L45" s="893">
        <f t="shared" si="39"/>
        <v>0</v>
      </c>
      <c r="M45" s="893">
        <f t="shared" si="40"/>
        <v>0</v>
      </c>
      <c r="N45" s="893">
        <f t="shared" si="41"/>
        <v>0</v>
      </c>
      <c r="O45" s="900">
        <f t="shared" si="42"/>
        <v>0</v>
      </c>
    </row>
    <row r="46" spans="2:15" ht="15" hidden="1" thickBot="1">
      <c r="B46" s="901" t="s">
        <v>22</v>
      </c>
      <c r="C46" s="893">
        <f t="shared" si="43"/>
        <v>0</v>
      </c>
      <c r="D46" s="893">
        <f t="shared" si="31"/>
        <v>0</v>
      </c>
      <c r="E46" s="894">
        <f t="shared" si="32"/>
        <v>0</v>
      </c>
      <c r="F46" s="893">
        <f t="shared" si="33"/>
        <v>0</v>
      </c>
      <c r="G46" s="893">
        <f t="shared" si="34"/>
        <v>0</v>
      </c>
      <c r="H46" s="893">
        <f t="shared" si="35"/>
        <v>0</v>
      </c>
      <c r="I46" s="893">
        <f t="shared" si="36"/>
        <v>0</v>
      </c>
      <c r="J46" s="893">
        <f t="shared" si="37"/>
        <v>0</v>
      </c>
      <c r="K46" s="895">
        <f t="shared" si="38"/>
        <v>0</v>
      </c>
      <c r="L46" s="893">
        <f t="shared" si="39"/>
        <v>0</v>
      </c>
      <c r="M46" s="893">
        <f t="shared" si="40"/>
        <v>0</v>
      </c>
      <c r="N46" s="893">
        <f t="shared" si="41"/>
        <v>0</v>
      </c>
      <c r="O46" s="903">
        <f t="shared" si="42"/>
        <v>0</v>
      </c>
    </row>
    <row r="47" spans="2:15" ht="15" hidden="1" thickBot="1">
      <c r="B47" s="886" t="s">
        <v>23</v>
      </c>
      <c r="C47" s="905">
        <f>SUM(C41:C46)</f>
        <v>0</v>
      </c>
      <c r="D47" s="905">
        <f t="shared" ref="D47:M47" si="44">SUM(D41:D46)</f>
        <v>0</v>
      </c>
      <c r="E47" s="906">
        <f t="shared" si="44"/>
        <v>0</v>
      </c>
      <c r="F47" s="905">
        <f t="shared" si="44"/>
        <v>0</v>
      </c>
      <c r="G47" s="905">
        <f t="shared" si="44"/>
        <v>0</v>
      </c>
      <c r="H47" s="905">
        <f t="shared" si="44"/>
        <v>0</v>
      </c>
      <c r="I47" s="905">
        <f t="shared" si="44"/>
        <v>0</v>
      </c>
      <c r="J47" s="905">
        <f t="shared" si="44"/>
        <v>0</v>
      </c>
      <c r="K47" s="869">
        <f t="shared" si="44"/>
        <v>0</v>
      </c>
      <c r="L47" s="905">
        <f t="shared" si="44"/>
        <v>0</v>
      </c>
      <c r="M47" s="905">
        <f t="shared" si="44"/>
        <v>0</v>
      </c>
      <c r="N47" s="905">
        <f>SUM(N41:N46)</f>
        <v>0</v>
      </c>
      <c r="O47" s="908">
        <f t="shared" si="42"/>
        <v>0</v>
      </c>
    </row>
    <row r="48" spans="2:15" hidden="1"/>
    <row r="49" spans="2:15" ht="15" hidden="1" thickBot="1"/>
    <row r="50" spans="2:15" ht="15.75" hidden="1" thickBot="1">
      <c r="B50" s="885">
        <v>2018</v>
      </c>
      <c r="C50" s="910" t="s">
        <v>4</v>
      </c>
      <c r="D50" s="910" t="s">
        <v>5</v>
      </c>
      <c r="E50" s="910" t="s">
        <v>6</v>
      </c>
      <c r="F50" s="910" t="s">
        <v>7</v>
      </c>
      <c r="G50" s="910" t="s">
        <v>8</v>
      </c>
      <c r="H50" s="910" t="s">
        <v>9</v>
      </c>
      <c r="I50" s="910" t="s">
        <v>10</v>
      </c>
      <c r="J50" s="910" t="s">
        <v>11</v>
      </c>
      <c r="K50" s="910" t="s">
        <v>12</v>
      </c>
      <c r="L50" s="910" t="s">
        <v>13</v>
      </c>
      <c r="M50" s="910" t="s">
        <v>14</v>
      </c>
      <c r="N50" s="910" t="s">
        <v>15</v>
      </c>
      <c r="O50" s="911" t="s">
        <v>16</v>
      </c>
    </row>
    <row r="51" spans="2:15" ht="15" hidden="1" thickBot="1">
      <c r="B51" s="886" t="s">
        <v>80</v>
      </c>
      <c r="C51" s="888" t="s">
        <v>646</v>
      </c>
      <c r="D51" s="888" t="s">
        <v>646</v>
      </c>
      <c r="E51" s="888" t="s">
        <v>646</v>
      </c>
      <c r="F51" s="888" t="s">
        <v>646</v>
      </c>
      <c r="G51" s="888" t="s">
        <v>646</v>
      </c>
      <c r="H51" s="888" t="s">
        <v>646</v>
      </c>
      <c r="I51" s="888" t="s">
        <v>646</v>
      </c>
      <c r="J51" s="888" t="s">
        <v>646</v>
      </c>
      <c r="K51" s="888" t="s">
        <v>646</v>
      </c>
      <c r="L51" s="888" t="s">
        <v>646</v>
      </c>
      <c r="M51" s="888" t="s">
        <v>646</v>
      </c>
      <c r="N51" s="888" t="s">
        <v>646</v>
      </c>
      <c r="O51" s="888" t="s">
        <v>646</v>
      </c>
    </row>
    <row r="52" spans="2:15" hidden="1">
      <c r="B52" s="913" t="s">
        <v>1046</v>
      </c>
      <c r="C52" s="892">
        <f>C41+C42</f>
        <v>0</v>
      </c>
      <c r="D52" s="892">
        <f>D41+D42</f>
        <v>0</v>
      </c>
      <c r="E52" s="892">
        <f>E41+E42</f>
        <v>0</v>
      </c>
      <c r="F52" s="892">
        <f>F41+F42</f>
        <v>0</v>
      </c>
      <c r="G52" s="892">
        <f t="shared" ref="G52:N52" si="45">G41+G42</f>
        <v>0</v>
      </c>
      <c r="H52" s="892">
        <f t="shared" si="45"/>
        <v>0</v>
      </c>
      <c r="I52" s="892">
        <f t="shared" si="45"/>
        <v>0</v>
      </c>
      <c r="J52" s="892">
        <f t="shared" si="45"/>
        <v>0</v>
      </c>
      <c r="K52" s="892">
        <f t="shared" si="45"/>
        <v>0</v>
      </c>
      <c r="L52" s="892">
        <f t="shared" si="45"/>
        <v>0</v>
      </c>
      <c r="M52" s="892">
        <f t="shared" si="45"/>
        <v>0</v>
      </c>
      <c r="N52" s="892">
        <f t="shared" si="45"/>
        <v>0</v>
      </c>
      <c r="O52" s="920">
        <f>O41+O42</f>
        <v>0</v>
      </c>
    </row>
    <row r="53" spans="2:15" hidden="1">
      <c r="B53" s="913" t="s">
        <v>19</v>
      </c>
      <c r="C53" s="898">
        <f>C43</f>
        <v>0</v>
      </c>
      <c r="D53" s="898">
        <f t="shared" ref="D53:O53" si="46">D43</f>
        <v>0</v>
      </c>
      <c r="E53" s="898">
        <f t="shared" si="46"/>
        <v>0</v>
      </c>
      <c r="F53" s="898">
        <f t="shared" si="46"/>
        <v>0</v>
      </c>
      <c r="G53" s="898">
        <f t="shared" si="46"/>
        <v>0</v>
      </c>
      <c r="H53" s="898">
        <f t="shared" si="46"/>
        <v>0</v>
      </c>
      <c r="I53" s="898">
        <f t="shared" si="46"/>
        <v>0</v>
      </c>
      <c r="J53" s="898">
        <f t="shared" si="46"/>
        <v>0</v>
      </c>
      <c r="K53" s="898">
        <f t="shared" si="46"/>
        <v>0</v>
      </c>
      <c r="L53" s="898">
        <f t="shared" si="46"/>
        <v>0</v>
      </c>
      <c r="M53" s="898">
        <f t="shared" si="46"/>
        <v>0</v>
      </c>
      <c r="N53" s="898">
        <f t="shared" si="46"/>
        <v>0</v>
      </c>
      <c r="O53" s="863">
        <f t="shared" si="46"/>
        <v>0</v>
      </c>
    </row>
    <row r="54" spans="2:15" hidden="1">
      <c r="B54" s="913" t="s">
        <v>20</v>
      </c>
      <c r="C54" s="898">
        <f t="shared" ref="C54:O56" si="47">C44</f>
        <v>0</v>
      </c>
      <c r="D54" s="898">
        <f t="shared" si="47"/>
        <v>0</v>
      </c>
      <c r="E54" s="898">
        <f t="shared" si="47"/>
        <v>0</v>
      </c>
      <c r="F54" s="898">
        <f t="shared" si="47"/>
        <v>0</v>
      </c>
      <c r="G54" s="898">
        <f t="shared" si="47"/>
        <v>0</v>
      </c>
      <c r="H54" s="898">
        <f t="shared" si="47"/>
        <v>0</v>
      </c>
      <c r="I54" s="898">
        <f t="shared" si="47"/>
        <v>0</v>
      </c>
      <c r="J54" s="898">
        <f t="shared" si="47"/>
        <v>0</v>
      </c>
      <c r="K54" s="898">
        <f t="shared" si="47"/>
        <v>0</v>
      </c>
      <c r="L54" s="898">
        <f t="shared" si="47"/>
        <v>0</v>
      </c>
      <c r="M54" s="898">
        <f t="shared" si="47"/>
        <v>0</v>
      </c>
      <c r="N54" s="898">
        <f t="shared" si="47"/>
        <v>0</v>
      </c>
      <c r="O54" s="863">
        <f t="shared" si="47"/>
        <v>0</v>
      </c>
    </row>
    <row r="55" spans="2:15" hidden="1">
      <c r="B55" s="913" t="s">
        <v>21</v>
      </c>
      <c r="C55" s="898">
        <f t="shared" si="47"/>
        <v>0</v>
      </c>
      <c r="D55" s="898">
        <f t="shared" si="47"/>
        <v>0</v>
      </c>
      <c r="E55" s="898">
        <f t="shared" si="47"/>
        <v>0</v>
      </c>
      <c r="F55" s="898">
        <f t="shared" si="47"/>
        <v>0</v>
      </c>
      <c r="G55" s="898">
        <f t="shared" si="47"/>
        <v>0</v>
      </c>
      <c r="H55" s="898">
        <f t="shared" si="47"/>
        <v>0</v>
      </c>
      <c r="I55" s="898">
        <f t="shared" si="47"/>
        <v>0</v>
      </c>
      <c r="J55" s="898">
        <f t="shared" si="47"/>
        <v>0</v>
      </c>
      <c r="K55" s="898">
        <f t="shared" si="47"/>
        <v>0</v>
      </c>
      <c r="L55" s="898">
        <f t="shared" si="47"/>
        <v>0</v>
      </c>
      <c r="M55" s="898">
        <f t="shared" si="47"/>
        <v>0</v>
      </c>
      <c r="N55" s="898">
        <f t="shared" si="47"/>
        <v>0</v>
      </c>
      <c r="O55" s="863">
        <f t="shared" si="47"/>
        <v>0</v>
      </c>
    </row>
    <row r="56" spans="2:15" ht="15" hidden="1" thickBot="1">
      <c r="B56" s="916" t="s">
        <v>22</v>
      </c>
      <c r="C56" s="898">
        <f t="shared" si="47"/>
        <v>0</v>
      </c>
      <c r="D56" s="898">
        <f t="shared" si="47"/>
        <v>0</v>
      </c>
      <c r="E56" s="898">
        <f t="shared" si="47"/>
        <v>0</v>
      </c>
      <c r="F56" s="898">
        <f t="shared" si="47"/>
        <v>0</v>
      </c>
      <c r="G56" s="898">
        <f t="shared" si="47"/>
        <v>0</v>
      </c>
      <c r="H56" s="898">
        <f t="shared" si="47"/>
        <v>0</v>
      </c>
      <c r="I56" s="898">
        <f t="shared" si="47"/>
        <v>0</v>
      </c>
      <c r="J56" s="898">
        <f t="shared" si="47"/>
        <v>0</v>
      </c>
      <c r="K56" s="898">
        <f t="shared" si="47"/>
        <v>0</v>
      </c>
      <c r="L56" s="898">
        <f t="shared" si="47"/>
        <v>0</v>
      </c>
      <c r="M56" s="898">
        <f t="shared" si="47"/>
        <v>0</v>
      </c>
      <c r="N56" s="898">
        <f t="shared" si="47"/>
        <v>0</v>
      </c>
      <c r="O56" s="863">
        <f t="shared" si="47"/>
        <v>0</v>
      </c>
    </row>
    <row r="57" spans="2:15" ht="15" hidden="1" thickBot="1">
      <c r="B57" s="886" t="s">
        <v>23</v>
      </c>
      <c r="C57" s="904">
        <f>SUM(C52:C56)</f>
        <v>0</v>
      </c>
      <c r="D57" s="904">
        <f t="shared" ref="D57:M57" si="48">SUM(D52:D56)</f>
        <v>0</v>
      </c>
      <c r="E57" s="904">
        <f t="shared" si="48"/>
        <v>0</v>
      </c>
      <c r="F57" s="904">
        <f t="shared" si="48"/>
        <v>0</v>
      </c>
      <c r="G57" s="904">
        <f t="shared" si="48"/>
        <v>0</v>
      </c>
      <c r="H57" s="904">
        <f t="shared" si="48"/>
        <v>0</v>
      </c>
      <c r="I57" s="904">
        <f t="shared" si="48"/>
        <v>0</v>
      </c>
      <c r="J57" s="904">
        <f t="shared" si="48"/>
        <v>0</v>
      </c>
      <c r="K57" s="904">
        <f t="shared" si="48"/>
        <v>0</v>
      </c>
      <c r="L57" s="904">
        <f t="shared" si="48"/>
        <v>0</v>
      </c>
      <c r="M57" s="904">
        <f t="shared" si="48"/>
        <v>0</v>
      </c>
      <c r="N57" s="904">
        <f>SUM(N52:N56)</f>
        <v>0</v>
      </c>
      <c r="O57" s="870">
        <f>SUM(O52:O56)</f>
        <v>0</v>
      </c>
    </row>
  </sheetData>
  <sheetProtection password="A022" sheet="1" objects="1" scenarios="1" formatCells="0" formatColumns="0" formatRows="0" insertColumns="0" insertRows="0" deleteColumns="0" deleteRows="0" selectLockedCells="1"/>
  <mergeCells count="14">
    <mergeCell ref="C4:D4"/>
    <mergeCell ref="E4:F4"/>
    <mergeCell ref="G4:H4"/>
    <mergeCell ref="I4:J4"/>
    <mergeCell ref="K4:L4"/>
    <mergeCell ref="AC4:AC5"/>
    <mergeCell ref="M4:N4"/>
    <mergeCell ref="O4:P4"/>
    <mergeCell ref="AA4:AB4"/>
    <mergeCell ref="Q4:R4"/>
    <mergeCell ref="S4:T4"/>
    <mergeCell ref="U4:V4"/>
    <mergeCell ref="W4:X4"/>
    <mergeCell ref="Y4:Z4"/>
  </mergeCells>
  <pageMargins left="0.39370078740157483" right="0.39370078740157483" top="0.39370078740157483" bottom="0.39370078740157483" header="0" footer="0"/>
  <pageSetup paperSize="9" scale="60" orientation="landscape" r:id="rId1"/>
  <colBreaks count="1" manualBreakCount="1">
    <brk id="16" max="12" man="1"/>
  </colBreaks>
  <ignoredErrors>
    <ignoredError sqref="C7:AB9 AC12 C21:O30 J20:O20 C32:O40 O31 C42:O57 O41 C6:F6 I6:AB6 C11:AB12 C10:G10 I10:AB10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2"/>
  <dimension ref="B1:Q84"/>
  <sheetViews>
    <sheetView showGridLines="0" view="pageBreakPreview" zoomScale="90" zoomScaleNormal="85" zoomScaleSheetLayoutView="90" workbookViewId="0">
      <selection activeCell="C6" sqref="C6"/>
    </sheetView>
  </sheetViews>
  <sheetFormatPr defaultColWidth="9.140625" defaultRowHeight="12.75"/>
  <cols>
    <col min="1" max="1" width="1.7109375" style="434" customWidth="1"/>
    <col min="2" max="2" width="29.5703125" style="434" customWidth="1"/>
    <col min="3" max="14" width="10.85546875" style="434" customWidth="1"/>
    <col min="15" max="15" width="12.7109375" style="434" customWidth="1"/>
    <col min="16" max="16" width="10.28515625" style="851" customWidth="1"/>
    <col min="17" max="17" width="9.28515625" style="434" bestFit="1" customWidth="1"/>
    <col min="18" max="18" width="1.7109375" style="434" customWidth="1"/>
    <col min="19" max="19" width="9.140625" style="434" customWidth="1"/>
    <col min="20" max="20" width="23.85546875" style="434" bestFit="1" customWidth="1"/>
    <col min="21" max="34" width="9.140625" style="434"/>
    <col min="35" max="35" width="9.5703125" style="434" bestFit="1" customWidth="1"/>
    <col min="36" max="16384" width="9.140625" style="434"/>
  </cols>
  <sheetData>
    <row r="1" spans="2:17" ht="7.9" customHeight="1"/>
    <row r="2" spans="2:17" s="850" customFormat="1" ht="19.5" customHeight="1">
      <c r="B2" s="310" t="s">
        <v>648</v>
      </c>
      <c r="C2" s="851"/>
      <c r="P2" s="852"/>
    </row>
    <row r="3" spans="2:17" s="850" customFormat="1" ht="7.9" customHeight="1" thickBot="1">
      <c r="B3" s="581"/>
      <c r="C3" s="851"/>
      <c r="P3" s="852"/>
    </row>
    <row r="4" spans="2:17" ht="15" thickBot="1">
      <c r="B4" s="921" t="s">
        <v>1093</v>
      </c>
      <c r="C4" s="851"/>
      <c r="D4" s="851"/>
      <c r="E4" s="851"/>
      <c r="F4" s="851"/>
      <c r="G4" s="851"/>
      <c r="H4" s="851"/>
      <c r="I4" s="851"/>
      <c r="J4" s="851"/>
      <c r="K4" s="851"/>
      <c r="L4" s="851"/>
      <c r="M4" s="851"/>
      <c r="N4" s="851"/>
      <c r="O4" s="851"/>
      <c r="Q4" s="851"/>
    </row>
    <row r="5" spans="2:17" ht="22.5">
      <c r="B5" s="922" t="s">
        <v>1092</v>
      </c>
      <c r="C5" s="923" t="s">
        <v>4</v>
      </c>
      <c r="D5" s="923" t="s">
        <v>5</v>
      </c>
      <c r="E5" s="923" t="s">
        <v>6</v>
      </c>
      <c r="F5" s="923" t="s">
        <v>7</v>
      </c>
      <c r="G5" s="923" t="s">
        <v>8</v>
      </c>
      <c r="H5" s="923" t="s">
        <v>9</v>
      </c>
      <c r="I5" s="923" t="s">
        <v>10</v>
      </c>
      <c r="J5" s="923" t="s">
        <v>11</v>
      </c>
      <c r="K5" s="923" t="s">
        <v>12</v>
      </c>
      <c r="L5" s="923" t="s">
        <v>13</v>
      </c>
      <c r="M5" s="923" t="s">
        <v>14</v>
      </c>
      <c r="N5" s="923" t="s">
        <v>15</v>
      </c>
      <c r="O5" s="923" t="s">
        <v>16</v>
      </c>
      <c r="P5" s="924" t="s">
        <v>79</v>
      </c>
      <c r="Q5" s="925" t="s">
        <v>482</v>
      </c>
    </row>
    <row r="6" spans="2:17">
      <c r="B6" s="926" t="s">
        <v>490</v>
      </c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927">
        <f t="shared" ref="O6:O11" si="0">SUM(C6:N6)</f>
        <v>0</v>
      </c>
      <c r="P6" s="304"/>
      <c r="Q6" s="929">
        <f>IF($O$12=0,0,O6/$O$12)</f>
        <v>0</v>
      </c>
    </row>
    <row r="7" spans="2:17">
      <c r="B7" s="926" t="s">
        <v>489</v>
      </c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927">
        <f t="shared" si="0"/>
        <v>0</v>
      </c>
      <c r="P7" s="304"/>
      <c r="Q7" s="929">
        <f t="shared" ref="Q7:Q12" si="1">IF($O$12=0,0,O7/$O$12)</f>
        <v>0</v>
      </c>
    </row>
    <row r="8" spans="2:17">
      <c r="B8" s="926" t="s">
        <v>487</v>
      </c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927">
        <f t="shared" si="0"/>
        <v>0</v>
      </c>
      <c r="P8" s="304"/>
      <c r="Q8" s="929">
        <f t="shared" si="1"/>
        <v>0</v>
      </c>
    </row>
    <row r="9" spans="2:17">
      <c r="B9" s="926" t="s">
        <v>486</v>
      </c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927">
        <f t="shared" si="0"/>
        <v>0</v>
      </c>
      <c r="P9" s="304"/>
      <c r="Q9" s="929">
        <f t="shared" si="1"/>
        <v>0</v>
      </c>
    </row>
    <row r="10" spans="2:17">
      <c r="B10" s="926" t="s">
        <v>488</v>
      </c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927">
        <f t="shared" si="0"/>
        <v>0</v>
      </c>
      <c r="P10" s="304"/>
      <c r="Q10" s="929">
        <f t="shared" si="1"/>
        <v>0</v>
      </c>
    </row>
    <row r="11" spans="2:17">
      <c r="B11" s="926" t="s">
        <v>485</v>
      </c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299"/>
      <c r="N11" s="299"/>
      <c r="O11" s="927">
        <f t="shared" si="0"/>
        <v>0</v>
      </c>
      <c r="P11" s="304"/>
      <c r="Q11" s="929">
        <f t="shared" si="1"/>
        <v>0</v>
      </c>
    </row>
    <row r="12" spans="2:17" ht="13.5" thickBot="1">
      <c r="B12" s="930" t="s">
        <v>16</v>
      </c>
      <c r="C12" s="931">
        <f>SUM(C6:C11)</f>
        <v>0</v>
      </c>
      <c r="D12" s="931">
        <f t="shared" ref="D12:O12" si="2">SUM(D6:D11)</f>
        <v>0</v>
      </c>
      <c r="E12" s="931">
        <f t="shared" si="2"/>
        <v>0</v>
      </c>
      <c r="F12" s="931">
        <f t="shared" si="2"/>
        <v>0</v>
      </c>
      <c r="G12" s="931">
        <f t="shared" si="2"/>
        <v>0</v>
      </c>
      <c r="H12" s="931">
        <f t="shared" si="2"/>
        <v>0</v>
      </c>
      <c r="I12" s="931">
        <f t="shared" si="2"/>
        <v>0</v>
      </c>
      <c r="J12" s="931">
        <f t="shared" si="2"/>
        <v>0</v>
      </c>
      <c r="K12" s="931">
        <f t="shared" si="2"/>
        <v>0</v>
      </c>
      <c r="L12" s="931">
        <f t="shared" si="2"/>
        <v>0</v>
      </c>
      <c r="M12" s="931">
        <f t="shared" si="2"/>
        <v>0</v>
      </c>
      <c r="N12" s="931">
        <f t="shared" si="2"/>
        <v>0</v>
      </c>
      <c r="O12" s="931">
        <f t="shared" si="2"/>
        <v>0</v>
      </c>
      <c r="P12" s="931">
        <f>SUM(P6:P11)</f>
        <v>0</v>
      </c>
      <c r="Q12" s="932">
        <f t="shared" si="1"/>
        <v>0</v>
      </c>
    </row>
    <row r="13" spans="2:17" ht="13.5" thickBot="1">
      <c r="B13" s="933"/>
      <c r="C13" s="934"/>
      <c r="D13" s="934"/>
      <c r="E13" s="934"/>
      <c r="F13" s="934"/>
      <c r="G13" s="934"/>
      <c r="H13" s="934"/>
      <c r="I13" s="934"/>
      <c r="J13" s="934"/>
      <c r="K13" s="934"/>
      <c r="L13" s="934"/>
      <c r="M13" s="934"/>
      <c r="N13" s="934"/>
      <c r="O13" s="934"/>
      <c r="Q13" s="934"/>
    </row>
    <row r="14" spans="2:17" ht="15" thickBot="1">
      <c r="B14" s="921" t="s">
        <v>1094</v>
      </c>
      <c r="C14" s="851"/>
      <c r="D14" s="851"/>
      <c r="E14" s="851"/>
      <c r="F14" s="851"/>
      <c r="G14" s="851"/>
      <c r="H14" s="851"/>
      <c r="I14" s="851"/>
      <c r="J14" s="851"/>
      <c r="K14" s="851"/>
      <c r="L14" s="851"/>
      <c r="M14" s="851"/>
      <c r="N14" s="851"/>
      <c r="O14" s="851"/>
      <c r="Q14" s="851"/>
    </row>
    <row r="15" spans="2:17" ht="22.5">
      <c r="B15" s="922" t="s">
        <v>1092</v>
      </c>
      <c r="C15" s="923" t="s">
        <v>4</v>
      </c>
      <c r="D15" s="923" t="s">
        <v>5</v>
      </c>
      <c r="E15" s="923" t="s">
        <v>6</v>
      </c>
      <c r="F15" s="923" t="s">
        <v>7</v>
      </c>
      <c r="G15" s="923" t="s">
        <v>8</v>
      </c>
      <c r="H15" s="923" t="s">
        <v>9</v>
      </c>
      <c r="I15" s="923" t="s">
        <v>10</v>
      </c>
      <c r="J15" s="923" t="s">
        <v>11</v>
      </c>
      <c r="K15" s="923" t="s">
        <v>12</v>
      </c>
      <c r="L15" s="923" t="s">
        <v>13</v>
      </c>
      <c r="M15" s="923" t="s">
        <v>14</v>
      </c>
      <c r="N15" s="923" t="s">
        <v>15</v>
      </c>
      <c r="O15" s="923" t="s">
        <v>16</v>
      </c>
      <c r="P15" s="924" t="s">
        <v>79</v>
      </c>
      <c r="Q15" s="925" t="s">
        <v>482</v>
      </c>
    </row>
    <row r="16" spans="2:17">
      <c r="B16" s="926" t="s">
        <v>490</v>
      </c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927">
        <f t="shared" ref="O16:O21" si="3">SUM(C16:N16)</f>
        <v>0</v>
      </c>
      <c r="P16" s="304"/>
      <c r="Q16" s="929">
        <f>IF($O$22=0,0,O16/$O$22)</f>
        <v>0</v>
      </c>
    </row>
    <row r="17" spans="2:17">
      <c r="B17" s="926" t="s">
        <v>489</v>
      </c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927">
        <f t="shared" si="3"/>
        <v>0</v>
      </c>
      <c r="P17" s="304"/>
      <c r="Q17" s="929">
        <f t="shared" ref="Q17:Q22" si="4">IF($O$22=0,0,O17/$O$22)</f>
        <v>0</v>
      </c>
    </row>
    <row r="18" spans="2:17">
      <c r="B18" s="926" t="s">
        <v>487</v>
      </c>
      <c r="C18" s="299"/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99"/>
      <c r="O18" s="927">
        <f t="shared" si="3"/>
        <v>0</v>
      </c>
      <c r="P18" s="304"/>
      <c r="Q18" s="929">
        <f t="shared" si="4"/>
        <v>0</v>
      </c>
    </row>
    <row r="19" spans="2:17">
      <c r="B19" s="926" t="s">
        <v>486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927">
        <f t="shared" si="3"/>
        <v>0</v>
      </c>
      <c r="P19" s="304"/>
      <c r="Q19" s="929">
        <f t="shared" si="4"/>
        <v>0</v>
      </c>
    </row>
    <row r="20" spans="2:17">
      <c r="B20" s="926" t="s">
        <v>488</v>
      </c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927">
        <f t="shared" si="3"/>
        <v>0</v>
      </c>
      <c r="P20" s="304"/>
      <c r="Q20" s="929">
        <f t="shared" si="4"/>
        <v>0</v>
      </c>
    </row>
    <row r="21" spans="2:17">
      <c r="B21" s="926" t="s">
        <v>485</v>
      </c>
      <c r="C21" s="299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927">
        <f t="shared" si="3"/>
        <v>0</v>
      </c>
      <c r="P21" s="304"/>
      <c r="Q21" s="929">
        <f t="shared" si="4"/>
        <v>0</v>
      </c>
    </row>
    <row r="22" spans="2:17" ht="13.5" thickBot="1">
      <c r="B22" s="930" t="s">
        <v>16</v>
      </c>
      <c r="C22" s="931">
        <f>SUM(C16:C21)</f>
        <v>0</v>
      </c>
      <c r="D22" s="931">
        <f t="shared" ref="D22:O22" si="5">SUM(D16:D21)</f>
        <v>0</v>
      </c>
      <c r="E22" s="931">
        <f t="shared" si="5"/>
        <v>0</v>
      </c>
      <c r="F22" s="931">
        <f t="shared" si="5"/>
        <v>0</v>
      </c>
      <c r="G22" s="931">
        <f t="shared" si="5"/>
        <v>0</v>
      </c>
      <c r="H22" s="931">
        <f t="shared" si="5"/>
        <v>0</v>
      </c>
      <c r="I22" s="931">
        <f t="shared" si="5"/>
        <v>0</v>
      </c>
      <c r="J22" s="931">
        <f t="shared" si="5"/>
        <v>0</v>
      </c>
      <c r="K22" s="931">
        <f t="shared" si="5"/>
        <v>0</v>
      </c>
      <c r="L22" s="931">
        <f t="shared" si="5"/>
        <v>0</v>
      </c>
      <c r="M22" s="931">
        <f t="shared" si="5"/>
        <v>0</v>
      </c>
      <c r="N22" s="931">
        <f t="shared" si="5"/>
        <v>0</v>
      </c>
      <c r="O22" s="931">
        <f t="shared" si="5"/>
        <v>0</v>
      </c>
      <c r="P22" s="931">
        <f>SUM(P16:P21)</f>
        <v>0</v>
      </c>
      <c r="Q22" s="932">
        <f t="shared" si="4"/>
        <v>0</v>
      </c>
    </row>
    <row r="23" spans="2:17" ht="13.5" thickBot="1">
      <c r="B23" s="933"/>
      <c r="C23" s="934"/>
      <c r="D23" s="934"/>
      <c r="E23" s="934"/>
      <c r="F23" s="934"/>
      <c r="G23" s="934"/>
      <c r="H23" s="934"/>
      <c r="I23" s="934"/>
      <c r="J23" s="934"/>
      <c r="K23" s="934"/>
      <c r="L23" s="934"/>
      <c r="M23" s="934"/>
      <c r="N23" s="934"/>
      <c r="O23" s="934"/>
      <c r="Q23" s="934"/>
    </row>
    <row r="24" spans="2:17" ht="15" thickBot="1">
      <c r="B24" s="921" t="s">
        <v>1095</v>
      </c>
      <c r="C24" s="851"/>
      <c r="D24" s="851"/>
      <c r="E24" s="851"/>
      <c r="F24" s="851"/>
      <c r="G24" s="851"/>
      <c r="H24" s="851"/>
      <c r="I24" s="851"/>
      <c r="J24" s="851"/>
      <c r="K24" s="851"/>
      <c r="L24" s="851"/>
      <c r="M24" s="851"/>
      <c r="N24" s="851"/>
      <c r="O24" s="851"/>
      <c r="Q24" s="851"/>
    </row>
    <row r="25" spans="2:17" ht="22.5">
      <c r="B25" s="922" t="s">
        <v>1092</v>
      </c>
      <c r="C25" s="923" t="s">
        <v>4</v>
      </c>
      <c r="D25" s="923" t="s">
        <v>5</v>
      </c>
      <c r="E25" s="923" t="s">
        <v>6</v>
      </c>
      <c r="F25" s="923" t="s">
        <v>7</v>
      </c>
      <c r="G25" s="923" t="s">
        <v>8</v>
      </c>
      <c r="H25" s="923" t="s">
        <v>9</v>
      </c>
      <c r="I25" s="923" t="s">
        <v>10</v>
      </c>
      <c r="J25" s="923" t="s">
        <v>11</v>
      </c>
      <c r="K25" s="923" t="s">
        <v>12</v>
      </c>
      <c r="L25" s="923" t="s">
        <v>13</v>
      </c>
      <c r="M25" s="923" t="s">
        <v>14</v>
      </c>
      <c r="N25" s="923" t="s">
        <v>15</v>
      </c>
      <c r="O25" s="923" t="s">
        <v>16</v>
      </c>
      <c r="P25" s="924" t="s">
        <v>79</v>
      </c>
      <c r="Q25" s="925" t="s">
        <v>482</v>
      </c>
    </row>
    <row r="26" spans="2:17">
      <c r="B26" s="926" t="s">
        <v>490</v>
      </c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927">
        <f t="shared" ref="O26:O31" si="6">SUM(C26:N26)</f>
        <v>0</v>
      </c>
      <c r="P26" s="304"/>
      <c r="Q26" s="929">
        <f>IF($O$32=0,0,O26/$O$32)</f>
        <v>0</v>
      </c>
    </row>
    <row r="27" spans="2:17">
      <c r="B27" s="926" t="s">
        <v>489</v>
      </c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927">
        <f t="shared" si="6"/>
        <v>0</v>
      </c>
      <c r="P27" s="304"/>
      <c r="Q27" s="929">
        <f t="shared" ref="Q27:Q32" si="7">IF($O$32=0,0,O27/$O$32)</f>
        <v>0</v>
      </c>
    </row>
    <row r="28" spans="2:17">
      <c r="B28" s="926" t="s">
        <v>487</v>
      </c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927">
        <f t="shared" si="6"/>
        <v>0</v>
      </c>
      <c r="P28" s="304"/>
      <c r="Q28" s="929">
        <f t="shared" si="7"/>
        <v>0</v>
      </c>
    </row>
    <row r="29" spans="2:17">
      <c r="B29" s="926" t="s">
        <v>486</v>
      </c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927">
        <f t="shared" si="6"/>
        <v>0</v>
      </c>
      <c r="P29" s="304"/>
      <c r="Q29" s="929">
        <f t="shared" si="7"/>
        <v>0</v>
      </c>
    </row>
    <row r="30" spans="2:17">
      <c r="B30" s="926" t="s">
        <v>488</v>
      </c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927">
        <f t="shared" si="6"/>
        <v>0</v>
      </c>
      <c r="P30" s="304"/>
      <c r="Q30" s="929">
        <f t="shared" si="7"/>
        <v>0</v>
      </c>
    </row>
    <row r="31" spans="2:17">
      <c r="B31" s="926" t="s">
        <v>485</v>
      </c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927">
        <f t="shared" si="6"/>
        <v>0</v>
      </c>
      <c r="P31" s="304"/>
      <c r="Q31" s="929">
        <f>IF($O$32=0,0,O31/$O$32)</f>
        <v>0</v>
      </c>
    </row>
    <row r="32" spans="2:17" ht="13.5" thickBot="1">
      <c r="B32" s="930" t="s">
        <v>16</v>
      </c>
      <c r="C32" s="931">
        <f>SUM(C26:C31)</f>
        <v>0</v>
      </c>
      <c r="D32" s="931">
        <f t="shared" ref="D32:O32" si="8">SUM(D26:D31)</f>
        <v>0</v>
      </c>
      <c r="E32" s="931">
        <f t="shared" si="8"/>
        <v>0</v>
      </c>
      <c r="F32" s="931">
        <f t="shared" si="8"/>
        <v>0</v>
      </c>
      <c r="G32" s="931">
        <f t="shared" si="8"/>
        <v>0</v>
      </c>
      <c r="H32" s="931">
        <f t="shared" si="8"/>
        <v>0</v>
      </c>
      <c r="I32" s="931">
        <f t="shared" si="8"/>
        <v>0</v>
      </c>
      <c r="J32" s="931">
        <f t="shared" si="8"/>
        <v>0</v>
      </c>
      <c r="K32" s="931">
        <f t="shared" si="8"/>
        <v>0</v>
      </c>
      <c r="L32" s="931">
        <f t="shared" si="8"/>
        <v>0</v>
      </c>
      <c r="M32" s="931">
        <f t="shared" si="8"/>
        <v>0</v>
      </c>
      <c r="N32" s="931">
        <f t="shared" si="8"/>
        <v>0</v>
      </c>
      <c r="O32" s="931">
        <f t="shared" si="8"/>
        <v>0</v>
      </c>
      <c r="P32" s="931">
        <f>SUM(P26:P31)</f>
        <v>0</v>
      </c>
      <c r="Q32" s="932">
        <f t="shared" si="7"/>
        <v>0</v>
      </c>
    </row>
    <row r="33" spans="2:17" ht="13.5" thickBot="1">
      <c r="B33" s="933"/>
      <c r="C33" s="934"/>
      <c r="D33" s="934"/>
      <c r="E33" s="934"/>
      <c r="F33" s="934"/>
      <c r="G33" s="934"/>
      <c r="H33" s="934"/>
      <c r="I33" s="934"/>
      <c r="J33" s="934"/>
      <c r="K33" s="934"/>
      <c r="L33" s="934"/>
      <c r="M33" s="934"/>
      <c r="N33" s="934"/>
      <c r="O33" s="934"/>
      <c r="Q33" s="934"/>
    </row>
    <row r="34" spans="2:17" ht="15" thickBot="1">
      <c r="B34" s="921" t="s">
        <v>1096</v>
      </c>
      <c r="C34" s="851"/>
      <c r="D34" s="851"/>
      <c r="E34" s="851"/>
      <c r="F34" s="851"/>
      <c r="G34" s="851"/>
      <c r="H34" s="851"/>
      <c r="I34" s="851"/>
      <c r="J34" s="851"/>
      <c r="K34" s="851"/>
      <c r="L34" s="851"/>
      <c r="M34" s="851"/>
      <c r="N34" s="851"/>
      <c r="O34" s="851"/>
      <c r="Q34" s="851"/>
    </row>
    <row r="35" spans="2:17" ht="22.5">
      <c r="B35" s="922" t="s">
        <v>1092</v>
      </c>
      <c r="C35" s="923" t="s">
        <v>4</v>
      </c>
      <c r="D35" s="923" t="s">
        <v>5</v>
      </c>
      <c r="E35" s="923" t="s">
        <v>6</v>
      </c>
      <c r="F35" s="923" t="s">
        <v>7</v>
      </c>
      <c r="G35" s="923" t="s">
        <v>8</v>
      </c>
      <c r="H35" s="923" t="s">
        <v>9</v>
      </c>
      <c r="I35" s="923" t="s">
        <v>10</v>
      </c>
      <c r="J35" s="923" t="s">
        <v>11</v>
      </c>
      <c r="K35" s="923" t="s">
        <v>12</v>
      </c>
      <c r="L35" s="923" t="s">
        <v>13</v>
      </c>
      <c r="M35" s="923" t="s">
        <v>14</v>
      </c>
      <c r="N35" s="923" t="s">
        <v>15</v>
      </c>
      <c r="O35" s="923" t="s">
        <v>16</v>
      </c>
      <c r="P35" s="924" t="s">
        <v>79</v>
      </c>
      <c r="Q35" s="925" t="s">
        <v>482</v>
      </c>
    </row>
    <row r="36" spans="2:17">
      <c r="B36" s="926" t="s">
        <v>490</v>
      </c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927">
        <f t="shared" ref="O36:O41" si="9">SUM(C36:N36)</f>
        <v>0</v>
      </c>
      <c r="P36" s="304"/>
      <c r="Q36" s="929">
        <f>IF($O$42=0,0,O36/$O$42)</f>
        <v>0</v>
      </c>
    </row>
    <row r="37" spans="2:17">
      <c r="B37" s="926" t="s">
        <v>489</v>
      </c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927">
        <f t="shared" si="9"/>
        <v>0</v>
      </c>
      <c r="P37" s="304"/>
      <c r="Q37" s="929">
        <f>IF($O$42=0,0,O37/$O$42)</f>
        <v>0</v>
      </c>
    </row>
    <row r="38" spans="2:17">
      <c r="B38" s="926" t="s">
        <v>487</v>
      </c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927">
        <f t="shared" si="9"/>
        <v>0</v>
      </c>
      <c r="P38" s="304"/>
      <c r="Q38" s="929">
        <f t="shared" ref="Q38:Q42" si="10">IF($O$42=0,0,O38/$O$42)</f>
        <v>0</v>
      </c>
    </row>
    <row r="39" spans="2:17">
      <c r="B39" s="926" t="s">
        <v>486</v>
      </c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927">
        <f t="shared" si="9"/>
        <v>0</v>
      </c>
      <c r="P39" s="304"/>
      <c r="Q39" s="929">
        <f t="shared" si="10"/>
        <v>0</v>
      </c>
    </row>
    <row r="40" spans="2:17">
      <c r="B40" s="926" t="s">
        <v>488</v>
      </c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927">
        <f t="shared" si="9"/>
        <v>0</v>
      </c>
      <c r="P40" s="304"/>
      <c r="Q40" s="929">
        <f t="shared" si="10"/>
        <v>0</v>
      </c>
    </row>
    <row r="41" spans="2:17">
      <c r="B41" s="926" t="s">
        <v>485</v>
      </c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927">
        <f t="shared" si="9"/>
        <v>0</v>
      </c>
      <c r="P41" s="304"/>
      <c r="Q41" s="929">
        <f t="shared" si="10"/>
        <v>0</v>
      </c>
    </row>
    <row r="42" spans="2:17" ht="13.5" thickBot="1">
      <c r="B42" s="930" t="s">
        <v>16</v>
      </c>
      <c r="C42" s="931">
        <f>SUM(C36:C41)</f>
        <v>0</v>
      </c>
      <c r="D42" s="931">
        <f t="shared" ref="D42:O42" si="11">SUM(D36:D41)</f>
        <v>0</v>
      </c>
      <c r="E42" s="931">
        <f t="shared" si="11"/>
        <v>0</v>
      </c>
      <c r="F42" s="931">
        <f t="shared" si="11"/>
        <v>0</v>
      </c>
      <c r="G42" s="931">
        <f t="shared" si="11"/>
        <v>0</v>
      </c>
      <c r="H42" s="931">
        <f t="shared" si="11"/>
        <v>0</v>
      </c>
      <c r="I42" s="931">
        <f t="shared" si="11"/>
        <v>0</v>
      </c>
      <c r="J42" s="931">
        <f t="shared" si="11"/>
        <v>0</v>
      </c>
      <c r="K42" s="931">
        <f t="shared" si="11"/>
        <v>0</v>
      </c>
      <c r="L42" s="931">
        <f t="shared" si="11"/>
        <v>0</v>
      </c>
      <c r="M42" s="931">
        <f t="shared" si="11"/>
        <v>0</v>
      </c>
      <c r="N42" s="931">
        <f t="shared" si="11"/>
        <v>0</v>
      </c>
      <c r="O42" s="931">
        <f t="shared" si="11"/>
        <v>0</v>
      </c>
      <c r="P42" s="931">
        <f>SUM(P36:P41)</f>
        <v>0</v>
      </c>
      <c r="Q42" s="932">
        <f t="shared" si="10"/>
        <v>0</v>
      </c>
    </row>
    <row r="43" spans="2:17" ht="13.5" thickBot="1">
      <c r="B43" s="881"/>
      <c r="C43" s="935"/>
      <c r="D43" s="935"/>
      <c r="E43" s="935"/>
      <c r="F43" s="935"/>
      <c r="G43" s="935"/>
      <c r="H43" s="935"/>
      <c r="I43" s="935"/>
      <c r="J43" s="935"/>
      <c r="K43" s="935"/>
      <c r="L43" s="935"/>
      <c r="M43" s="935"/>
      <c r="N43" s="935"/>
      <c r="O43" s="935"/>
      <c r="P43" s="852"/>
      <c r="Q43" s="935"/>
    </row>
    <row r="44" spans="2:17" ht="15" thickBot="1">
      <c r="B44" s="921" t="s">
        <v>1097</v>
      </c>
      <c r="C44" s="851"/>
      <c r="D44" s="851"/>
      <c r="E44" s="851"/>
      <c r="F44" s="851"/>
      <c r="G44" s="851"/>
      <c r="H44" s="851"/>
      <c r="I44" s="851"/>
      <c r="J44" s="851"/>
      <c r="K44" s="851"/>
      <c r="L44" s="851"/>
      <c r="M44" s="851"/>
      <c r="N44" s="851"/>
      <c r="O44" s="851"/>
      <c r="Q44" s="851"/>
    </row>
    <row r="45" spans="2:17" ht="22.5">
      <c r="B45" s="922" t="s">
        <v>1092</v>
      </c>
      <c r="C45" s="923" t="s">
        <v>4</v>
      </c>
      <c r="D45" s="923" t="s">
        <v>5</v>
      </c>
      <c r="E45" s="923" t="s">
        <v>6</v>
      </c>
      <c r="F45" s="923" t="s">
        <v>7</v>
      </c>
      <c r="G45" s="923" t="s">
        <v>8</v>
      </c>
      <c r="H45" s="923" t="s">
        <v>9</v>
      </c>
      <c r="I45" s="923" t="s">
        <v>10</v>
      </c>
      <c r="J45" s="923" t="s">
        <v>11</v>
      </c>
      <c r="K45" s="923" t="s">
        <v>12</v>
      </c>
      <c r="L45" s="923" t="s">
        <v>13</v>
      </c>
      <c r="M45" s="923" t="s">
        <v>14</v>
      </c>
      <c r="N45" s="923" t="s">
        <v>15</v>
      </c>
      <c r="O45" s="923" t="s">
        <v>16</v>
      </c>
      <c r="P45" s="924" t="s">
        <v>79</v>
      </c>
      <c r="Q45" s="925" t="s">
        <v>482</v>
      </c>
    </row>
    <row r="46" spans="2:17">
      <c r="B46" s="926" t="s">
        <v>490</v>
      </c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927">
        <f t="shared" ref="O46:O51" si="12">SUM(C46:N46)</f>
        <v>0</v>
      </c>
      <c r="P46" s="304"/>
      <c r="Q46" s="929">
        <f>IF($O$52=0,0,O46/$O$52)</f>
        <v>0</v>
      </c>
    </row>
    <row r="47" spans="2:17">
      <c r="B47" s="926" t="s">
        <v>489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299"/>
      <c r="O47" s="927">
        <f t="shared" si="12"/>
        <v>0</v>
      </c>
      <c r="P47" s="304"/>
      <c r="Q47" s="929">
        <f t="shared" ref="Q47:Q52" si="13">IF($O$52=0,0,O47/$O$52)</f>
        <v>0</v>
      </c>
    </row>
    <row r="48" spans="2:17">
      <c r="B48" s="926" t="s">
        <v>487</v>
      </c>
      <c r="C48" s="299"/>
      <c r="D48" s="299"/>
      <c r="E48" s="299"/>
      <c r="F48" s="299"/>
      <c r="G48" s="299"/>
      <c r="H48" s="299"/>
      <c r="I48" s="299"/>
      <c r="J48" s="299"/>
      <c r="K48" s="299"/>
      <c r="L48" s="299"/>
      <c r="M48" s="299"/>
      <c r="N48" s="299"/>
      <c r="O48" s="927">
        <f t="shared" si="12"/>
        <v>0</v>
      </c>
      <c r="P48" s="304"/>
      <c r="Q48" s="929">
        <f t="shared" si="13"/>
        <v>0</v>
      </c>
    </row>
    <row r="49" spans="2:17">
      <c r="B49" s="926" t="s">
        <v>486</v>
      </c>
      <c r="C49" s="299"/>
      <c r="D49" s="299"/>
      <c r="E49" s="299"/>
      <c r="F49" s="299"/>
      <c r="G49" s="299"/>
      <c r="H49" s="299"/>
      <c r="I49" s="299"/>
      <c r="J49" s="299"/>
      <c r="K49" s="299"/>
      <c r="L49" s="299"/>
      <c r="M49" s="299"/>
      <c r="N49" s="299"/>
      <c r="O49" s="927">
        <f t="shared" si="12"/>
        <v>0</v>
      </c>
      <c r="P49" s="304"/>
      <c r="Q49" s="929">
        <f t="shared" si="13"/>
        <v>0</v>
      </c>
    </row>
    <row r="50" spans="2:17">
      <c r="B50" s="926" t="s">
        <v>488</v>
      </c>
      <c r="C50" s="299"/>
      <c r="D50" s="299"/>
      <c r="E50" s="299"/>
      <c r="F50" s="299"/>
      <c r="G50" s="299"/>
      <c r="H50" s="299"/>
      <c r="I50" s="299"/>
      <c r="J50" s="299"/>
      <c r="K50" s="299"/>
      <c r="L50" s="299"/>
      <c r="M50" s="299"/>
      <c r="N50" s="299"/>
      <c r="O50" s="927">
        <f t="shared" si="12"/>
        <v>0</v>
      </c>
      <c r="P50" s="304"/>
      <c r="Q50" s="929">
        <f t="shared" si="13"/>
        <v>0</v>
      </c>
    </row>
    <row r="51" spans="2:17">
      <c r="B51" s="926" t="s">
        <v>485</v>
      </c>
      <c r="C51" s="299"/>
      <c r="D51" s="299"/>
      <c r="E51" s="299"/>
      <c r="F51" s="299"/>
      <c r="G51" s="299"/>
      <c r="H51" s="299"/>
      <c r="I51" s="299"/>
      <c r="J51" s="299"/>
      <c r="K51" s="299"/>
      <c r="L51" s="299"/>
      <c r="M51" s="299"/>
      <c r="N51" s="299"/>
      <c r="O51" s="927">
        <f t="shared" si="12"/>
        <v>0</v>
      </c>
      <c r="P51" s="304"/>
      <c r="Q51" s="929">
        <f t="shared" si="13"/>
        <v>0</v>
      </c>
    </row>
    <row r="52" spans="2:17" ht="13.5" thickBot="1">
      <c r="B52" s="930" t="s">
        <v>16</v>
      </c>
      <c r="C52" s="931">
        <f>SUM(C46:C51)</f>
        <v>0</v>
      </c>
      <c r="D52" s="931">
        <f t="shared" ref="D52:O52" si="14">SUM(D46:D51)</f>
        <v>0</v>
      </c>
      <c r="E52" s="931">
        <f t="shared" si="14"/>
        <v>0</v>
      </c>
      <c r="F52" s="931">
        <f t="shared" si="14"/>
        <v>0</v>
      </c>
      <c r="G52" s="931">
        <f t="shared" si="14"/>
        <v>0</v>
      </c>
      <c r="H52" s="931">
        <f t="shared" si="14"/>
        <v>0</v>
      </c>
      <c r="I52" s="931">
        <f t="shared" si="14"/>
        <v>0</v>
      </c>
      <c r="J52" s="931">
        <f t="shared" si="14"/>
        <v>0</v>
      </c>
      <c r="K52" s="931">
        <f t="shared" si="14"/>
        <v>0</v>
      </c>
      <c r="L52" s="931">
        <f t="shared" si="14"/>
        <v>0</v>
      </c>
      <c r="M52" s="931">
        <f t="shared" si="14"/>
        <v>0</v>
      </c>
      <c r="N52" s="931">
        <f t="shared" si="14"/>
        <v>0</v>
      </c>
      <c r="O52" s="931">
        <f t="shared" si="14"/>
        <v>0</v>
      </c>
      <c r="P52" s="931">
        <f>SUM(P46:P51)</f>
        <v>0</v>
      </c>
      <c r="Q52" s="932">
        <f t="shared" si="13"/>
        <v>0</v>
      </c>
    </row>
    <row r="53" spans="2:17" ht="13.5" thickBot="1">
      <c r="B53" s="933"/>
      <c r="C53" s="934"/>
      <c r="D53" s="934"/>
      <c r="E53" s="934"/>
      <c r="F53" s="934"/>
      <c r="G53" s="934"/>
      <c r="H53" s="934"/>
      <c r="I53" s="934"/>
      <c r="J53" s="934"/>
      <c r="K53" s="934"/>
      <c r="L53" s="934"/>
      <c r="M53" s="934"/>
      <c r="N53" s="934"/>
      <c r="O53" s="934"/>
      <c r="Q53" s="934"/>
    </row>
    <row r="54" spans="2:17" ht="15" thickBot="1">
      <c r="B54" s="921" t="s">
        <v>1098</v>
      </c>
      <c r="C54" s="851"/>
      <c r="D54" s="851"/>
      <c r="E54" s="851"/>
      <c r="F54" s="851"/>
      <c r="G54" s="851"/>
      <c r="H54" s="851"/>
      <c r="I54" s="851"/>
      <c r="J54" s="851"/>
      <c r="K54" s="851"/>
      <c r="L54" s="851"/>
      <c r="M54" s="851"/>
      <c r="N54" s="851"/>
      <c r="O54" s="851"/>
      <c r="Q54" s="851"/>
    </row>
    <row r="55" spans="2:17" ht="22.5">
      <c r="B55" s="922" t="s">
        <v>1092</v>
      </c>
      <c r="C55" s="923" t="s">
        <v>4</v>
      </c>
      <c r="D55" s="923" t="s">
        <v>5</v>
      </c>
      <c r="E55" s="923" t="s">
        <v>6</v>
      </c>
      <c r="F55" s="923" t="s">
        <v>7</v>
      </c>
      <c r="G55" s="923" t="s">
        <v>8</v>
      </c>
      <c r="H55" s="923" t="s">
        <v>9</v>
      </c>
      <c r="I55" s="923" t="s">
        <v>10</v>
      </c>
      <c r="J55" s="923" t="s">
        <v>11</v>
      </c>
      <c r="K55" s="923" t="s">
        <v>12</v>
      </c>
      <c r="L55" s="923" t="s">
        <v>13</v>
      </c>
      <c r="M55" s="923" t="s">
        <v>14</v>
      </c>
      <c r="N55" s="923" t="s">
        <v>15</v>
      </c>
      <c r="O55" s="923" t="s">
        <v>16</v>
      </c>
      <c r="P55" s="924" t="s">
        <v>79</v>
      </c>
      <c r="Q55" s="925" t="s">
        <v>482</v>
      </c>
    </row>
    <row r="56" spans="2:17">
      <c r="B56" s="926" t="s">
        <v>490</v>
      </c>
      <c r="C56" s="299"/>
      <c r="D56" s="299"/>
      <c r="E56" s="299"/>
      <c r="F56" s="299"/>
      <c r="G56" s="299"/>
      <c r="H56" s="299"/>
      <c r="I56" s="299"/>
      <c r="J56" s="299"/>
      <c r="K56" s="299"/>
      <c r="L56" s="299"/>
      <c r="M56" s="299"/>
      <c r="N56" s="299"/>
      <c r="O56" s="927">
        <f t="shared" ref="O56:O61" si="15">SUM(C56:N56)</f>
        <v>0</v>
      </c>
      <c r="P56" s="304"/>
      <c r="Q56" s="929">
        <f>IF($O$62=0,0,O56/$O$62)</f>
        <v>0</v>
      </c>
    </row>
    <row r="57" spans="2:17">
      <c r="B57" s="926" t="s">
        <v>489</v>
      </c>
      <c r="C57" s="299"/>
      <c r="D57" s="299"/>
      <c r="E57" s="299"/>
      <c r="F57" s="299"/>
      <c r="G57" s="299"/>
      <c r="H57" s="299"/>
      <c r="I57" s="299"/>
      <c r="J57" s="299"/>
      <c r="K57" s="299"/>
      <c r="L57" s="299"/>
      <c r="M57" s="299"/>
      <c r="N57" s="299"/>
      <c r="O57" s="927">
        <f t="shared" si="15"/>
        <v>0</v>
      </c>
      <c r="P57" s="304"/>
      <c r="Q57" s="929">
        <f t="shared" ref="Q57:Q62" si="16">IF($O$62=0,0,O57/$O$62)</f>
        <v>0</v>
      </c>
    </row>
    <row r="58" spans="2:17">
      <c r="B58" s="926" t="s">
        <v>487</v>
      </c>
      <c r="C58" s="299"/>
      <c r="D58" s="299"/>
      <c r="E58" s="299"/>
      <c r="F58" s="299"/>
      <c r="G58" s="299"/>
      <c r="H58" s="299"/>
      <c r="I58" s="299"/>
      <c r="J58" s="299"/>
      <c r="K58" s="299"/>
      <c r="L58" s="299"/>
      <c r="M58" s="299"/>
      <c r="N58" s="299"/>
      <c r="O58" s="927">
        <f t="shared" si="15"/>
        <v>0</v>
      </c>
      <c r="P58" s="304"/>
      <c r="Q58" s="929">
        <f t="shared" si="16"/>
        <v>0</v>
      </c>
    </row>
    <row r="59" spans="2:17">
      <c r="B59" s="926" t="s">
        <v>486</v>
      </c>
      <c r="C59" s="299"/>
      <c r="D59" s="299"/>
      <c r="E59" s="299"/>
      <c r="F59" s="299"/>
      <c r="G59" s="299"/>
      <c r="H59" s="299"/>
      <c r="I59" s="299"/>
      <c r="J59" s="299"/>
      <c r="K59" s="299"/>
      <c r="L59" s="299"/>
      <c r="M59" s="299"/>
      <c r="N59" s="299"/>
      <c r="O59" s="927">
        <f t="shared" si="15"/>
        <v>0</v>
      </c>
      <c r="P59" s="304"/>
      <c r="Q59" s="929">
        <f t="shared" si="16"/>
        <v>0</v>
      </c>
    </row>
    <row r="60" spans="2:17">
      <c r="B60" s="926" t="s">
        <v>488</v>
      </c>
      <c r="C60" s="299"/>
      <c r="D60" s="299"/>
      <c r="E60" s="299"/>
      <c r="F60" s="299"/>
      <c r="G60" s="299"/>
      <c r="H60" s="299"/>
      <c r="I60" s="299"/>
      <c r="J60" s="299"/>
      <c r="K60" s="299"/>
      <c r="L60" s="299"/>
      <c r="M60" s="299"/>
      <c r="N60" s="299"/>
      <c r="O60" s="927">
        <f t="shared" si="15"/>
        <v>0</v>
      </c>
      <c r="P60" s="304"/>
      <c r="Q60" s="929">
        <f t="shared" si="16"/>
        <v>0</v>
      </c>
    </row>
    <row r="61" spans="2:17">
      <c r="B61" s="926" t="s">
        <v>485</v>
      </c>
      <c r="C61" s="299"/>
      <c r="D61" s="299"/>
      <c r="E61" s="299"/>
      <c r="F61" s="299"/>
      <c r="G61" s="299"/>
      <c r="H61" s="299"/>
      <c r="I61" s="299"/>
      <c r="J61" s="299"/>
      <c r="K61" s="299"/>
      <c r="L61" s="299"/>
      <c r="M61" s="299"/>
      <c r="N61" s="299"/>
      <c r="O61" s="927">
        <f t="shared" si="15"/>
        <v>0</v>
      </c>
      <c r="P61" s="304"/>
      <c r="Q61" s="929">
        <f t="shared" si="16"/>
        <v>0</v>
      </c>
    </row>
    <row r="62" spans="2:17" ht="13.5" thickBot="1">
      <c r="B62" s="930" t="s">
        <v>16</v>
      </c>
      <c r="C62" s="931">
        <f>SUM(C56:C61)</f>
        <v>0</v>
      </c>
      <c r="D62" s="931">
        <f t="shared" ref="D62:O62" si="17">SUM(D56:D61)</f>
        <v>0</v>
      </c>
      <c r="E62" s="931">
        <f t="shared" si="17"/>
        <v>0</v>
      </c>
      <c r="F62" s="931">
        <f t="shared" si="17"/>
        <v>0</v>
      </c>
      <c r="G62" s="931">
        <f t="shared" si="17"/>
        <v>0</v>
      </c>
      <c r="H62" s="931">
        <f t="shared" si="17"/>
        <v>0</v>
      </c>
      <c r="I62" s="931">
        <f t="shared" si="17"/>
        <v>0</v>
      </c>
      <c r="J62" s="931">
        <f t="shared" si="17"/>
        <v>0</v>
      </c>
      <c r="K62" s="931">
        <f t="shared" si="17"/>
        <v>0</v>
      </c>
      <c r="L62" s="931">
        <f t="shared" si="17"/>
        <v>0</v>
      </c>
      <c r="M62" s="931">
        <f t="shared" si="17"/>
        <v>0</v>
      </c>
      <c r="N62" s="931">
        <f t="shared" si="17"/>
        <v>0</v>
      </c>
      <c r="O62" s="931">
        <f t="shared" si="17"/>
        <v>0</v>
      </c>
      <c r="P62" s="931">
        <f>SUM(P56:P61)</f>
        <v>0</v>
      </c>
      <c r="Q62" s="932">
        <f t="shared" si="16"/>
        <v>0</v>
      </c>
    </row>
    <row r="63" spans="2:17" ht="13.5" thickBot="1">
      <c r="B63" s="933"/>
      <c r="C63" s="934"/>
      <c r="D63" s="934"/>
      <c r="E63" s="934"/>
      <c r="F63" s="934"/>
      <c r="G63" s="934"/>
      <c r="H63" s="934"/>
      <c r="I63" s="934"/>
      <c r="J63" s="934"/>
      <c r="K63" s="934"/>
      <c r="L63" s="934"/>
      <c r="M63" s="934"/>
      <c r="N63" s="934"/>
      <c r="O63" s="934"/>
      <c r="Q63" s="934"/>
    </row>
    <row r="64" spans="2:17" ht="13.5" thickBot="1">
      <c r="B64" s="921" t="s">
        <v>25</v>
      </c>
      <c r="C64" s="851"/>
      <c r="D64" s="851"/>
      <c r="E64" s="851"/>
      <c r="F64" s="851"/>
      <c r="G64" s="851"/>
      <c r="H64" s="851"/>
      <c r="I64" s="851"/>
      <c r="J64" s="851"/>
      <c r="K64" s="851"/>
      <c r="L64" s="851"/>
      <c r="M64" s="851"/>
      <c r="N64" s="851"/>
      <c r="O64" s="851"/>
      <c r="Q64" s="851"/>
    </row>
    <row r="65" spans="2:17" ht="22.5">
      <c r="B65" s="922" t="s">
        <v>1092</v>
      </c>
      <c r="C65" s="923" t="s">
        <v>4</v>
      </c>
      <c r="D65" s="923" t="s">
        <v>5</v>
      </c>
      <c r="E65" s="923" t="s">
        <v>6</v>
      </c>
      <c r="F65" s="923" t="s">
        <v>7</v>
      </c>
      <c r="G65" s="923" t="s">
        <v>8</v>
      </c>
      <c r="H65" s="923" t="s">
        <v>9</v>
      </c>
      <c r="I65" s="923" t="s">
        <v>10</v>
      </c>
      <c r="J65" s="923" t="s">
        <v>11</v>
      </c>
      <c r="K65" s="923" t="s">
        <v>12</v>
      </c>
      <c r="L65" s="923" t="s">
        <v>13</v>
      </c>
      <c r="M65" s="923" t="s">
        <v>14</v>
      </c>
      <c r="N65" s="923" t="s">
        <v>15</v>
      </c>
      <c r="O65" s="923" t="s">
        <v>16</v>
      </c>
      <c r="P65" s="924" t="s">
        <v>79</v>
      </c>
      <c r="Q65" s="925" t="s">
        <v>482</v>
      </c>
    </row>
    <row r="66" spans="2:17">
      <c r="B66" s="926" t="s">
        <v>490</v>
      </c>
      <c r="C66" s="871">
        <f>C6+C16+C26+C36+C46+C56</f>
        <v>0</v>
      </c>
      <c r="D66" s="871">
        <f t="shared" ref="D66:N66" si="18">D6+D16+D26+D36+D46+D56</f>
        <v>0</v>
      </c>
      <c r="E66" s="871">
        <f t="shared" si="18"/>
        <v>0</v>
      </c>
      <c r="F66" s="871">
        <f t="shared" si="18"/>
        <v>0</v>
      </c>
      <c r="G66" s="871">
        <f t="shared" si="18"/>
        <v>0</v>
      </c>
      <c r="H66" s="871">
        <f t="shared" si="18"/>
        <v>0</v>
      </c>
      <c r="I66" s="871">
        <f t="shared" si="18"/>
        <v>0</v>
      </c>
      <c r="J66" s="871">
        <f t="shared" si="18"/>
        <v>0</v>
      </c>
      <c r="K66" s="871">
        <f t="shared" si="18"/>
        <v>0</v>
      </c>
      <c r="L66" s="871">
        <f t="shared" si="18"/>
        <v>0</v>
      </c>
      <c r="M66" s="871">
        <f t="shared" si="18"/>
        <v>0</v>
      </c>
      <c r="N66" s="871">
        <f t="shared" si="18"/>
        <v>0</v>
      </c>
      <c r="O66" s="927">
        <f t="shared" ref="O66:O71" si="19">SUM(C66:N66)</f>
        <v>0</v>
      </c>
      <c r="P66" s="928">
        <f>P6+P16+P26+P36+P46+P56</f>
        <v>0</v>
      </c>
      <c r="Q66" s="929">
        <f>IF($O$72=0,0,O66/$O$72)</f>
        <v>0</v>
      </c>
    </row>
    <row r="67" spans="2:17">
      <c r="B67" s="926" t="s">
        <v>489</v>
      </c>
      <c r="C67" s="871">
        <f t="shared" ref="C67:N71" si="20">C7+C17+C27+C37+C47+C57</f>
        <v>0</v>
      </c>
      <c r="D67" s="871">
        <f t="shared" si="20"/>
        <v>0</v>
      </c>
      <c r="E67" s="871">
        <f t="shared" si="20"/>
        <v>0</v>
      </c>
      <c r="F67" s="871">
        <f t="shared" si="20"/>
        <v>0</v>
      </c>
      <c r="G67" s="871">
        <f t="shared" si="20"/>
        <v>0</v>
      </c>
      <c r="H67" s="871">
        <f t="shared" si="20"/>
        <v>0</v>
      </c>
      <c r="I67" s="871">
        <f t="shared" si="20"/>
        <v>0</v>
      </c>
      <c r="J67" s="871">
        <f t="shared" si="20"/>
        <v>0</v>
      </c>
      <c r="K67" s="871">
        <f t="shared" si="20"/>
        <v>0</v>
      </c>
      <c r="L67" s="871">
        <f t="shared" si="20"/>
        <v>0</v>
      </c>
      <c r="M67" s="871">
        <f t="shared" si="20"/>
        <v>0</v>
      </c>
      <c r="N67" s="871">
        <f t="shared" si="20"/>
        <v>0</v>
      </c>
      <c r="O67" s="927">
        <f t="shared" si="19"/>
        <v>0</v>
      </c>
      <c r="P67" s="928">
        <f t="shared" ref="P67:P71" si="21">P7+P17+P27+P37+P47+P57</f>
        <v>0</v>
      </c>
      <c r="Q67" s="929">
        <f t="shared" ref="Q67:Q72" si="22">IF($O$72=0,0,O67/$O$72)</f>
        <v>0</v>
      </c>
    </row>
    <row r="68" spans="2:17">
      <c r="B68" s="926" t="s">
        <v>487</v>
      </c>
      <c r="C68" s="871">
        <f t="shared" si="20"/>
        <v>0</v>
      </c>
      <c r="D68" s="871">
        <f t="shared" si="20"/>
        <v>0</v>
      </c>
      <c r="E68" s="871">
        <f t="shared" si="20"/>
        <v>0</v>
      </c>
      <c r="F68" s="871">
        <f t="shared" si="20"/>
        <v>0</v>
      </c>
      <c r="G68" s="871">
        <f t="shared" si="20"/>
        <v>0</v>
      </c>
      <c r="H68" s="871">
        <f t="shared" si="20"/>
        <v>0</v>
      </c>
      <c r="I68" s="871">
        <f t="shared" si="20"/>
        <v>0</v>
      </c>
      <c r="J68" s="871">
        <f t="shared" si="20"/>
        <v>0</v>
      </c>
      <c r="K68" s="871">
        <f t="shared" si="20"/>
        <v>0</v>
      </c>
      <c r="L68" s="871">
        <f t="shared" si="20"/>
        <v>0</v>
      </c>
      <c r="M68" s="871">
        <f t="shared" si="20"/>
        <v>0</v>
      </c>
      <c r="N68" s="871">
        <f t="shared" si="20"/>
        <v>0</v>
      </c>
      <c r="O68" s="927">
        <f t="shared" si="19"/>
        <v>0</v>
      </c>
      <c r="P68" s="928">
        <f t="shared" si="21"/>
        <v>0</v>
      </c>
      <c r="Q68" s="929">
        <f t="shared" si="22"/>
        <v>0</v>
      </c>
    </row>
    <row r="69" spans="2:17">
      <c r="B69" s="926" t="s">
        <v>486</v>
      </c>
      <c r="C69" s="871">
        <f t="shared" si="20"/>
        <v>0</v>
      </c>
      <c r="D69" s="871">
        <f t="shared" si="20"/>
        <v>0</v>
      </c>
      <c r="E69" s="871">
        <f t="shared" si="20"/>
        <v>0</v>
      </c>
      <c r="F69" s="871">
        <f t="shared" si="20"/>
        <v>0</v>
      </c>
      <c r="G69" s="871">
        <f t="shared" si="20"/>
        <v>0</v>
      </c>
      <c r="H69" s="871">
        <f t="shared" si="20"/>
        <v>0</v>
      </c>
      <c r="I69" s="871">
        <f t="shared" si="20"/>
        <v>0</v>
      </c>
      <c r="J69" s="871">
        <f t="shared" si="20"/>
        <v>0</v>
      </c>
      <c r="K69" s="871">
        <f t="shared" si="20"/>
        <v>0</v>
      </c>
      <c r="L69" s="871">
        <f t="shared" si="20"/>
        <v>0</v>
      </c>
      <c r="M69" s="871">
        <f t="shared" si="20"/>
        <v>0</v>
      </c>
      <c r="N69" s="871">
        <f t="shared" si="20"/>
        <v>0</v>
      </c>
      <c r="O69" s="927">
        <f t="shared" si="19"/>
        <v>0</v>
      </c>
      <c r="P69" s="928">
        <f t="shared" si="21"/>
        <v>0</v>
      </c>
      <c r="Q69" s="929">
        <f t="shared" si="22"/>
        <v>0</v>
      </c>
    </row>
    <row r="70" spans="2:17">
      <c r="B70" s="926" t="s">
        <v>488</v>
      </c>
      <c r="C70" s="871">
        <f t="shared" si="20"/>
        <v>0</v>
      </c>
      <c r="D70" s="871">
        <f t="shared" si="20"/>
        <v>0</v>
      </c>
      <c r="E70" s="871">
        <f t="shared" si="20"/>
        <v>0</v>
      </c>
      <c r="F70" s="871">
        <f t="shared" si="20"/>
        <v>0</v>
      </c>
      <c r="G70" s="871">
        <f t="shared" si="20"/>
        <v>0</v>
      </c>
      <c r="H70" s="871">
        <f t="shared" si="20"/>
        <v>0</v>
      </c>
      <c r="I70" s="871">
        <f t="shared" si="20"/>
        <v>0</v>
      </c>
      <c r="J70" s="871">
        <f t="shared" si="20"/>
        <v>0</v>
      </c>
      <c r="K70" s="871">
        <f t="shared" si="20"/>
        <v>0</v>
      </c>
      <c r="L70" s="871">
        <f t="shared" si="20"/>
        <v>0</v>
      </c>
      <c r="M70" s="871">
        <f t="shared" si="20"/>
        <v>0</v>
      </c>
      <c r="N70" s="871">
        <f t="shared" si="20"/>
        <v>0</v>
      </c>
      <c r="O70" s="927">
        <f t="shared" si="19"/>
        <v>0</v>
      </c>
      <c r="P70" s="928">
        <f t="shared" si="21"/>
        <v>0</v>
      </c>
      <c r="Q70" s="929">
        <f t="shared" si="22"/>
        <v>0</v>
      </c>
    </row>
    <row r="71" spans="2:17">
      <c r="B71" s="926" t="s">
        <v>485</v>
      </c>
      <c r="C71" s="871">
        <f t="shared" si="20"/>
        <v>0</v>
      </c>
      <c r="D71" s="871">
        <f t="shared" si="20"/>
        <v>0</v>
      </c>
      <c r="E71" s="871">
        <f t="shared" si="20"/>
        <v>0</v>
      </c>
      <c r="F71" s="871">
        <f t="shared" si="20"/>
        <v>0</v>
      </c>
      <c r="G71" s="871">
        <f t="shared" si="20"/>
        <v>0</v>
      </c>
      <c r="H71" s="871">
        <f t="shared" si="20"/>
        <v>0</v>
      </c>
      <c r="I71" s="871">
        <f t="shared" si="20"/>
        <v>0</v>
      </c>
      <c r="J71" s="871">
        <f t="shared" si="20"/>
        <v>0</v>
      </c>
      <c r="K71" s="871">
        <f t="shared" si="20"/>
        <v>0</v>
      </c>
      <c r="L71" s="871">
        <f t="shared" si="20"/>
        <v>0</v>
      </c>
      <c r="M71" s="871">
        <f t="shared" si="20"/>
        <v>0</v>
      </c>
      <c r="N71" s="871">
        <f t="shared" si="20"/>
        <v>0</v>
      </c>
      <c r="O71" s="927">
        <f t="shared" si="19"/>
        <v>0</v>
      </c>
      <c r="P71" s="928">
        <f t="shared" si="21"/>
        <v>0</v>
      </c>
      <c r="Q71" s="929">
        <f t="shared" si="22"/>
        <v>0</v>
      </c>
    </row>
    <row r="72" spans="2:17" ht="13.5" thickBot="1">
      <c r="B72" s="930" t="s">
        <v>16</v>
      </c>
      <c r="C72" s="931">
        <f>SUM(C66:C71)</f>
        <v>0</v>
      </c>
      <c r="D72" s="931">
        <f t="shared" ref="D72:O72" si="23">SUM(D66:D71)</f>
        <v>0</v>
      </c>
      <c r="E72" s="931">
        <f t="shared" si="23"/>
        <v>0</v>
      </c>
      <c r="F72" s="931">
        <f t="shared" si="23"/>
        <v>0</v>
      </c>
      <c r="G72" s="931">
        <f t="shared" si="23"/>
        <v>0</v>
      </c>
      <c r="H72" s="931">
        <f t="shared" si="23"/>
        <v>0</v>
      </c>
      <c r="I72" s="931">
        <f t="shared" si="23"/>
        <v>0</v>
      </c>
      <c r="J72" s="931">
        <f t="shared" si="23"/>
        <v>0</v>
      </c>
      <c r="K72" s="931">
        <f t="shared" si="23"/>
        <v>0</v>
      </c>
      <c r="L72" s="931">
        <f t="shared" si="23"/>
        <v>0</v>
      </c>
      <c r="M72" s="931">
        <f t="shared" si="23"/>
        <v>0</v>
      </c>
      <c r="N72" s="931">
        <f t="shared" si="23"/>
        <v>0</v>
      </c>
      <c r="O72" s="931">
        <f t="shared" si="23"/>
        <v>0</v>
      </c>
      <c r="P72" s="931">
        <f>SUM(P66:P71)</f>
        <v>0</v>
      </c>
      <c r="Q72" s="932">
        <f t="shared" si="22"/>
        <v>0</v>
      </c>
    </row>
    <row r="73" spans="2:17" ht="9" customHeight="1"/>
    <row r="76" spans="2:17" ht="15" hidden="1" thickBot="1">
      <c r="B76" s="921" t="s">
        <v>1099</v>
      </c>
      <c r="C76" s="851"/>
      <c r="D76" s="851"/>
      <c r="E76" s="851"/>
      <c r="F76" s="851"/>
      <c r="G76" s="851"/>
      <c r="H76" s="851"/>
      <c r="I76" s="851"/>
      <c r="J76" s="851"/>
      <c r="K76" s="851"/>
      <c r="L76" s="851"/>
      <c r="M76" s="851"/>
      <c r="N76" s="851"/>
      <c r="O76" s="851"/>
      <c r="Q76" s="851"/>
    </row>
    <row r="77" spans="2:17" ht="22.5" hidden="1">
      <c r="B77" s="922" t="s">
        <v>1092</v>
      </c>
      <c r="C77" s="923" t="s">
        <v>4</v>
      </c>
      <c r="D77" s="923" t="s">
        <v>5</v>
      </c>
      <c r="E77" s="923" t="s">
        <v>6</v>
      </c>
      <c r="F77" s="923" t="s">
        <v>7</v>
      </c>
      <c r="G77" s="923" t="s">
        <v>8</v>
      </c>
      <c r="H77" s="923" t="s">
        <v>9</v>
      </c>
      <c r="I77" s="923" t="s">
        <v>10</v>
      </c>
      <c r="J77" s="923" t="s">
        <v>11</v>
      </c>
      <c r="K77" s="923" t="s">
        <v>12</v>
      </c>
      <c r="L77" s="923" t="s">
        <v>13</v>
      </c>
      <c r="M77" s="923" t="s">
        <v>14</v>
      </c>
      <c r="N77" s="923" t="s">
        <v>15</v>
      </c>
      <c r="O77" s="923" t="s">
        <v>16</v>
      </c>
      <c r="P77" s="924" t="s">
        <v>79</v>
      </c>
      <c r="Q77" s="925" t="s">
        <v>482</v>
      </c>
    </row>
    <row r="78" spans="2:17" hidden="1">
      <c r="B78" s="926" t="s">
        <v>490</v>
      </c>
      <c r="C78" s="871">
        <f t="shared" ref="C78:N78" si="24">SUM(C6+C16)</f>
        <v>0</v>
      </c>
      <c r="D78" s="871">
        <f t="shared" si="24"/>
        <v>0</v>
      </c>
      <c r="E78" s="871">
        <f t="shared" si="24"/>
        <v>0</v>
      </c>
      <c r="F78" s="871">
        <f t="shared" si="24"/>
        <v>0</v>
      </c>
      <c r="G78" s="871">
        <f t="shared" si="24"/>
        <v>0</v>
      </c>
      <c r="H78" s="871">
        <f t="shared" si="24"/>
        <v>0</v>
      </c>
      <c r="I78" s="871">
        <f t="shared" si="24"/>
        <v>0</v>
      </c>
      <c r="J78" s="871">
        <f t="shared" si="24"/>
        <v>0</v>
      </c>
      <c r="K78" s="871">
        <f t="shared" si="24"/>
        <v>0</v>
      </c>
      <c r="L78" s="871">
        <f t="shared" si="24"/>
        <v>0</v>
      </c>
      <c r="M78" s="871">
        <f t="shared" si="24"/>
        <v>0</v>
      </c>
      <c r="N78" s="871">
        <f t="shared" si="24"/>
        <v>0</v>
      </c>
      <c r="O78" s="927">
        <f t="shared" ref="O78:O83" si="25">SUM(C78:N78)</f>
        <v>0</v>
      </c>
      <c r="P78" s="928">
        <f t="shared" ref="P78:P83" si="26">SUM(P6+P16)</f>
        <v>0</v>
      </c>
      <c r="Q78" s="929">
        <f>IF($O$12=0,0,O78/$O$12)</f>
        <v>0</v>
      </c>
    </row>
    <row r="79" spans="2:17" hidden="1">
      <c r="B79" s="926" t="s">
        <v>489</v>
      </c>
      <c r="C79" s="871">
        <f t="shared" ref="C79:N79" si="27">SUM(C7+C17)</f>
        <v>0</v>
      </c>
      <c r="D79" s="871">
        <f t="shared" si="27"/>
        <v>0</v>
      </c>
      <c r="E79" s="871">
        <f t="shared" si="27"/>
        <v>0</v>
      </c>
      <c r="F79" s="871">
        <f t="shared" si="27"/>
        <v>0</v>
      </c>
      <c r="G79" s="871">
        <f t="shared" si="27"/>
        <v>0</v>
      </c>
      <c r="H79" s="871">
        <f t="shared" si="27"/>
        <v>0</v>
      </c>
      <c r="I79" s="871">
        <f t="shared" si="27"/>
        <v>0</v>
      </c>
      <c r="J79" s="871">
        <f t="shared" si="27"/>
        <v>0</v>
      </c>
      <c r="K79" s="871">
        <f t="shared" si="27"/>
        <v>0</v>
      </c>
      <c r="L79" s="871">
        <f t="shared" si="27"/>
        <v>0</v>
      </c>
      <c r="M79" s="871">
        <f t="shared" si="27"/>
        <v>0</v>
      </c>
      <c r="N79" s="871">
        <f t="shared" si="27"/>
        <v>0</v>
      </c>
      <c r="O79" s="927">
        <f t="shared" si="25"/>
        <v>0</v>
      </c>
      <c r="P79" s="928">
        <f t="shared" si="26"/>
        <v>0</v>
      </c>
      <c r="Q79" s="929">
        <f t="shared" ref="Q79:Q84" si="28">IF($O$12=0,0,O79/$O$12)</f>
        <v>0</v>
      </c>
    </row>
    <row r="80" spans="2:17" hidden="1">
      <c r="B80" s="926" t="s">
        <v>487</v>
      </c>
      <c r="C80" s="871">
        <f t="shared" ref="C80:N80" si="29">SUM(C8+C18)</f>
        <v>0</v>
      </c>
      <c r="D80" s="871">
        <f t="shared" si="29"/>
        <v>0</v>
      </c>
      <c r="E80" s="871">
        <f t="shared" si="29"/>
        <v>0</v>
      </c>
      <c r="F80" s="871">
        <f t="shared" si="29"/>
        <v>0</v>
      </c>
      <c r="G80" s="871">
        <f t="shared" si="29"/>
        <v>0</v>
      </c>
      <c r="H80" s="871">
        <f t="shared" si="29"/>
        <v>0</v>
      </c>
      <c r="I80" s="871">
        <f t="shared" si="29"/>
        <v>0</v>
      </c>
      <c r="J80" s="871">
        <f t="shared" si="29"/>
        <v>0</v>
      </c>
      <c r="K80" s="871">
        <f t="shared" si="29"/>
        <v>0</v>
      </c>
      <c r="L80" s="871">
        <f t="shared" si="29"/>
        <v>0</v>
      </c>
      <c r="M80" s="871">
        <f t="shared" si="29"/>
        <v>0</v>
      </c>
      <c r="N80" s="871">
        <f t="shared" si="29"/>
        <v>0</v>
      </c>
      <c r="O80" s="927">
        <f t="shared" si="25"/>
        <v>0</v>
      </c>
      <c r="P80" s="928">
        <f t="shared" si="26"/>
        <v>0</v>
      </c>
      <c r="Q80" s="929">
        <f t="shared" si="28"/>
        <v>0</v>
      </c>
    </row>
    <row r="81" spans="2:17" hidden="1">
      <c r="B81" s="926" t="s">
        <v>486</v>
      </c>
      <c r="C81" s="871">
        <f t="shared" ref="C81:N81" si="30">SUM(C9+C19)</f>
        <v>0</v>
      </c>
      <c r="D81" s="871">
        <f t="shared" si="30"/>
        <v>0</v>
      </c>
      <c r="E81" s="871">
        <f t="shared" si="30"/>
        <v>0</v>
      </c>
      <c r="F81" s="871">
        <f t="shared" si="30"/>
        <v>0</v>
      </c>
      <c r="G81" s="871">
        <f t="shared" si="30"/>
        <v>0</v>
      </c>
      <c r="H81" s="871">
        <f t="shared" si="30"/>
        <v>0</v>
      </c>
      <c r="I81" s="871">
        <f t="shared" si="30"/>
        <v>0</v>
      </c>
      <c r="J81" s="871">
        <f t="shared" si="30"/>
        <v>0</v>
      </c>
      <c r="K81" s="871">
        <f t="shared" si="30"/>
        <v>0</v>
      </c>
      <c r="L81" s="871">
        <f t="shared" si="30"/>
        <v>0</v>
      </c>
      <c r="M81" s="871">
        <f t="shared" si="30"/>
        <v>0</v>
      </c>
      <c r="N81" s="871">
        <f t="shared" si="30"/>
        <v>0</v>
      </c>
      <c r="O81" s="927">
        <f t="shared" si="25"/>
        <v>0</v>
      </c>
      <c r="P81" s="928">
        <f t="shared" si="26"/>
        <v>0</v>
      </c>
      <c r="Q81" s="929">
        <f t="shared" si="28"/>
        <v>0</v>
      </c>
    </row>
    <row r="82" spans="2:17" hidden="1">
      <c r="B82" s="926" t="s">
        <v>488</v>
      </c>
      <c r="C82" s="871">
        <f t="shared" ref="C82:N82" si="31">SUM(C10+C20)</f>
        <v>0</v>
      </c>
      <c r="D82" s="871">
        <f t="shared" si="31"/>
        <v>0</v>
      </c>
      <c r="E82" s="871">
        <f t="shared" si="31"/>
        <v>0</v>
      </c>
      <c r="F82" s="871">
        <f t="shared" si="31"/>
        <v>0</v>
      </c>
      <c r="G82" s="871">
        <f t="shared" si="31"/>
        <v>0</v>
      </c>
      <c r="H82" s="871">
        <f t="shared" si="31"/>
        <v>0</v>
      </c>
      <c r="I82" s="871">
        <f t="shared" si="31"/>
        <v>0</v>
      </c>
      <c r="J82" s="871">
        <f t="shared" si="31"/>
        <v>0</v>
      </c>
      <c r="K82" s="871">
        <f t="shared" si="31"/>
        <v>0</v>
      </c>
      <c r="L82" s="871">
        <f t="shared" si="31"/>
        <v>0</v>
      </c>
      <c r="M82" s="871">
        <f t="shared" si="31"/>
        <v>0</v>
      </c>
      <c r="N82" s="871">
        <f t="shared" si="31"/>
        <v>0</v>
      </c>
      <c r="O82" s="927">
        <f t="shared" si="25"/>
        <v>0</v>
      </c>
      <c r="P82" s="928">
        <f t="shared" si="26"/>
        <v>0</v>
      </c>
      <c r="Q82" s="929">
        <f t="shared" si="28"/>
        <v>0</v>
      </c>
    </row>
    <row r="83" spans="2:17" hidden="1">
      <c r="B83" s="926" t="s">
        <v>485</v>
      </c>
      <c r="C83" s="871">
        <f t="shared" ref="C83:N83" si="32">SUM(C11+C21)</f>
        <v>0</v>
      </c>
      <c r="D83" s="871">
        <f t="shared" si="32"/>
        <v>0</v>
      </c>
      <c r="E83" s="871">
        <f t="shared" si="32"/>
        <v>0</v>
      </c>
      <c r="F83" s="871">
        <f t="shared" si="32"/>
        <v>0</v>
      </c>
      <c r="G83" s="871">
        <f t="shared" si="32"/>
        <v>0</v>
      </c>
      <c r="H83" s="871">
        <f t="shared" si="32"/>
        <v>0</v>
      </c>
      <c r="I83" s="871">
        <f t="shared" si="32"/>
        <v>0</v>
      </c>
      <c r="J83" s="871">
        <f t="shared" si="32"/>
        <v>0</v>
      </c>
      <c r="K83" s="871">
        <f t="shared" si="32"/>
        <v>0</v>
      </c>
      <c r="L83" s="871">
        <f t="shared" si="32"/>
        <v>0</v>
      </c>
      <c r="M83" s="871">
        <f t="shared" si="32"/>
        <v>0</v>
      </c>
      <c r="N83" s="871">
        <f t="shared" si="32"/>
        <v>0</v>
      </c>
      <c r="O83" s="927">
        <f t="shared" si="25"/>
        <v>0</v>
      </c>
      <c r="P83" s="928">
        <f t="shared" si="26"/>
        <v>0</v>
      </c>
      <c r="Q83" s="929">
        <f t="shared" si="28"/>
        <v>0</v>
      </c>
    </row>
    <row r="84" spans="2:17" ht="13.5" hidden="1" thickBot="1">
      <c r="B84" s="936" t="s">
        <v>16</v>
      </c>
      <c r="C84" s="931">
        <f>SUM(C78:C83)</f>
        <v>0</v>
      </c>
      <c r="D84" s="931">
        <f t="shared" ref="D84:O84" si="33">SUM(D78:D83)</f>
        <v>0</v>
      </c>
      <c r="E84" s="931">
        <f t="shared" si="33"/>
        <v>0</v>
      </c>
      <c r="F84" s="931">
        <f t="shared" si="33"/>
        <v>0</v>
      </c>
      <c r="G84" s="931">
        <f t="shared" si="33"/>
        <v>0</v>
      </c>
      <c r="H84" s="931">
        <f t="shared" si="33"/>
        <v>0</v>
      </c>
      <c r="I84" s="931">
        <f t="shared" si="33"/>
        <v>0</v>
      </c>
      <c r="J84" s="931">
        <f t="shared" si="33"/>
        <v>0</v>
      </c>
      <c r="K84" s="931">
        <f t="shared" si="33"/>
        <v>0</v>
      </c>
      <c r="L84" s="931">
        <f t="shared" si="33"/>
        <v>0</v>
      </c>
      <c r="M84" s="931">
        <f t="shared" si="33"/>
        <v>0</v>
      </c>
      <c r="N84" s="931">
        <f t="shared" si="33"/>
        <v>0</v>
      </c>
      <c r="O84" s="931">
        <f t="shared" si="33"/>
        <v>0</v>
      </c>
      <c r="P84" s="931">
        <f>SUM(P78:P83)</f>
        <v>0</v>
      </c>
      <c r="Q84" s="932">
        <f t="shared" si="28"/>
        <v>0</v>
      </c>
    </row>
  </sheetData>
  <sheetProtection password="A022" sheet="1" objects="1" scenarios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  <ignoredErrors>
    <ignoredError sqref="C6:Q8 C40:Q47 C39:J39 L39:Q39 C31:Q38 C78:Q84 C66:N72 P66:Q72 C60:Q65 C59:H59 J59:Q59 C11:Q30 C10:H10 J10:Q10 C9 E9:Q9 C49:Q58 C48:M48 O48:Q48" unlockedFormula="1"/>
    <ignoredError sqref="O66:O72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39</vt:i4>
      </vt:variant>
      <vt:variant>
        <vt:lpstr>Adlandırılmış Aralıklar</vt:lpstr>
      </vt:variant>
      <vt:variant>
        <vt:i4>40</vt:i4>
      </vt:variant>
    </vt:vector>
  </HeadingPairs>
  <TitlesOfParts>
    <vt:vector size="79" baseType="lpstr">
      <vt:lpstr>Ekler</vt:lpstr>
      <vt:lpstr>Profil ve Lisans Bilgileri</vt:lpstr>
      <vt:lpstr>Temel Veriler</vt:lpstr>
      <vt:lpstr>Bilanço</vt:lpstr>
      <vt:lpstr>Gelir Tablosu</vt:lpstr>
      <vt:lpstr>Nakit Akım Tablosu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Yazılım Kira Giderleri</vt:lpstr>
      <vt:lpstr>Fatura Bilgileri</vt:lpstr>
      <vt:lpstr>İstihdam</vt:lpstr>
      <vt:lpstr>Krediler</vt:lpstr>
      <vt:lpstr>Hizmet Kalitesi</vt:lpstr>
      <vt:lpstr>Tüketici Bilgileri</vt:lpstr>
      <vt:lpstr>Yatırımlar</vt:lpstr>
      <vt:lpstr>Servis Hatları</vt:lpstr>
      <vt:lpstr>Münferit Hatlar</vt:lpstr>
      <vt:lpstr>Planlanan Yatırımlar</vt:lpstr>
      <vt:lpstr>İstasyon Bilgileri</vt:lpstr>
      <vt:lpstr>Deplase Hatlar</vt:lpstr>
      <vt:lpstr>Sayaç Bilgileri</vt:lpstr>
      <vt:lpstr>Hakedişler</vt:lpstr>
      <vt:lpstr>Hakediş Metrajları</vt:lpstr>
      <vt:lpstr>Kaplama Detayları</vt:lpstr>
      <vt:lpstr>ŞHV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Bilanço!Yazdırma_Alanı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'Gelir Tablosu'!Yazdırma_Alanı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'Kaplama Detayları'!Yazdırma_Alanı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'Nakit Akım Tablosu'!Yazdırma_Alanı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'Servis Hatları'!Yazdırma_Alanı</vt:lpstr>
      <vt:lpstr>ŞHV!Yazdırma_Alanı</vt:lpstr>
      <vt:lpstr>Taşıma!Yazdırma_Alanı</vt:lpstr>
      <vt:lpstr>'Taşıt Kira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Yatırımlar!Yazdırma_Alanı</vt:lpstr>
      <vt:lpstr>'Yazılım Kira Giderleri'!Yazdırma_Alanı</vt:lpstr>
    </vt:vector>
  </TitlesOfParts>
  <Company>TURBO A.Ş.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Özkaya;AHMET DOĞAN</dc:creator>
  <cp:lastModifiedBy>AHMET DOĞAN</cp:lastModifiedBy>
  <cp:lastPrinted>2019-04-09T07:49:07Z</cp:lastPrinted>
  <dcterms:created xsi:type="dcterms:W3CDTF">2013-12-20T12:17:56Z</dcterms:created>
  <dcterms:modified xsi:type="dcterms:W3CDTF">2019-04-19T08:58:27Z</dcterms:modified>
</cp:coreProperties>
</file>