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workbookProtection workbookPassword="CE4F" lockStructure="1"/>
  <bookViews>
    <workbookView xWindow="0" yWindow="180" windowWidth="12030" windowHeight="4920" tabRatio="796"/>
  </bookViews>
  <sheets>
    <sheet name="Ekler" sheetId="38" r:id="rId1"/>
    <sheet name="Profil" sheetId="39" r:id="rId2"/>
    <sheet name="Yıllık Bilanço" sheetId="13" r:id="rId3"/>
    <sheet name="Yıllık Gelir Tablosu" sheetId="14" r:id="rId4"/>
    <sheet name="Yıllık Nakit Akım" sheetId="15" r:id="rId5"/>
    <sheet name="Mizanlar" sheetId="16" r:id="rId6"/>
    <sheet name="Alımlar" sheetId="17" r:id="rId7"/>
    <sheet name="Satışlar " sheetId="18" r:id="rId8"/>
    <sheet name="Satış Tahmini" sheetId="8" r:id="rId9"/>
    <sheet name="Serbest Tüketiciler" sheetId="2" r:id="rId10"/>
    <sheet name="Çekişler" sheetId="3" r:id="rId11"/>
    <sheet name="Taşıma" sheetId="19" r:id="rId12"/>
    <sheet name="İşletme Giderleri" sheetId="21" r:id="rId13"/>
    <sheet name="Fatura Tahsilatı" sheetId="22" r:id="rId14"/>
    <sheet name="Sabit Kıymetler" sheetId="23" r:id="rId15"/>
    <sheet name="Amortisman" sheetId="24" r:id="rId16"/>
    <sheet name="İstihdam" sheetId="11" r:id="rId17"/>
    <sheet name="Borçlar" sheetId="25" r:id="rId18"/>
    <sheet name="Krediler" sheetId="26" r:id="rId19"/>
    <sheet name="Kredi Geri Ödemesi" sheetId="27" r:id="rId20"/>
    <sheet name="Alacaklar" sheetId="28" r:id="rId21"/>
    <sheet name="Tarife Önerisi" sheetId="9" r:id="rId22"/>
    <sheet name="Hizmet Kalitesi" sheetId="12" r:id="rId23"/>
    <sheet name="Abone Bilgileri" sheetId="4" r:id="rId24"/>
    <sheet name="Yatırımlar" sheetId="35" r:id="rId25"/>
    <sheet name="Yatırım Dağılımı" sheetId="36" r:id="rId26"/>
    <sheet name="Planlanan Yatırımlar" sheetId="37" r:id="rId27"/>
    <sheet name="Hakedişler" sheetId="29" r:id="rId28"/>
    <sheet name="ŞHDV" sheetId="30" r:id="rId29"/>
    <sheet name="Faaliyet Gelirleri" sheetId="32" r:id="rId30"/>
    <sheet name="Güvence Bedeli" sheetId="33" r:id="rId31"/>
    <sheet name="Varlık Satışı" sheetId="31" r:id="rId32"/>
    <sheet name="Tüketim Grubu Satış Tablosu" sheetId="5" r:id="rId33"/>
    <sheet name="Müşteri Profili" sheetId="7" r:id="rId34"/>
  </sheets>
  <externalReferences>
    <externalReference r:id="rId35"/>
    <externalReference r:id="rId36"/>
    <externalReference r:id="rId37"/>
    <externalReference r:id="rId38"/>
    <externalReference r:id="rId39"/>
    <externalReference r:id="rId40"/>
    <externalReference r:id="rId41"/>
    <externalReference r:id="rId42"/>
    <externalReference r:id="rId43"/>
  </externalReferences>
  <definedNames>
    <definedName name="_???" localSheetId="10" hidden="1">#REF!</definedName>
    <definedName name="_???" localSheetId="12" hidden="1">#REF!</definedName>
    <definedName name="_???" localSheetId="5" hidden="1">#REF!</definedName>
    <definedName name="_???" localSheetId="1" hidden="1">#REF!</definedName>
    <definedName name="_???" localSheetId="25" hidden="1">#REF!</definedName>
    <definedName name="_???" localSheetId="24" hidden="1">#REF!</definedName>
    <definedName name="_???" hidden="1">#REF!</definedName>
    <definedName name="__fdf1">'[1]#REF'!$B$4</definedName>
    <definedName name="__fdf2">'[1]#REF'!$B$5</definedName>
    <definedName name="__Lot123">#REF!</definedName>
    <definedName name="__tr1">'[1]Travel Rates'!#REF!</definedName>
    <definedName name="__tr2">#REF!</definedName>
    <definedName name="__tr3">'[1]Travel Rates'!#REF!</definedName>
    <definedName name="__tr4">#REF!</definedName>
    <definedName name="__tr5">'[1]Travel Rates'!#REF!</definedName>
    <definedName name="__TTL4000">'[1]#REF'!$L$16</definedName>
    <definedName name="__TTL5000">'[1]#REF'!$N$211</definedName>
    <definedName name="__TTL5400">'[1]#REF'!$N$58</definedName>
    <definedName name="__TTL6000">'[1]#REF'!$N$102</definedName>
    <definedName name="__TTL8000">'[1]#REF'!$N$176</definedName>
    <definedName name="__wdf2">'[1]#REF'!$B$7</definedName>
    <definedName name="_1Y_0Crite" localSheetId="10">#REF!</definedName>
    <definedName name="_1Y_0Crite" localSheetId="24">#REF!</definedName>
    <definedName name="_1Y_0Crite">#REF!</definedName>
    <definedName name="_2Y_0Crite" localSheetId="25">#REF!</definedName>
    <definedName name="_2Y_0Crite">#REF!</definedName>
    <definedName name="_2Y_0Extr">#REF!</definedName>
    <definedName name="_3Y__Crite">'[1]Labour Hours'!#REF!</definedName>
    <definedName name="_3Y_0Extr" localSheetId="10">#REF!</definedName>
    <definedName name="_3Y_0Extr" localSheetId="24">#REF!</definedName>
    <definedName name="_4Y__Extr">'[1]Labour Hours'!#REF!</definedName>
    <definedName name="_4Y_0Extr" localSheetId="25">#REF!</definedName>
    <definedName name="_4Y_0Extr">#REF!</definedName>
    <definedName name="_5Y__Crite" localSheetId="10">'[1]Labour Hours'!#REF!</definedName>
    <definedName name="_5Y__Crite" localSheetId="24">'[1]Labour Hours'!#REF!</definedName>
    <definedName name="_6Y__Crite" localSheetId="25">'[1]Labour Hours'!#REF!</definedName>
    <definedName name="_6Y__Crite">'[1]Labour Hours'!#REF!</definedName>
    <definedName name="_7Y__Extr" localSheetId="10">'[1]Labour Hours'!#REF!</definedName>
    <definedName name="_7Y__Extr" localSheetId="24">'[1]Labour Hours'!#REF!</definedName>
    <definedName name="_8Y__Extr" localSheetId="25">'[1]Labour Hours'!#REF!</definedName>
    <definedName name="_8Y__Extr">'[1]Labour Hours'!#REF!</definedName>
    <definedName name="_fdf1">'[1]#REF'!$B$4</definedName>
    <definedName name="_fdf2">'[1]#REF'!$B$5</definedName>
    <definedName name="_Fill" localSheetId="1" hidden="1">#REF!</definedName>
    <definedName name="_Fill" localSheetId="25" hidden="1">#REF!</definedName>
    <definedName name="_Fill" localSheetId="24" hidden="1">#REF!</definedName>
    <definedName name="_Fill" hidden="1">#REF!</definedName>
    <definedName name="_Lot123" localSheetId="25">#REF!</definedName>
    <definedName name="_Lot123">#REF!</definedName>
    <definedName name="_tr1" localSheetId="10">'[1]Travel Rates'!#REF!</definedName>
    <definedName name="_tr1" localSheetId="25">'[1]Travel Rates'!#REF!</definedName>
    <definedName name="_tr1" localSheetId="24">'[1]Travel Rates'!#REF!</definedName>
    <definedName name="_tr1">'[1]Travel Rates'!#REF!</definedName>
    <definedName name="_tr2" localSheetId="25">#REF!</definedName>
    <definedName name="_tr2">#REF!</definedName>
    <definedName name="_tr3" localSheetId="10">'[1]Travel Rates'!#REF!</definedName>
    <definedName name="_tr3" localSheetId="25">'[1]Travel Rates'!#REF!</definedName>
    <definedName name="_tr3" localSheetId="24">'[1]Travel Rates'!#REF!</definedName>
    <definedName name="_tr3">'[1]Travel Rates'!#REF!</definedName>
    <definedName name="_tr4" localSheetId="25">#REF!</definedName>
    <definedName name="_tr4">#REF!</definedName>
    <definedName name="_tr5" localSheetId="10">'[1]Travel Rates'!#REF!</definedName>
    <definedName name="_tr5" localSheetId="25">'[1]Travel Rates'!#REF!</definedName>
    <definedName name="_tr5" localSheetId="24">'[1]Travel Rates'!#REF!</definedName>
    <definedName name="_tr5">'[1]Travel Rates'!#REF!</definedName>
    <definedName name="_TTL4000">'[1]#REF'!$L$16</definedName>
    <definedName name="_TTL5000">'[1]#REF'!$N$211</definedName>
    <definedName name="_TTL5400">'[1]#REF'!$N$58</definedName>
    <definedName name="_TTL6000">'[1]#REF'!$N$102</definedName>
    <definedName name="_TTL8000">'[1]#REF'!$N$176</definedName>
    <definedName name="_xlnm._FilterDatabase" localSheetId="27" hidden="1">Hakedişler!$B$10:$G$10</definedName>
    <definedName name="_wdf2">'[1]#REF'!$B$7</definedName>
    <definedName name="a" localSheetId="10">'[2]Piping - Pre Fab'!#REF!</definedName>
    <definedName name="a" localSheetId="1">'[2]Piping - Pre Fab'!#REF!</definedName>
    <definedName name="a" localSheetId="25">'[2]Piping - Pre Fab'!#REF!</definedName>
    <definedName name="a" localSheetId="24">'[2]Piping - Pre Fab'!#REF!</definedName>
    <definedName name="a">'[2]Piping - Pre Fab'!#REF!</definedName>
    <definedName name="aa">'[3]Eq. Unit rate rev0'!$B$2</definedName>
    <definedName name="aeaeüıoo" localSheetId="1">#REF!</definedName>
    <definedName name="aeaeüıoo" localSheetId="25">#REF!</definedName>
    <definedName name="aeaeüıoo" localSheetId="24">#REF!</definedName>
    <definedName name="aeaeüıoo">#REF!</definedName>
    <definedName name="Air">[4]Costs!$C$2</definedName>
    <definedName name="ALI" localSheetId="1">#REF!</definedName>
    <definedName name="ALI" localSheetId="25">#REF!</definedName>
    <definedName name="ALI">#REF!</definedName>
    <definedName name="aralik" localSheetId="1">#REF!</definedName>
    <definedName name="aralik" localSheetId="25">#REF!</definedName>
    <definedName name="aralik">#REF!</definedName>
    <definedName name="aüiü" localSheetId="1">'[1]#REF'!#REF!</definedName>
    <definedName name="aüiü" localSheetId="25">'[1]#REF'!#REF!</definedName>
    <definedName name="aüiü" localSheetId="24">'[1]#REF'!#REF!</definedName>
    <definedName name="aüiü">'[1]#REF'!#REF!</definedName>
    <definedName name="berm" localSheetId="10">'[1]#REF'!#REF!</definedName>
    <definedName name="berm" localSheetId="1">'[1]#REF'!#REF!</definedName>
    <definedName name="berm" localSheetId="25">'[1]#REF'!#REF!</definedName>
    <definedName name="berm" localSheetId="24">'[1]#REF'!#REF!</definedName>
    <definedName name="berm">'[1]#REF'!#REF!</definedName>
    <definedName name="brew" localSheetId="10">'[1]#REF'!#REF!</definedName>
    <definedName name="brew" localSheetId="1">'[1]#REF'!#REF!</definedName>
    <definedName name="brew" localSheetId="25">'[1]#REF'!#REF!</definedName>
    <definedName name="brew" localSheetId="24">'[1]#REF'!#REF!</definedName>
    <definedName name="brew">'[1]#REF'!#REF!</definedName>
    <definedName name="Calc_Error">'[5]Frederick&amp;ENKA Partner'!$CH$60</definedName>
    <definedName name="Calc_OK">'[5]Frederick&amp;ENKA Partner'!$CG$60</definedName>
    <definedName name="cat">'[1]Labour Hours'!$H$4</definedName>
    <definedName name="catb">'[1]Labour Hours'!$H$3</definedName>
    <definedName name="CODE" localSheetId="1">#REF!</definedName>
    <definedName name="CODE" localSheetId="25">#REF!</definedName>
    <definedName name="CODE">#REF!</definedName>
    <definedName name="conc" localSheetId="1">#REF!</definedName>
    <definedName name="conc" localSheetId="25">#REF!</definedName>
    <definedName name="conc">#REF!</definedName>
    <definedName name="Concrete" localSheetId="1">#REF!</definedName>
    <definedName name="Concrete" localSheetId="25">#REF!</definedName>
    <definedName name="Concrete">#REF!</definedName>
    <definedName name="ConsperYear" localSheetId="1">#REF!</definedName>
    <definedName name="ConsperYear" localSheetId="25">#REF!</definedName>
    <definedName name="ConsperYear">#REF!</definedName>
    <definedName name="ConsperYear1">'[1]#REF'!$C$11</definedName>
    <definedName name="ConsperYear2">'[1]#REF'!$C$12</definedName>
    <definedName name="CONTRACT" localSheetId="1">#REF!</definedName>
    <definedName name="CONTRACT" localSheetId="25">#REF!</definedName>
    <definedName name="CONTRACT">#REF!</definedName>
    <definedName name="COST" localSheetId="1">#REF!</definedName>
    <definedName name="COST" localSheetId="25">#REF!</definedName>
    <definedName name="COST">#REF!</definedName>
    <definedName name="COST1" localSheetId="1">#REF!</definedName>
    <definedName name="COST1" localSheetId="25">#REF!</definedName>
    <definedName name="COST1">#REF!</definedName>
    <definedName name="data">'[1]#REF'!$A$4:$CB$1804</definedName>
    <definedName name="DATABASE1" localSheetId="1">#REF!</definedName>
    <definedName name="DATABASE1" localSheetId="25">#REF!</definedName>
    <definedName name="DATABASE1">#REF!</definedName>
    <definedName name="DaysperMonth" localSheetId="1">#REF!</definedName>
    <definedName name="DaysperMonth" localSheetId="25">#REF!</definedName>
    <definedName name="DaysperMonth">#REF!</definedName>
    <definedName name="demob">'[1]#REF'!$B$3</definedName>
    <definedName name="Department" localSheetId="10">'[1]#REF'!#REF!</definedName>
    <definedName name="Department" localSheetId="1">'[1]#REF'!#REF!</definedName>
    <definedName name="Department" localSheetId="25">'[1]#REF'!#REF!</definedName>
    <definedName name="Department" localSheetId="24">'[1]#REF'!#REF!</definedName>
    <definedName name="Department">'[1]#REF'!#REF!</definedName>
    <definedName name="Depr" localSheetId="1">#REF!</definedName>
    <definedName name="Depr" localSheetId="25">#REF!</definedName>
    <definedName name="Depr">#REF!</definedName>
    <definedName name="DRABECK" localSheetId="1">#REF!</definedName>
    <definedName name="DRABECK" localSheetId="25">#REF!</definedName>
    <definedName name="DRABECK">#REF!</definedName>
    <definedName name="eaegia" localSheetId="1">'[1]#REF'!#REF!</definedName>
    <definedName name="eaegia" localSheetId="25">'[1]#REF'!#REF!</definedName>
    <definedName name="eaegia" localSheetId="24">'[1]#REF'!#REF!</definedName>
    <definedName name="eaegia">'[1]#REF'!#REF!</definedName>
    <definedName name="eaeiüaüaü" localSheetId="1">'[1]#REF'!#REF!</definedName>
    <definedName name="eaeiüaüaü" localSheetId="25">'[1]#REF'!#REF!</definedName>
    <definedName name="eaeiüaüaü" localSheetId="24">'[1]#REF'!#REF!</definedName>
    <definedName name="eaeiüaüaü">'[1]#REF'!#REF!</definedName>
    <definedName name="eai" localSheetId="1">#REF!</definedName>
    <definedName name="eai" localSheetId="25">#REF!</definedName>
    <definedName name="eai" localSheetId="24">#REF!</definedName>
    <definedName name="eai">#REF!</definedName>
    <definedName name="EARTH" localSheetId="1">#REF!</definedName>
    <definedName name="EARTH" localSheetId="25">#REF!</definedName>
    <definedName name="EARTH">#REF!</definedName>
    <definedName name="Effective_Duration">'[1]Labour Hours'!$D$142</definedName>
    <definedName name="Elec.Eq." localSheetId="1">#REF!</definedName>
    <definedName name="Elec.Eq." localSheetId="25">#REF!</definedName>
    <definedName name="Elec.Eq.">#REF!</definedName>
    <definedName name="EmployeeDatabase">'[1]#REF'!$B$1:$G$65536</definedName>
    <definedName name="EQDOLLAR" localSheetId="1">#REF!</definedName>
    <definedName name="EQDOLLAR" localSheetId="25">#REF!</definedName>
    <definedName name="EQDOLLAR">#REF!</definedName>
    <definedName name="EQFLEET" localSheetId="1">#REF!</definedName>
    <definedName name="EQFLEET" localSheetId="25">#REF!</definedName>
    <definedName name="EQFLEET">#REF!</definedName>
    <definedName name="EU_Site" localSheetId="1">#REF!</definedName>
    <definedName name="EU_Site" localSheetId="25">#REF!</definedName>
    <definedName name="EU_Site">#REF!</definedName>
    <definedName name="Euro" localSheetId="1">#REF!</definedName>
    <definedName name="Euro" localSheetId="25">#REF!</definedName>
    <definedName name="Euro">#REF!</definedName>
    <definedName name="Euro_Rate" localSheetId="1">#REF!</definedName>
    <definedName name="Euro_Rate" localSheetId="25">#REF!</definedName>
    <definedName name="Euro_Rate">#REF!</definedName>
    <definedName name="Ext.Panels" localSheetId="10">#REF!</definedName>
    <definedName name="Ext.Panels" localSheetId="1">#REF!</definedName>
    <definedName name="Ext.Panels" localSheetId="25">#REF!</definedName>
    <definedName name="Ext.Panels" localSheetId="24">#REF!</definedName>
    <definedName name="Ext.Panels">#REF!</definedName>
    <definedName name="FAEP" localSheetId="1">#REF!</definedName>
    <definedName name="FAEP" localSheetId="25">#REF!</definedName>
    <definedName name="FAEP">#REF!</definedName>
    <definedName name="FAIP" localSheetId="1">#REF!</definedName>
    <definedName name="FAIP" localSheetId="25">#REF!</definedName>
    <definedName name="FAIP">#REF!</definedName>
    <definedName name="fdf">'[1]#REF'!$B$4</definedName>
    <definedName name="ff" localSheetId="1">'[1]Travel Rates'!#REF!</definedName>
    <definedName name="ff" localSheetId="25">'[1]Travel Rates'!#REF!</definedName>
    <definedName name="ff" localSheetId="24">'[1]Travel Rates'!#REF!</definedName>
    <definedName name="ff">'[1]Travel Rates'!#REF!</definedName>
    <definedName name="fie" localSheetId="1">'[1]#REF'!#REF!</definedName>
    <definedName name="fie" localSheetId="25">'[1]#REF'!#REF!</definedName>
    <definedName name="fie" localSheetId="24">'[1]#REF'!#REF!</definedName>
    <definedName name="fie">'[1]#REF'!#REF!</definedName>
    <definedName name="Formwork" localSheetId="1">#REF!</definedName>
    <definedName name="Formwork" localSheetId="25">#REF!</definedName>
    <definedName name="Formwork">#REF!</definedName>
    <definedName name="FREQ" localSheetId="1">#REF!</definedName>
    <definedName name="FREQ" localSheetId="25">#REF!</definedName>
    <definedName name="FREQ">#REF!</definedName>
    <definedName name="Fuel" localSheetId="1">#REF!</definedName>
    <definedName name="Fuel" localSheetId="25">#REF!</definedName>
    <definedName name="Fuel">#REF!</definedName>
    <definedName name="FuelperHP" localSheetId="1">#REF!</definedName>
    <definedName name="FuelperHP" localSheetId="25">#REF!</definedName>
    <definedName name="FuelperHP">#REF!</definedName>
    <definedName name="GBP" localSheetId="1">#REF!</definedName>
    <definedName name="GBP" localSheetId="25">#REF!</definedName>
    <definedName name="GBP">#REF!</definedName>
    <definedName name="GBP_Rate" localSheetId="1">#REF!</definedName>
    <definedName name="GBP_Rate" localSheetId="25">#REF!</definedName>
    <definedName name="GBP_Rate">#REF!</definedName>
    <definedName name="GHEP" localSheetId="1">#REF!</definedName>
    <definedName name="GHEP" localSheetId="25">#REF!</definedName>
    <definedName name="GHEP">#REF!</definedName>
    <definedName name="GHIP" localSheetId="1">#REF!</definedName>
    <definedName name="GHIP" localSheetId="25">#REF!</definedName>
    <definedName name="GHIP">#REF!</definedName>
    <definedName name="grav" localSheetId="1">#REF!</definedName>
    <definedName name="grav" localSheetId="25">#REF!</definedName>
    <definedName name="grav">#REF!</definedName>
    <definedName name="Gravel" localSheetId="1">#REF!</definedName>
    <definedName name="Gravel" localSheetId="25">#REF!</definedName>
    <definedName name="Gravel">#REF!</definedName>
    <definedName name="HoursperDay" localSheetId="1">#REF!</definedName>
    <definedName name="HoursperDay" localSheetId="25">#REF!</definedName>
    <definedName name="HoursperDay">#REF!</definedName>
    <definedName name="Id_no">'[1]#REF'!$A$4:$A$65536</definedName>
    <definedName name="Inland">[4]Costs!$C$6</definedName>
    <definedName name="INSTR" localSheetId="1">#REF!</definedName>
    <definedName name="INSTR" localSheetId="25">#REF!</definedName>
    <definedName name="INSTR">#REF!</definedName>
    <definedName name="INSUL" localSheetId="1">#REF!</definedName>
    <definedName name="INSUL" localSheetId="25">#REF!</definedName>
    <definedName name="INSUL">#REF!</definedName>
    <definedName name="ia" localSheetId="1">'[6]Target Qty and Rev'!#REF!</definedName>
    <definedName name="ia" localSheetId="25">'[6]Target Qty and Rev'!#REF!</definedName>
    <definedName name="ia" localSheetId="24">'[6]Target Qty and Rev'!#REF!</definedName>
    <definedName name="ia">'[6]Target Qty and Rev'!#REF!</definedName>
    <definedName name="isl" localSheetId="10">'[1]#REF'!#REF!</definedName>
    <definedName name="isl" localSheetId="1">'[1]#REF'!#REF!</definedName>
    <definedName name="isl" localSheetId="25">'[1]#REF'!#REF!</definedName>
    <definedName name="isl" localSheetId="24">'[1]#REF'!#REF!</definedName>
    <definedName name="isl">'[1]#REF'!#REF!</definedName>
    <definedName name="JAP_Site" localSheetId="1">#REF!</definedName>
    <definedName name="JAP_Site" localSheetId="25">#REF!</definedName>
    <definedName name="JAP_Site">#REF!</definedName>
    <definedName name="JPY">'[1]Labour Hours'!$D$147</definedName>
    <definedName name="JPY_Rate" localSheetId="1">#REF!</definedName>
    <definedName name="JPY_Rate" localSheetId="25">#REF!</definedName>
    <definedName name="JPY_Rate">#REF!</definedName>
    <definedName name="KAZ_Site" localSheetId="1">#REF!</definedName>
    <definedName name="KAZ_Site" localSheetId="25">#REF!</definedName>
    <definedName name="KAZ_Site">#REF!</definedName>
    <definedName name="KEMAL" localSheetId="1">#REF!</definedName>
    <definedName name="KEMAL" localSheetId="25">#REF!</definedName>
    <definedName name="KEMAL">#REF!</definedName>
    <definedName name="LAND" localSheetId="1">#REF!</definedName>
    <definedName name="LAND" localSheetId="25">#REF!</definedName>
    <definedName name="LAND">#REF!</definedName>
    <definedName name="Land1" localSheetId="10">'[6]Target Qty and Rev'!#REF!</definedName>
    <definedName name="Land1" localSheetId="1">'[6]Target Qty and Rev'!#REF!</definedName>
    <definedName name="Land1" localSheetId="25">'[6]Target Qty and Rev'!#REF!</definedName>
    <definedName name="Land1" localSheetId="24">'[6]Target Qty and Rev'!#REF!</definedName>
    <definedName name="Land1">'[6]Target Qty and Rev'!#REF!</definedName>
    <definedName name="List">'[1]#REF'!$C$7:$C$239</definedName>
    <definedName name="LOT1_2_3" localSheetId="1">#REF!</definedName>
    <definedName name="LOT1_2_3" localSheetId="25">#REF!</definedName>
    <definedName name="LOT1_2_3">#REF!</definedName>
    <definedName name="Lot123costs" localSheetId="1">#REF!</definedName>
    <definedName name="Lot123costs" localSheetId="25">#REF!</definedName>
    <definedName name="Lot123costs">#REF!</definedName>
    <definedName name="Master_Shape" localSheetId="10">'[1]#REF'!#REF!</definedName>
    <definedName name="Master_Shape" localSheetId="1">'[1]#REF'!#REF!</definedName>
    <definedName name="Master_Shape" localSheetId="25">'[1]#REF'!#REF!</definedName>
    <definedName name="Master_Shape" localSheetId="24">'[1]#REF'!#REF!</definedName>
    <definedName name="Master_Shape">'[1]#REF'!#REF!</definedName>
    <definedName name="MasterShape" localSheetId="10">'[1]#REF'!#REF!</definedName>
    <definedName name="MasterShape" localSheetId="1">'[1]#REF'!#REF!</definedName>
    <definedName name="MasterShape" localSheetId="25">'[1]#REF'!#REF!</definedName>
    <definedName name="MasterShape" localSheetId="24">'[1]#REF'!#REF!</definedName>
    <definedName name="MasterShape">'[1]#REF'!#REF!</definedName>
    <definedName name="Mhrs_per_month">'[1]Labour Hours'!$D$143</definedName>
    <definedName name="mob">'[1]#REF'!$B$2</definedName>
    <definedName name="MOEP" localSheetId="1">#REF!</definedName>
    <definedName name="MOEP" localSheetId="25">#REF!</definedName>
    <definedName name="MOEP">#REF!</definedName>
    <definedName name="MOEXTPNL" localSheetId="10">#REF!</definedName>
    <definedName name="MOEXTPNL" localSheetId="1">#REF!</definedName>
    <definedName name="MOEXTPNL" localSheetId="25">#REF!</definedName>
    <definedName name="MOEXTPNL" localSheetId="24">#REF!</definedName>
    <definedName name="MOEXTPNL">#REF!</definedName>
    <definedName name="MOIP" localSheetId="1">#REF!</definedName>
    <definedName name="MOIP" localSheetId="25">#REF!</definedName>
    <definedName name="MOIP">#REF!</definedName>
    <definedName name="Name">'[1]#REF'!$C$7:$C$239</definedName>
    <definedName name="nihat" localSheetId="1">#REF!</definedName>
    <definedName name="nihat" localSheetId="25">#REF!</definedName>
    <definedName name="nihat">#REF!</definedName>
    <definedName name="nihat1" localSheetId="1">#REF!</definedName>
    <definedName name="nihat1" localSheetId="25">#REF!</definedName>
    <definedName name="nihat1">#REF!</definedName>
    <definedName name="nihat2" localSheetId="1">#REF!</definedName>
    <definedName name="nihat2" localSheetId="25">#REF!</definedName>
    <definedName name="nihat2">#REF!</definedName>
    <definedName name="NOM" localSheetId="1">#REF!</definedName>
    <definedName name="NOM" localSheetId="25">#REF!</definedName>
    <definedName name="NOM">#REF!</definedName>
    <definedName name="NV" localSheetId="10">[1]data!#REF!</definedName>
    <definedName name="NV" localSheetId="1">[1]data!#REF!</definedName>
    <definedName name="NV" localSheetId="25">[1]data!#REF!</definedName>
    <definedName name="NV" localSheetId="24">[1]data!#REF!</definedName>
    <definedName name="NV">[1]data!#REF!</definedName>
    <definedName name="o">'[1]#REF'!$B$3</definedName>
    <definedName name="Ocean">[4]Costs!$C$4</definedName>
    <definedName name="oil">'[1]#REF'!$P$2</definedName>
    <definedName name="On_Shore" localSheetId="10">#REF!</definedName>
    <definedName name="On_Shore" localSheetId="1">#REF!</definedName>
    <definedName name="On_Shore" localSheetId="25">#REF!</definedName>
    <definedName name="On_Shore">#REF!</definedName>
    <definedName name="ORDER_01" localSheetId="1">#REF!</definedName>
    <definedName name="ORDER_01" localSheetId="25">#REF!</definedName>
    <definedName name="ORDER_01">#REF!</definedName>
    <definedName name="ORDER_02" localSheetId="1">#REF!</definedName>
    <definedName name="ORDER_02" localSheetId="25">#REF!</definedName>
    <definedName name="ORDER_02">#REF!</definedName>
    <definedName name="ORDER_03" localSheetId="1">#REF!</definedName>
    <definedName name="ORDER_03" localSheetId="25">#REF!</definedName>
    <definedName name="ORDER_03">#REF!</definedName>
    <definedName name="Order_1" localSheetId="1">#REF!</definedName>
    <definedName name="Order_1" localSheetId="25">#REF!</definedName>
    <definedName name="Order_1">#REF!</definedName>
    <definedName name="ORDER_12" localSheetId="1">#REF!</definedName>
    <definedName name="ORDER_12" localSheetId="25">#REF!</definedName>
    <definedName name="ORDER_12">#REF!</definedName>
    <definedName name="Order_1r" localSheetId="1">#REF!</definedName>
    <definedName name="Order_1r" localSheetId="25">#REF!</definedName>
    <definedName name="Order_1r">#REF!</definedName>
    <definedName name="Order_2" localSheetId="1">#REF!</definedName>
    <definedName name="Order_2" localSheetId="25">#REF!</definedName>
    <definedName name="Order_2">#REF!</definedName>
    <definedName name="Order_3" localSheetId="1">#REF!</definedName>
    <definedName name="Order_3" localSheetId="25">#REF!</definedName>
    <definedName name="Order_3">#REF!</definedName>
    <definedName name="Order123" localSheetId="1">#REF!</definedName>
    <definedName name="Order123" localSheetId="25">#REF!</definedName>
    <definedName name="Order123">#REF!</definedName>
    <definedName name="ORDERTTL" localSheetId="1">#REF!</definedName>
    <definedName name="ORDERTTL" localSheetId="25">#REF!</definedName>
    <definedName name="ORDERTTL">#REF!</definedName>
    <definedName name="Page1" localSheetId="1">#REF!</definedName>
    <definedName name="Page1" localSheetId="25">#REF!</definedName>
    <definedName name="Page1">#REF!</definedName>
    <definedName name="page1noheader" localSheetId="1">#REF!</definedName>
    <definedName name="page1noheader" localSheetId="25">#REF!</definedName>
    <definedName name="page1noheader">#REF!</definedName>
    <definedName name="Pager1" localSheetId="1">#REF!</definedName>
    <definedName name="Pager1" localSheetId="25">#REF!</definedName>
    <definedName name="Pager1">#REF!</definedName>
    <definedName name="PAVE" localSheetId="1">#REF!</definedName>
    <definedName name="PAVE" localSheetId="25">#REF!</definedName>
    <definedName name="PAVE">#REF!</definedName>
    <definedName name="peakisci" localSheetId="10">[1]data!#REF!</definedName>
    <definedName name="peakisci" localSheetId="1">[1]data!#REF!</definedName>
    <definedName name="peakisci" localSheetId="25">[1]data!#REF!</definedName>
    <definedName name="peakisci" localSheetId="24">[1]data!#REF!</definedName>
    <definedName name="peakisci">[1]data!#REF!</definedName>
    <definedName name="Performance_Bond_Duration" localSheetId="10">'[7]TENDER SUMMARY'!#REF!</definedName>
    <definedName name="Performance_Bond_Duration" localSheetId="1">'[7]TENDER SUMMARY'!#REF!</definedName>
    <definedName name="Performance_Bond_Duration" localSheetId="25">'[7]TENDER SUMMARY'!#REF!</definedName>
    <definedName name="Performance_Bond_Duration" localSheetId="24">'[7]TENDER SUMMARY'!#REF!</definedName>
    <definedName name="Performance_Bond_Duration">'[7]TENDER SUMMARY'!#REF!</definedName>
    <definedName name="PIPE" localSheetId="1">#REF!</definedName>
    <definedName name="PIPE" localSheetId="25">#REF!</definedName>
    <definedName name="PIPE">#REF!</definedName>
    <definedName name="Position">'[1]#REF'!$E$1:$E$65536</definedName>
    <definedName name="PPAINT" localSheetId="10">[8]Painting!#REF!</definedName>
    <definedName name="PPAINT" localSheetId="1">[8]Painting!#REF!</definedName>
    <definedName name="PPAINT" localSheetId="25">[8]Painting!#REF!</definedName>
    <definedName name="PPAINT" localSheetId="24">[8]Painting!#REF!</definedName>
    <definedName name="PPAINT">[8]Painting!#REF!</definedName>
    <definedName name="PRINT_AREA_MI" localSheetId="1">#REF!</definedName>
    <definedName name="PRINT_AREA_MI" localSheetId="25">#REF!</definedName>
    <definedName name="PRINT_AREA_MI">#REF!</definedName>
    <definedName name="Print_Area2" localSheetId="1">#REF!</definedName>
    <definedName name="Print_Area2" localSheetId="25">#REF!</definedName>
    <definedName name="Print_Area2">#REF!</definedName>
    <definedName name="Project_Duration">'[1]Labour Hours'!$D$141</definedName>
    <definedName name="PSPECIALTY" localSheetId="1">#REF!</definedName>
    <definedName name="PSPECIALTY" localSheetId="25">#REF!</definedName>
    <definedName name="PSPECIALTY">#REF!</definedName>
    <definedName name="RBL">'[1]Tender Summary'!$D$148</definedName>
    <definedName name="Rbl_Rate" localSheetId="1">#REF!</definedName>
    <definedName name="Rbl_Rate" localSheetId="25">#REF!</definedName>
    <definedName name="Rbl_Rate">#REF!</definedName>
    <definedName name="Rebar" localSheetId="1">#REF!</definedName>
    <definedName name="Rebar" localSheetId="25">#REF!</definedName>
    <definedName name="Rebar">#REF!</definedName>
    <definedName name="Reports_To">'[1]#REF'!$G$1:$G$65536</definedName>
    <definedName name="ReportsTo">'[1]#REF'!$G$1:$G$65536</definedName>
    <definedName name="RLabor" localSheetId="1">#REF!</definedName>
    <definedName name="RLabor" localSheetId="25">#REF!</definedName>
    <definedName name="RLabor">#REF!</definedName>
    <definedName name="RUS_Site" localSheetId="1">#REF!</definedName>
    <definedName name="RUS_Site" localSheetId="25">#REF!</definedName>
    <definedName name="RUS_Site">#REF!</definedName>
    <definedName name="SAFETY" localSheetId="1">#REF!</definedName>
    <definedName name="SAFETY" localSheetId="25">#REF!</definedName>
    <definedName name="SAFETY">#REF!</definedName>
    <definedName name="Sand" localSheetId="1">#REF!</definedName>
    <definedName name="Sand" localSheetId="25">#REF!</definedName>
    <definedName name="Sand">#REF!</definedName>
    <definedName name="scheds">'[1]#REF'!$A$1:$C$77</definedName>
    <definedName name="sist">'[1]#REF'!$D$3:$CB$1804</definedName>
    <definedName name="Site_TUR" localSheetId="1">#REF!</definedName>
    <definedName name="Site_TUR" localSheetId="25">#REF!</definedName>
    <definedName name="Site_TUR">#REF!</definedName>
    <definedName name="SPperYear" localSheetId="1">#REF!</definedName>
    <definedName name="SPperYear" localSheetId="25">#REF!</definedName>
    <definedName name="SPperYear">#REF!</definedName>
    <definedName name="SPperYear1">'[1]#REF'!$C$9</definedName>
    <definedName name="SPperYear2">'[1]#REF'!$C$10</definedName>
    <definedName name="STR" localSheetId="1">#REF!</definedName>
    <definedName name="STR" localSheetId="25">#REF!</definedName>
    <definedName name="STR">#REF!</definedName>
    <definedName name="summary" localSheetId="1">#REF!</definedName>
    <definedName name="summary" localSheetId="25">#REF!</definedName>
    <definedName name="summary">#REF!</definedName>
    <definedName name="t">'[1]#REF'!$H$4</definedName>
    <definedName name="tabloyadata" localSheetId="1">#REF!</definedName>
    <definedName name="tabloyadata" localSheetId="25">#REF!</definedName>
    <definedName name="tabloyadata">#REF!</definedName>
    <definedName name="tel" localSheetId="10">[1]data!#REF!</definedName>
    <definedName name="tel" localSheetId="1">[1]data!#REF!</definedName>
    <definedName name="tel" localSheetId="25">[1]data!#REF!</definedName>
    <definedName name="tel" localSheetId="24">[1]data!#REF!</definedName>
    <definedName name="tel">[1]data!#REF!</definedName>
    <definedName name="Telephone" localSheetId="10">'[1]#REF'!#REF!</definedName>
    <definedName name="Telephone" localSheetId="1">'[1]#REF'!#REF!</definedName>
    <definedName name="Telephone" localSheetId="25">'[1]#REF'!#REF!</definedName>
    <definedName name="Telephone" localSheetId="24">'[1]#REF'!#REF!</definedName>
    <definedName name="Telephone">'[1]#REF'!#REF!</definedName>
    <definedName name="Tenge">'[1]Labour Hours'!$D$149</definedName>
    <definedName name="Text">'[1]#REF'!$C$7:$C$200</definedName>
    <definedName name="TIEINDAT" localSheetId="1">#REF!</definedName>
    <definedName name="TIEINDAT" localSheetId="25">#REF!</definedName>
    <definedName name="TIEINDAT">#REF!</definedName>
    <definedName name="Title">'[1]#REF'!$E$1:$E$65536</definedName>
    <definedName name="Title1" localSheetId="1">#REF!</definedName>
    <definedName name="Title1" localSheetId="25">#REF!</definedName>
    <definedName name="Title1">#REF!</definedName>
    <definedName name="TL" localSheetId="1">#REF!</definedName>
    <definedName name="TL" localSheetId="25">#REF!</definedName>
    <definedName name="TL">#REF!</definedName>
    <definedName name="TL_rate" localSheetId="1">#REF!</definedName>
    <definedName name="TL_rate" localSheetId="25">#REF!</definedName>
    <definedName name="TL_rate">#REF!</definedName>
    <definedName name="tool" localSheetId="10">[1]data!#REF!</definedName>
    <definedName name="tool" localSheetId="1">[1]data!#REF!</definedName>
    <definedName name="tool" localSheetId="25">[1]data!#REF!</definedName>
    <definedName name="tool" localSheetId="24">[1]data!#REF!</definedName>
    <definedName name="tool">[1]data!#REF!</definedName>
    <definedName name="Total_eq" localSheetId="1">#REF!</definedName>
    <definedName name="Total_eq" localSheetId="25">#REF!</definedName>
    <definedName name="Total_eq">#REF!</definedName>
    <definedName name="tra" localSheetId="10">'[1]Travel Rates'!#REF!</definedName>
    <definedName name="tra" localSheetId="1">'[1]Travel Rates'!#REF!</definedName>
    <definedName name="tra" localSheetId="25">'[1]Travel Rates'!#REF!</definedName>
    <definedName name="tra" localSheetId="24">'[1]Travel Rates'!#REF!</definedName>
    <definedName name="tra">'[1]Travel Rates'!#REF!</definedName>
    <definedName name="TTLEQVAL" localSheetId="1">#REF!</definedName>
    <definedName name="TTLEQVAL" localSheetId="25">#REF!</definedName>
    <definedName name="TTLEQVAL">#REF!</definedName>
    <definedName name="TUR_Site" localSheetId="1">#REF!</definedName>
    <definedName name="TUR_Site" localSheetId="25">#REF!</definedName>
    <definedName name="TUR_Site">#REF!</definedName>
    <definedName name="Unique_ID">'[1]#REF'!$B$1:$B$65536</definedName>
    <definedName name="UniqueID">'[1]#REF'!$B$1:$B$65536</definedName>
    <definedName name="USA_Site" localSheetId="1">#REF!</definedName>
    <definedName name="USA_Site" localSheetId="25">#REF!</definedName>
    <definedName name="USA_Site">#REF!</definedName>
    <definedName name="USD" localSheetId="10">#REF!</definedName>
    <definedName name="USD" localSheetId="1">#REF!</definedName>
    <definedName name="USD" localSheetId="25">#REF!</definedName>
    <definedName name="USD" localSheetId="24">#REF!</definedName>
    <definedName name="USD">#REF!</definedName>
    <definedName name="Usul" localSheetId="1">[9]Hakedişler!$G$8:$G$10</definedName>
    <definedName name="Usul">Hakedişler!$G$8:$G$10</definedName>
    <definedName name="VALVES" localSheetId="1">#REF!</definedName>
    <definedName name="VALVES" localSheetId="25">#REF!</definedName>
    <definedName name="VALVES">#REF!</definedName>
    <definedName name="_xlnm.Database" localSheetId="1">#REF!</definedName>
    <definedName name="_xlnm.Database" localSheetId="25">#REF!</definedName>
    <definedName name="_xlnm.Database">#REF!</definedName>
    <definedName name="w">'[1]#REF'!$H$3</definedName>
    <definedName name="WaterIns" localSheetId="1">#REF!</definedName>
    <definedName name="WaterIns" localSheetId="25">#REF!</definedName>
    <definedName name="WaterIns">#REF!</definedName>
    <definedName name="wdf">'[1]#REF'!$B$6</definedName>
    <definedName name="well" localSheetId="10">'[1]#REF'!#REF!</definedName>
    <definedName name="well" localSheetId="1">'[1]#REF'!#REF!</definedName>
    <definedName name="well" localSheetId="25">'[1]#REF'!#REF!</definedName>
    <definedName name="well" localSheetId="24">'[1]#REF'!#REF!</definedName>
    <definedName name="well">'[1]#REF'!#REF!</definedName>
    <definedName name="WHEP" localSheetId="1">#REF!</definedName>
    <definedName name="WHEP" localSheetId="25">#REF!</definedName>
    <definedName name="WHEP">#REF!</definedName>
    <definedName name="WHIP" localSheetId="1">#REF!</definedName>
    <definedName name="WHIP" localSheetId="25">#REF!</definedName>
    <definedName name="WHIP">#REF!</definedName>
    <definedName name="WSEP" localSheetId="1">#REF!</definedName>
    <definedName name="WSEP" localSheetId="25">#REF!</definedName>
    <definedName name="WSEP">#REF!</definedName>
    <definedName name="WSIP" localSheetId="1">#REF!</definedName>
    <definedName name="WSIP" localSheetId="25">#REF!</definedName>
    <definedName name="WSIP">#REF!</definedName>
    <definedName name="X" localSheetId="1">#REF!</definedName>
    <definedName name="X" localSheetId="25">#REF!</definedName>
    <definedName name="X">#REF!</definedName>
    <definedName name="y" localSheetId="10">'[1]#REF'!#REF!</definedName>
    <definedName name="y" localSheetId="1">'[1]#REF'!#REF!</definedName>
    <definedName name="y" localSheetId="25">'[1]#REF'!#REF!</definedName>
    <definedName name="y" localSheetId="24">'[1]#REF'!#REF!</definedName>
    <definedName name="y">'[1]#REF'!#REF!</definedName>
    <definedName name="yat" localSheetId="1" hidden="1">#REF!</definedName>
    <definedName name="yat" localSheetId="25" hidden="1">#REF!</definedName>
    <definedName name="yat" localSheetId="24" hidden="1">#REF!</definedName>
    <definedName name="yat" hidden="1">#REF!</definedName>
    <definedName name="yatırımlar" localSheetId="1">#REF!</definedName>
    <definedName name="yatırımlar" localSheetId="25">#REF!</definedName>
    <definedName name="yatırımlar" localSheetId="24">#REF!</definedName>
    <definedName name="yatırımlar">#REF!</definedName>
    <definedName name="_xlnm.Print_Area" localSheetId="23">'Abone Bilgileri'!$A$1:$H$49</definedName>
    <definedName name="_xlnm.Print_Area" localSheetId="20">Alacaklar!$A$1:$E$13</definedName>
    <definedName name="_xlnm.Print_Area" localSheetId="6">Alımlar!$A$1:$N$53</definedName>
    <definedName name="_xlnm.Print_Area" localSheetId="15">Amortisman!$A$1:$F$16</definedName>
    <definedName name="_xlnm.Print_Area" localSheetId="17">Borçlar!$A$1:$E$38</definedName>
    <definedName name="_xlnm.Print_Area" localSheetId="10">Çekişler!$A$1:$F$371</definedName>
    <definedName name="_xlnm.Print_Area" localSheetId="0">Ekler!$A$2:$K$41</definedName>
    <definedName name="_xlnm.Print_Area" localSheetId="29">'Faaliyet Gelirleri'!$A$1:$L$59</definedName>
    <definedName name="_xlnm.Print_Area" localSheetId="30">'Güvence Bedeli'!$A$1:$D$19</definedName>
    <definedName name="_xlnm.Print_Area" localSheetId="27">Hakedişler!$A$1:$H$61</definedName>
    <definedName name="_xlnm.Print_Area" localSheetId="22">'Hizmet Kalitesi'!$A$1:$D$65</definedName>
    <definedName name="_xlnm.Print_Area" localSheetId="16">İstihdam!$A$1:$D$36</definedName>
    <definedName name="_xlnm.Print_Area" localSheetId="12">'İşletme Giderleri'!$A$1:$E$94</definedName>
    <definedName name="_xlnm.Print_Area" localSheetId="19">'Kredi Geri Ödemesi'!$A$1:$F$28</definedName>
    <definedName name="_xlnm.Print_Area" localSheetId="33">'Müşteri Profili'!$A$1:$Q$75</definedName>
    <definedName name="_xlnm.Print_Area" localSheetId="26">'Planlanan Yatırımlar'!$A$1:$N$27</definedName>
    <definedName name="_xlnm.Print_Area" localSheetId="1">Profil!$B$2:$G$28</definedName>
    <definedName name="_xlnm.Print_Area" localSheetId="14">'Sabit Kıymetler'!$A$1:$I$17</definedName>
    <definedName name="_xlnm.Print_Area" localSheetId="8">'Satış Tahmini'!$A$1:$E$17</definedName>
    <definedName name="_xlnm.Print_Area" localSheetId="7">'Satışlar '!$A$1:$N$47</definedName>
    <definedName name="_xlnm.Print_Area" localSheetId="9">'Serbest Tüketiciler'!$A$1:$D$19</definedName>
    <definedName name="_xlnm.Print_Area" localSheetId="28">ŞHDV!$A$1:$H$33</definedName>
    <definedName name="_xlnm.Print_Area" localSheetId="21">'Tarife Önerisi'!$A$1:$G$19</definedName>
    <definedName name="_xlnm.Print_Area" localSheetId="11">Taşıma!$A$1:$N$25</definedName>
    <definedName name="_xlnm.Print_Area" localSheetId="32">'Tüketim Grubu Satış Tablosu'!$A$1:$O$136</definedName>
    <definedName name="_xlnm.Print_Area" localSheetId="31">'Varlık Satışı'!$A$1:$F$47</definedName>
    <definedName name="_xlnm.Print_Area" localSheetId="25">'Yatırım Dağılımı'!$A$1:$L$67</definedName>
    <definedName name="_xlnm.Print_Area" localSheetId="24">Yatırımlar!$A$1:$AT$198</definedName>
    <definedName name="_xlnm.Print_Area" localSheetId="2">'Yıllık Bilanço'!$A$1:$E$245</definedName>
    <definedName name="_xlnm.Print_Area" localSheetId="3">'Yıllık Gelir Tablosu'!$A$1:$E$74</definedName>
    <definedName name="_xlnm.Print_Area" localSheetId="4">'Yıllık Nakit Akım'!$A$1:$E$63</definedName>
    <definedName name="_xlnm.Print_Area">#REF!</definedName>
    <definedName name="YEN" localSheetId="1">#REF!</definedName>
    <definedName name="YEN" localSheetId="25">#REF!</definedName>
    <definedName name="YEN">#REF!</definedName>
  </definedNames>
  <calcPr calcId="145621"/>
</workbook>
</file>

<file path=xl/calcChain.xml><?xml version="1.0" encoding="utf-8"?>
<calcChain xmlns="http://schemas.openxmlformats.org/spreadsheetml/2006/main">
  <c r="L11" i="32" l="1"/>
  <c r="K11" i="32"/>
  <c r="J11" i="32"/>
  <c r="I11" i="32"/>
  <c r="H11" i="32"/>
  <c r="G11" i="32"/>
  <c r="F11" i="32"/>
  <c r="E11" i="32"/>
  <c r="D11" i="32"/>
  <c r="C11" i="32"/>
  <c r="B11" i="32"/>
  <c r="L25" i="36"/>
  <c r="L44" i="36"/>
  <c r="D24" i="36"/>
  <c r="H24" i="36"/>
  <c r="H43" i="36"/>
  <c r="D43" i="36"/>
  <c r="H62" i="36"/>
  <c r="D62" i="36"/>
  <c r="L63" i="36"/>
  <c r="D24" i="21" l="1"/>
  <c r="C24" i="21"/>
  <c r="B24" i="21"/>
  <c r="D62" i="21"/>
  <c r="C62" i="21"/>
  <c r="B62" i="21"/>
  <c r="N44" i="18"/>
  <c r="N45" i="18"/>
  <c r="M45" i="18"/>
  <c r="L45" i="18"/>
  <c r="K45" i="18"/>
  <c r="J45" i="18"/>
  <c r="I45" i="18"/>
  <c r="H45" i="18"/>
  <c r="G45" i="18"/>
  <c r="F45" i="18"/>
  <c r="E45" i="18"/>
  <c r="D45" i="18"/>
  <c r="C45" i="18"/>
  <c r="M44" i="18"/>
  <c r="L44" i="18"/>
  <c r="K44" i="18"/>
  <c r="J44" i="18"/>
  <c r="I44" i="18"/>
  <c r="H44" i="18"/>
  <c r="G44" i="18"/>
  <c r="F44" i="18"/>
  <c r="E44" i="18"/>
  <c r="D44" i="18"/>
  <c r="C44" i="18"/>
  <c r="B44" i="18"/>
  <c r="M42" i="18"/>
  <c r="L42" i="18"/>
  <c r="K42" i="18"/>
  <c r="J42" i="18"/>
  <c r="I42" i="18"/>
  <c r="H42" i="18"/>
  <c r="G42" i="18"/>
  <c r="F42" i="18"/>
  <c r="E42" i="18"/>
  <c r="D42" i="18"/>
  <c r="C42" i="18"/>
  <c r="B42" i="18"/>
  <c r="N42" i="18" s="1"/>
  <c r="N41" i="18"/>
  <c r="N40" i="18" s="1"/>
  <c r="D9" i="8" l="1"/>
  <c r="D10" i="8"/>
  <c r="D11" i="8"/>
  <c r="D12" i="8"/>
  <c r="D13" i="8"/>
  <c r="D14" i="8"/>
  <c r="D15" i="8"/>
  <c r="K36" i="32" l="1"/>
  <c r="K27" i="32"/>
  <c r="K21" i="32"/>
  <c r="K19" i="32" s="1"/>
  <c r="K12" i="32"/>
  <c r="L187" i="35"/>
  <c r="AT184" i="35"/>
  <c r="AT183" i="35"/>
  <c r="AT182" i="35"/>
  <c r="AT181" i="35"/>
  <c r="AT180" i="35"/>
  <c r="AT179" i="35"/>
  <c r="AT178" i="35"/>
  <c r="AT177" i="35"/>
  <c r="AT176" i="35"/>
  <c r="AT175" i="35"/>
  <c r="AT174" i="35"/>
  <c r="AT173" i="35"/>
  <c r="AT172" i="35"/>
  <c r="AT171" i="35" s="1"/>
  <c r="AT170" i="35"/>
  <c r="AT169" i="35"/>
  <c r="AT168" i="35"/>
  <c r="AT167" i="35"/>
  <c r="AT166" i="35"/>
  <c r="AT164" i="35"/>
  <c r="AT163" i="35"/>
  <c r="AT162" i="35" s="1"/>
  <c r="AT159" i="35"/>
  <c r="AT158" i="35"/>
  <c r="AT157" i="35"/>
  <c r="AT156" i="35"/>
  <c r="AT155" i="35"/>
  <c r="AT154" i="35"/>
  <c r="AT153" i="35"/>
  <c r="AT151" i="35"/>
  <c r="AT150" i="35"/>
  <c r="AT149" i="35"/>
  <c r="AT148" i="35"/>
  <c r="AT147" i="35"/>
  <c r="AT145" i="35"/>
  <c r="AT144" i="35"/>
  <c r="AT143" i="35"/>
  <c r="AT142" i="35"/>
  <c r="AT141" i="35"/>
  <c r="AT139" i="35" s="1"/>
  <c r="AT140" i="35"/>
  <c r="AT138" i="35"/>
  <c r="AT137" i="35"/>
  <c r="AT136" i="35"/>
  <c r="AT135" i="35"/>
  <c r="AT134" i="35"/>
  <c r="AT133" i="35"/>
  <c r="AT132" i="35"/>
  <c r="AT131" i="35"/>
  <c r="AT130" i="35"/>
  <c r="AT129" i="35"/>
  <c r="AT128" i="35"/>
  <c r="AT127" i="35"/>
  <c r="AT124" i="35"/>
  <c r="AT123" i="35"/>
  <c r="AT122" i="35"/>
  <c r="AT121" i="35"/>
  <c r="AT120" i="35"/>
  <c r="AT119" i="35"/>
  <c r="AT118" i="35" s="1"/>
  <c r="AT117" i="35"/>
  <c r="AT116" i="35"/>
  <c r="AT115" i="35"/>
  <c r="AT114" i="35"/>
  <c r="AT113" i="35"/>
  <c r="AT112" i="35"/>
  <c r="AT111" i="35"/>
  <c r="AT110" i="35"/>
  <c r="AT109" i="35"/>
  <c r="AT108" i="35"/>
  <c r="AT107" i="35"/>
  <c r="AT106" i="35"/>
  <c r="AT103" i="35"/>
  <c r="AT102" i="35"/>
  <c r="AT101" i="35"/>
  <c r="AT100" i="35"/>
  <c r="AT99" i="35"/>
  <c r="AT98" i="35"/>
  <c r="AT96" i="35"/>
  <c r="AT95" i="35"/>
  <c r="AT94" i="35"/>
  <c r="AT93" i="35"/>
  <c r="AT92" i="35"/>
  <c r="AT91" i="35"/>
  <c r="AT90" i="35"/>
  <c r="AT89" i="35"/>
  <c r="AT88" i="35"/>
  <c r="AT87" i="35"/>
  <c r="AT86" i="35"/>
  <c r="AT85" i="35"/>
  <c r="AT82" i="35"/>
  <c r="AT81" i="35"/>
  <c r="AT80" i="35"/>
  <c r="AT79" i="35"/>
  <c r="AT78" i="35"/>
  <c r="AT77" i="35"/>
  <c r="AT76" i="35" s="1"/>
  <c r="AT75" i="35"/>
  <c r="AT74" i="35"/>
  <c r="AT73" i="35"/>
  <c r="AT72" i="35"/>
  <c r="AT71" i="35"/>
  <c r="AT70" i="35"/>
  <c r="AT69" i="35"/>
  <c r="AT68" i="35"/>
  <c r="AT67" i="35"/>
  <c r="AT66" i="35"/>
  <c r="AT65" i="35"/>
  <c r="AT64" i="35"/>
  <c r="AT63" i="35" s="1"/>
  <c r="AT61" i="35"/>
  <c r="AT60" i="35"/>
  <c r="AT59" i="35"/>
  <c r="AT55" i="35" s="1"/>
  <c r="AT58" i="35"/>
  <c r="AT57" i="35"/>
  <c r="AT56" i="35"/>
  <c r="AT54" i="35"/>
  <c r="AT53" i="35"/>
  <c r="AT52" i="35"/>
  <c r="AT51" i="35"/>
  <c r="AT50" i="35"/>
  <c r="AT49" i="35"/>
  <c r="AT48" i="35"/>
  <c r="AT47" i="35"/>
  <c r="AT46" i="35"/>
  <c r="AT45" i="35"/>
  <c r="AT44" i="35"/>
  <c r="AT43" i="35"/>
  <c r="AT40" i="35"/>
  <c r="AT39" i="35"/>
  <c r="AT38" i="35"/>
  <c r="AT37" i="35"/>
  <c r="AT36" i="35"/>
  <c r="AT35" i="35"/>
  <c r="AT33" i="35"/>
  <c r="AT32" i="35"/>
  <c r="AT31" i="35"/>
  <c r="AT30" i="35"/>
  <c r="AT29" i="35"/>
  <c r="AT28" i="35"/>
  <c r="AT27" i="35"/>
  <c r="AT26" i="35"/>
  <c r="AT25" i="35"/>
  <c r="AT24" i="35"/>
  <c r="AT23" i="35"/>
  <c r="AT22" i="35"/>
  <c r="A15" i="8"/>
  <c r="A14" i="8"/>
  <c r="A10" i="8"/>
  <c r="AT42" i="35" l="1"/>
  <c r="AT41" i="35" s="1"/>
  <c r="AT105" i="35"/>
  <c r="AT146" i="35"/>
  <c r="AT84" i="35"/>
  <c r="AT126" i="35"/>
  <c r="AT125" i="35" s="1"/>
  <c r="AT21" i="35"/>
  <c r="AT20" i="35" s="1"/>
  <c r="AT34" i="35"/>
  <c r="AT97" i="35"/>
  <c r="AT83" i="35" s="1"/>
  <c r="AT152" i="35"/>
  <c r="AT165" i="35"/>
  <c r="AT161" i="35"/>
  <c r="AT104" i="35"/>
  <c r="AT62" i="35"/>
  <c r="O15" i="5"/>
  <c r="M15" i="5"/>
  <c r="L15" i="5"/>
  <c r="K15" i="5"/>
  <c r="J15" i="5"/>
  <c r="I15" i="5"/>
  <c r="H15" i="5"/>
  <c r="G15" i="5"/>
  <c r="F15" i="5"/>
  <c r="E15" i="5"/>
  <c r="D15" i="5"/>
  <c r="C15" i="5"/>
  <c r="B15" i="5"/>
  <c r="N14" i="5"/>
  <c r="N13" i="5"/>
  <c r="N12" i="5"/>
  <c r="N11" i="5"/>
  <c r="N10" i="5"/>
  <c r="N9" i="5"/>
  <c r="O25" i="5"/>
  <c r="M25" i="5"/>
  <c r="L25" i="5"/>
  <c r="K25" i="5"/>
  <c r="J25" i="5"/>
  <c r="I25" i="5"/>
  <c r="H25" i="5"/>
  <c r="G25" i="5"/>
  <c r="F25" i="5"/>
  <c r="E25" i="5"/>
  <c r="D25" i="5"/>
  <c r="C25" i="5"/>
  <c r="B25" i="5"/>
  <c r="N24" i="5"/>
  <c r="N23" i="5"/>
  <c r="N22" i="5"/>
  <c r="N21" i="5"/>
  <c r="N20" i="5"/>
  <c r="N19" i="5"/>
  <c r="N25" i="5" s="1"/>
  <c r="O35" i="5"/>
  <c r="M35" i="5"/>
  <c r="L35" i="5"/>
  <c r="K35" i="5"/>
  <c r="J35" i="5"/>
  <c r="I35" i="5"/>
  <c r="H35" i="5"/>
  <c r="G35" i="5"/>
  <c r="F35" i="5"/>
  <c r="E35" i="5"/>
  <c r="D35" i="5"/>
  <c r="C35" i="5"/>
  <c r="B35" i="5"/>
  <c r="N34" i="5"/>
  <c r="N33" i="5"/>
  <c r="N32" i="5"/>
  <c r="N31" i="5"/>
  <c r="N30" i="5"/>
  <c r="N29" i="5"/>
  <c r="O45" i="5"/>
  <c r="M45" i="5"/>
  <c r="L45" i="5"/>
  <c r="K45" i="5"/>
  <c r="J45" i="5"/>
  <c r="I45" i="5"/>
  <c r="H45" i="5"/>
  <c r="G45" i="5"/>
  <c r="F45" i="5"/>
  <c r="E45" i="5"/>
  <c r="D45" i="5"/>
  <c r="C45" i="5"/>
  <c r="B45" i="5"/>
  <c r="N44" i="5"/>
  <c r="N43" i="5"/>
  <c r="N42" i="5"/>
  <c r="N41" i="5"/>
  <c r="N40" i="5"/>
  <c r="N39" i="5"/>
  <c r="O55" i="5"/>
  <c r="M55" i="5"/>
  <c r="L55" i="5"/>
  <c r="K55" i="5"/>
  <c r="J55" i="5"/>
  <c r="I55" i="5"/>
  <c r="H55" i="5"/>
  <c r="G55" i="5"/>
  <c r="F55" i="5"/>
  <c r="E55" i="5"/>
  <c r="D55" i="5"/>
  <c r="C55" i="5"/>
  <c r="B55" i="5"/>
  <c r="N54" i="5"/>
  <c r="N53" i="5"/>
  <c r="N52" i="5"/>
  <c r="N51" i="5"/>
  <c r="N50" i="5"/>
  <c r="N49" i="5"/>
  <c r="O65" i="5"/>
  <c r="M65" i="5"/>
  <c r="L65" i="5"/>
  <c r="K65" i="5"/>
  <c r="J65" i="5"/>
  <c r="I65" i="5"/>
  <c r="H65" i="5"/>
  <c r="G65" i="5"/>
  <c r="F65" i="5"/>
  <c r="E65" i="5"/>
  <c r="D65" i="5"/>
  <c r="C65" i="5"/>
  <c r="B65" i="5"/>
  <c r="N64" i="5"/>
  <c r="N63" i="5"/>
  <c r="N62" i="5"/>
  <c r="N61" i="5"/>
  <c r="N60" i="5"/>
  <c r="N59" i="5"/>
  <c r="O75" i="5"/>
  <c r="M75" i="5"/>
  <c r="L75" i="5"/>
  <c r="K75" i="5"/>
  <c r="J75" i="5"/>
  <c r="I75" i="5"/>
  <c r="H75" i="5"/>
  <c r="G75" i="5"/>
  <c r="F75" i="5"/>
  <c r="E75" i="5"/>
  <c r="D75" i="5"/>
  <c r="C75" i="5"/>
  <c r="B75" i="5"/>
  <c r="N74" i="5"/>
  <c r="N73" i="5"/>
  <c r="N72" i="5"/>
  <c r="N71" i="5"/>
  <c r="N70" i="5"/>
  <c r="N69" i="5"/>
  <c r="O85" i="5"/>
  <c r="M85" i="5"/>
  <c r="L85" i="5"/>
  <c r="K85" i="5"/>
  <c r="J85" i="5"/>
  <c r="I85" i="5"/>
  <c r="H85" i="5"/>
  <c r="G85" i="5"/>
  <c r="F85" i="5"/>
  <c r="E85" i="5"/>
  <c r="D85" i="5"/>
  <c r="C85" i="5"/>
  <c r="B85" i="5"/>
  <c r="N84" i="5"/>
  <c r="N83" i="5"/>
  <c r="N82" i="5"/>
  <c r="N81" i="5"/>
  <c r="N80" i="5"/>
  <c r="N79" i="5"/>
  <c r="O95" i="5"/>
  <c r="M95" i="5"/>
  <c r="L95" i="5"/>
  <c r="K95" i="5"/>
  <c r="J95" i="5"/>
  <c r="I95" i="5"/>
  <c r="H95" i="5"/>
  <c r="G95" i="5"/>
  <c r="F95" i="5"/>
  <c r="E95" i="5"/>
  <c r="D95" i="5"/>
  <c r="C95" i="5"/>
  <c r="B95" i="5"/>
  <c r="N94" i="5"/>
  <c r="N93" i="5"/>
  <c r="N92" i="5"/>
  <c r="N91" i="5"/>
  <c r="N90" i="5"/>
  <c r="N89" i="5"/>
  <c r="J187" i="35"/>
  <c r="B36" i="32"/>
  <c r="C36" i="32"/>
  <c r="C27" i="32"/>
  <c r="B27" i="32"/>
  <c r="C21" i="32"/>
  <c r="C19" i="32" s="1"/>
  <c r="B21" i="32"/>
  <c r="B19" i="32" s="1"/>
  <c r="C12" i="32"/>
  <c r="B12" i="32"/>
  <c r="E36" i="32"/>
  <c r="D36" i="32"/>
  <c r="E27" i="32"/>
  <c r="D27" i="32"/>
  <c r="E21" i="32"/>
  <c r="E19" i="32" s="1"/>
  <c r="D21" i="32"/>
  <c r="D19" i="32" s="1"/>
  <c r="E12" i="32"/>
  <c r="D12" i="32"/>
  <c r="G36" i="32"/>
  <c r="F36" i="32"/>
  <c r="G27" i="32"/>
  <c r="F27" i="32"/>
  <c r="G21" i="32"/>
  <c r="G19" i="32" s="1"/>
  <c r="F21" i="32"/>
  <c r="F19" i="32" s="1"/>
  <c r="G12" i="32"/>
  <c r="F12" i="32"/>
  <c r="I36" i="32"/>
  <c r="H36" i="32"/>
  <c r="I27" i="32"/>
  <c r="H27" i="32"/>
  <c r="I21" i="32"/>
  <c r="I19" i="32" s="1"/>
  <c r="H21" i="32"/>
  <c r="H19" i="32" s="1"/>
  <c r="I12" i="32"/>
  <c r="H12" i="32"/>
  <c r="J36" i="32"/>
  <c r="J27" i="32"/>
  <c r="J21" i="32"/>
  <c r="J19" i="32" s="1"/>
  <c r="J12" i="32"/>
  <c r="B187" i="35"/>
  <c r="F187" i="35"/>
  <c r="E187" i="35"/>
  <c r="D187" i="35"/>
  <c r="C187" i="35"/>
  <c r="G187" i="35"/>
  <c r="H187" i="35"/>
  <c r="I187" i="35"/>
  <c r="AP184" i="35"/>
  <c r="AL184" i="35"/>
  <c r="AH184" i="35"/>
  <c r="AD184" i="35"/>
  <c r="Z184" i="35"/>
  <c r="V184" i="35"/>
  <c r="R184" i="35"/>
  <c r="N184" i="35"/>
  <c r="J184" i="35"/>
  <c r="AP183" i="35"/>
  <c r="AL183" i="35"/>
  <c r="AH183" i="35"/>
  <c r="AD183" i="35"/>
  <c r="Z183" i="35"/>
  <c r="V183" i="35"/>
  <c r="R183" i="35"/>
  <c r="N183" i="35"/>
  <c r="J183" i="35"/>
  <c r="AP182" i="35"/>
  <c r="AL182" i="35"/>
  <c r="AH182" i="35"/>
  <c r="AD182" i="35"/>
  <c r="Z182" i="35"/>
  <c r="V182" i="35"/>
  <c r="R182" i="35"/>
  <c r="N182" i="35"/>
  <c r="J182" i="35"/>
  <c r="AP181" i="35"/>
  <c r="AL181" i="35"/>
  <c r="AH181" i="35"/>
  <c r="AD181" i="35"/>
  <c r="Z181" i="35"/>
  <c r="V181" i="35"/>
  <c r="R181" i="35"/>
  <c r="N181" i="35"/>
  <c r="J181" i="35"/>
  <c r="AP180" i="35"/>
  <c r="AL180" i="35"/>
  <c r="AH180" i="35"/>
  <c r="AD180" i="35"/>
  <c r="Z180" i="35"/>
  <c r="V180" i="35"/>
  <c r="R180" i="35"/>
  <c r="N180" i="35"/>
  <c r="J180" i="35"/>
  <c r="AP179" i="35"/>
  <c r="AL179" i="35"/>
  <c r="AH179" i="35"/>
  <c r="AD179" i="35"/>
  <c r="Z179" i="35"/>
  <c r="V179" i="35"/>
  <c r="R179" i="35"/>
  <c r="N179" i="35"/>
  <c r="J179" i="35"/>
  <c r="AP178" i="35"/>
  <c r="AL178" i="35"/>
  <c r="AH178" i="35"/>
  <c r="AD178" i="35"/>
  <c r="Z178" i="35"/>
  <c r="V178" i="35"/>
  <c r="R178" i="35"/>
  <c r="N178" i="35"/>
  <c r="J178" i="35"/>
  <c r="AP177" i="35"/>
  <c r="AL177" i="35"/>
  <c r="AH177" i="35"/>
  <c r="AD177" i="35"/>
  <c r="Z177" i="35"/>
  <c r="V177" i="35"/>
  <c r="R177" i="35"/>
  <c r="N177" i="35"/>
  <c r="J177" i="35"/>
  <c r="AP176" i="35"/>
  <c r="AL176" i="35"/>
  <c r="AH176" i="35"/>
  <c r="AD176" i="35"/>
  <c r="Z176" i="35"/>
  <c r="V176" i="35"/>
  <c r="R176" i="35"/>
  <c r="N176" i="35"/>
  <c r="J176" i="35"/>
  <c r="AP175" i="35"/>
  <c r="AL175" i="35"/>
  <c r="AH175" i="35"/>
  <c r="AD175" i="35"/>
  <c r="Z175" i="35"/>
  <c r="V175" i="35"/>
  <c r="R175" i="35"/>
  <c r="N175" i="35"/>
  <c r="J175" i="35"/>
  <c r="AP174" i="35"/>
  <c r="AL174" i="35"/>
  <c r="AH174" i="35"/>
  <c r="AD174" i="35"/>
  <c r="Z174" i="35"/>
  <c r="V174" i="35"/>
  <c r="R174" i="35"/>
  <c r="N174" i="35"/>
  <c r="J174" i="35"/>
  <c r="AP173" i="35"/>
  <c r="AL173" i="35"/>
  <c r="AH173" i="35"/>
  <c r="AD173" i="35"/>
  <c r="Z173" i="35"/>
  <c r="V173" i="35"/>
  <c r="R173" i="35"/>
  <c r="N173" i="35"/>
  <c r="J173" i="35"/>
  <c r="AP172" i="35"/>
  <c r="AL172" i="35"/>
  <c r="AH172" i="35"/>
  <c r="AD172" i="35"/>
  <c r="Z172" i="35"/>
  <c r="V172" i="35"/>
  <c r="R172" i="35"/>
  <c r="N172" i="35"/>
  <c r="J172" i="35"/>
  <c r="AP170" i="35"/>
  <c r="AL170" i="35"/>
  <c r="AL168" i="35" s="1"/>
  <c r="AH170" i="35"/>
  <c r="AD170" i="35"/>
  <c r="Z170" i="35"/>
  <c r="V170" i="35"/>
  <c r="R170" i="35"/>
  <c r="N170" i="35"/>
  <c r="J170" i="35"/>
  <c r="AP169" i="35"/>
  <c r="AL169" i="35"/>
  <c r="AH169" i="35"/>
  <c r="AH168" i="35" s="1"/>
  <c r="AD169" i="35"/>
  <c r="Z169" i="35"/>
  <c r="V169" i="35"/>
  <c r="R169" i="35"/>
  <c r="R168" i="35" s="1"/>
  <c r="N169" i="35"/>
  <c r="J169" i="35"/>
  <c r="AP167" i="35"/>
  <c r="AL167" i="35"/>
  <c r="AH167" i="35"/>
  <c r="AD167" i="35"/>
  <c r="Z167" i="35"/>
  <c r="V167" i="35"/>
  <c r="R167" i="35"/>
  <c r="N167" i="35"/>
  <c r="J167" i="35"/>
  <c r="AP166" i="35"/>
  <c r="AL166" i="35"/>
  <c r="AH166" i="35"/>
  <c r="AD166" i="35"/>
  <c r="Z166" i="35"/>
  <c r="V166" i="35"/>
  <c r="R166" i="35"/>
  <c r="N166" i="35"/>
  <c r="J166" i="35"/>
  <c r="AP164" i="35"/>
  <c r="AL164" i="35"/>
  <c r="AH164" i="35"/>
  <c r="AD164" i="35"/>
  <c r="Z164" i="35"/>
  <c r="V164" i="35"/>
  <c r="R164" i="35"/>
  <c r="N164" i="35"/>
  <c r="J164" i="35"/>
  <c r="AP163" i="35"/>
  <c r="AL163" i="35"/>
  <c r="AH163" i="35"/>
  <c r="AD163" i="35"/>
  <c r="Z163" i="35"/>
  <c r="V163" i="35"/>
  <c r="R163" i="35"/>
  <c r="N163" i="35"/>
  <c r="J163" i="35"/>
  <c r="AP159" i="35"/>
  <c r="AL159" i="35"/>
  <c r="AH159" i="35"/>
  <c r="AD159" i="35"/>
  <c r="Z159" i="35"/>
  <c r="V159" i="35"/>
  <c r="R159" i="35"/>
  <c r="N159" i="35"/>
  <c r="J159" i="35"/>
  <c r="AP158" i="35"/>
  <c r="AL158" i="35"/>
  <c r="AH158" i="35"/>
  <c r="AD158" i="35"/>
  <c r="Z158" i="35"/>
  <c r="V158" i="35"/>
  <c r="R158" i="35"/>
  <c r="N158" i="35"/>
  <c r="J158" i="35"/>
  <c r="AP157" i="35"/>
  <c r="AL157" i="35"/>
  <c r="AH157" i="35"/>
  <c r="AD157" i="35"/>
  <c r="Z157" i="35"/>
  <c r="V157" i="35"/>
  <c r="R157" i="35"/>
  <c r="N157" i="35"/>
  <c r="J157" i="35"/>
  <c r="AP156" i="35"/>
  <c r="AL156" i="35"/>
  <c r="AH156" i="35"/>
  <c r="AD156" i="35"/>
  <c r="Z156" i="35"/>
  <c r="V156" i="35"/>
  <c r="R156" i="35"/>
  <c r="N156" i="35"/>
  <c r="J156" i="35"/>
  <c r="AP155" i="35"/>
  <c r="AL155" i="35"/>
  <c r="AH155" i="35"/>
  <c r="AD155" i="35"/>
  <c r="Z155" i="35"/>
  <c r="V155" i="35"/>
  <c r="V152" i="35" s="1"/>
  <c r="R155" i="35"/>
  <c r="N155" i="35"/>
  <c r="J155" i="35"/>
  <c r="AP154" i="35"/>
  <c r="AL154" i="35"/>
  <c r="AH154" i="35"/>
  <c r="AD154" i="35"/>
  <c r="Z154" i="35"/>
  <c r="V154" i="35"/>
  <c r="R154" i="35"/>
  <c r="N154" i="35"/>
  <c r="J154" i="35"/>
  <c r="AP153" i="35"/>
  <c r="AL153" i="35"/>
  <c r="AH153" i="35"/>
  <c r="AH152" i="35" s="1"/>
  <c r="AD153" i="35"/>
  <c r="Z153" i="35"/>
  <c r="V153" i="35"/>
  <c r="R153" i="35"/>
  <c r="N153" i="35"/>
  <c r="J153" i="35"/>
  <c r="AP151" i="35"/>
  <c r="AL151" i="35"/>
  <c r="AH151" i="35"/>
  <c r="AD151" i="35"/>
  <c r="Z151" i="35"/>
  <c r="V151" i="35"/>
  <c r="R151" i="35"/>
  <c r="N151" i="35"/>
  <c r="J151" i="35"/>
  <c r="AP150" i="35"/>
  <c r="AL150" i="35"/>
  <c r="AH150" i="35"/>
  <c r="AD150" i="35"/>
  <c r="Z150" i="35"/>
  <c r="V150" i="35"/>
  <c r="R150" i="35"/>
  <c r="N150" i="35"/>
  <c r="J150" i="35"/>
  <c r="AP149" i="35"/>
  <c r="AL149" i="35"/>
  <c r="AH149" i="35"/>
  <c r="AD149" i="35"/>
  <c r="Z149" i="35"/>
  <c r="V149" i="35"/>
  <c r="R149" i="35"/>
  <c r="N149" i="35"/>
  <c r="J149" i="35"/>
  <c r="AP148" i="35"/>
  <c r="AL148" i="35"/>
  <c r="AH148" i="35"/>
  <c r="AD148" i="35"/>
  <c r="Z148" i="35"/>
  <c r="V148" i="35"/>
  <c r="R148" i="35"/>
  <c r="N148" i="35"/>
  <c r="J148" i="35"/>
  <c r="AP147" i="35"/>
  <c r="AP146" i="35" s="1"/>
  <c r="AL147" i="35"/>
  <c r="AH147" i="35"/>
  <c r="AD147" i="35"/>
  <c r="Z147" i="35"/>
  <c r="Z146" i="35" s="1"/>
  <c r="V147" i="35"/>
  <c r="R147" i="35"/>
  <c r="N147" i="35"/>
  <c r="J147" i="35"/>
  <c r="AP145" i="35"/>
  <c r="AL145" i="35"/>
  <c r="AH145" i="35"/>
  <c r="AD145" i="35"/>
  <c r="Z145" i="35"/>
  <c r="V145" i="35"/>
  <c r="R145" i="35"/>
  <c r="N145" i="35"/>
  <c r="J145" i="35"/>
  <c r="AP144" i="35"/>
  <c r="AL144" i="35"/>
  <c r="AH144" i="35"/>
  <c r="AD144" i="35"/>
  <c r="Z144" i="35"/>
  <c r="V144" i="35"/>
  <c r="R144" i="35"/>
  <c r="N144" i="35"/>
  <c r="J144" i="35"/>
  <c r="AP143" i="35"/>
  <c r="AL143" i="35"/>
  <c r="AH143" i="35"/>
  <c r="AD143" i="35"/>
  <c r="Z143" i="35"/>
  <c r="V143" i="35"/>
  <c r="R143" i="35"/>
  <c r="N143" i="35"/>
  <c r="J143" i="35"/>
  <c r="AP142" i="35"/>
  <c r="AL142" i="35"/>
  <c r="AH142" i="35"/>
  <c r="AD142" i="35"/>
  <c r="Z142" i="35"/>
  <c r="V142" i="35"/>
  <c r="R142" i="35"/>
  <c r="N142" i="35"/>
  <c r="J142" i="35"/>
  <c r="AP141" i="35"/>
  <c r="AL141" i="35"/>
  <c r="AH141" i="35"/>
  <c r="AD141" i="35"/>
  <c r="Z141" i="35"/>
  <c r="V141" i="35"/>
  <c r="R141" i="35"/>
  <c r="N141" i="35"/>
  <c r="J141" i="35"/>
  <c r="AP140" i="35"/>
  <c r="AP139" i="35" s="1"/>
  <c r="AL140" i="35"/>
  <c r="AH140" i="35"/>
  <c r="AD140" i="35"/>
  <c r="Z140" i="35"/>
  <c r="Z139" i="35" s="1"/>
  <c r="V140" i="35"/>
  <c r="R140" i="35"/>
  <c r="N140" i="35"/>
  <c r="J140" i="35"/>
  <c r="J139" i="35" s="1"/>
  <c r="AP138" i="35"/>
  <c r="AL138" i="35"/>
  <c r="AH138" i="35"/>
  <c r="AD138" i="35"/>
  <c r="Z138" i="35"/>
  <c r="V138" i="35"/>
  <c r="R138" i="35"/>
  <c r="N138" i="35"/>
  <c r="J138" i="35"/>
  <c r="AP137" i="35"/>
  <c r="AL137" i="35"/>
  <c r="AH137" i="35"/>
  <c r="AD137" i="35"/>
  <c r="Z137" i="35"/>
  <c r="V137" i="35"/>
  <c r="R137" i="35"/>
  <c r="N137" i="35"/>
  <c r="J137" i="35"/>
  <c r="AP136" i="35"/>
  <c r="AL136" i="35"/>
  <c r="AH136" i="35"/>
  <c r="AD136" i="35"/>
  <c r="Z136" i="35"/>
  <c r="V136" i="35"/>
  <c r="R136" i="35"/>
  <c r="N136" i="35"/>
  <c r="J136" i="35"/>
  <c r="AP135" i="35"/>
  <c r="AL135" i="35"/>
  <c r="AH135" i="35"/>
  <c r="AD135" i="35"/>
  <c r="Z135" i="35"/>
  <c r="V135" i="35"/>
  <c r="R135" i="35"/>
  <c r="N135" i="35"/>
  <c r="J135" i="35"/>
  <c r="AP134" i="35"/>
  <c r="AL134" i="35"/>
  <c r="AH134" i="35"/>
  <c r="AD134" i="35"/>
  <c r="Z134" i="35"/>
  <c r="V134" i="35"/>
  <c r="R134" i="35"/>
  <c r="N134" i="35"/>
  <c r="J134" i="35"/>
  <c r="AP133" i="35"/>
  <c r="AL133" i="35"/>
  <c r="AH133" i="35"/>
  <c r="AD133" i="35"/>
  <c r="Z133" i="35"/>
  <c r="V133" i="35"/>
  <c r="R133" i="35"/>
  <c r="N133" i="35"/>
  <c r="J133" i="35"/>
  <c r="AP132" i="35"/>
  <c r="AL132" i="35"/>
  <c r="AH132" i="35"/>
  <c r="AD132" i="35"/>
  <c r="Z132" i="35"/>
  <c r="V132" i="35"/>
  <c r="R132" i="35"/>
  <c r="N132" i="35"/>
  <c r="J132" i="35"/>
  <c r="AP131" i="35"/>
  <c r="AL131" i="35"/>
  <c r="AH131" i="35"/>
  <c r="AD131" i="35"/>
  <c r="Z131" i="35"/>
  <c r="V131" i="35"/>
  <c r="R131" i="35"/>
  <c r="N131" i="35"/>
  <c r="J131" i="35"/>
  <c r="AP130" i="35"/>
  <c r="AL130" i="35"/>
  <c r="AH130" i="35"/>
  <c r="AD130" i="35"/>
  <c r="Z130" i="35"/>
  <c r="V130" i="35"/>
  <c r="R130" i="35"/>
  <c r="N130" i="35"/>
  <c r="J130" i="35"/>
  <c r="AP129" i="35"/>
  <c r="AL129" i="35"/>
  <c r="AH129" i="35"/>
  <c r="AD129" i="35"/>
  <c r="Z129" i="35"/>
  <c r="V129" i="35"/>
  <c r="R129" i="35"/>
  <c r="N129" i="35"/>
  <c r="J129" i="35"/>
  <c r="AP128" i="35"/>
  <c r="AL128" i="35"/>
  <c r="AH128" i="35"/>
  <c r="AD128" i="35"/>
  <c r="Z128" i="35"/>
  <c r="V128" i="35"/>
  <c r="R128" i="35"/>
  <c r="N128" i="35"/>
  <c r="J128" i="35"/>
  <c r="AP127" i="35"/>
  <c r="AP126" i="35" s="1"/>
  <c r="AP125" i="35" s="1"/>
  <c r="AL127" i="35"/>
  <c r="AH127" i="35"/>
  <c r="AD127" i="35"/>
  <c r="Z127" i="35"/>
  <c r="Z126" i="35" s="1"/>
  <c r="Z125" i="35" s="1"/>
  <c r="V127" i="35"/>
  <c r="R127" i="35"/>
  <c r="N127" i="35"/>
  <c r="J127" i="35"/>
  <c r="J126" i="35" s="1"/>
  <c r="J125" i="35" s="1"/>
  <c r="AP124" i="35"/>
  <c r="AL124" i="35"/>
  <c r="AH124" i="35"/>
  <c r="AD124" i="35"/>
  <c r="Z124" i="35"/>
  <c r="V124" i="35"/>
  <c r="R124" i="35"/>
  <c r="N124" i="35"/>
  <c r="J124" i="35"/>
  <c r="AP123" i="35"/>
  <c r="AL123" i="35"/>
  <c r="AH123" i="35"/>
  <c r="AD123" i="35"/>
  <c r="Z123" i="35"/>
  <c r="V123" i="35"/>
  <c r="R123" i="35"/>
  <c r="N123" i="35"/>
  <c r="J123" i="35"/>
  <c r="AP122" i="35"/>
  <c r="AL122" i="35"/>
  <c r="AH122" i="35"/>
  <c r="AD122" i="35"/>
  <c r="Z122" i="35"/>
  <c r="V122" i="35"/>
  <c r="R122" i="35"/>
  <c r="N122" i="35"/>
  <c r="J122" i="35"/>
  <c r="AP121" i="35"/>
  <c r="AL121" i="35"/>
  <c r="AH121" i="35"/>
  <c r="AD121" i="35"/>
  <c r="Z121" i="35"/>
  <c r="V121" i="35"/>
  <c r="R121" i="35"/>
  <c r="N121" i="35"/>
  <c r="J121" i="35"/>
  <c r="AP120" i="35"/>
  <c r="AL120" i="35"/>
  <c r="AH120" i="35"/>
  <c r="AD120" i="35"/>
  <c r="Z120" i="35"/>
  <c r="V120" i="35"/>
  <c r="R120" i="35"/>
  <c r="N120" i="35"/>
  <c r="J120" i="35"/>
  <c r="AP119" i="35"/>
  <c r="AL119" i="35"/>
  <c r="AH119" i="35"/>
  <c r="AH118" i="35" s="1"/>
  <c r="AD119" i="35"/>
  <c r="Z119" i="35"/>
  <c r="V119" i="35"/>
  <c r="R119" i="35"/>
  <c r="R118" i="35" s="1"/>
  <c r="N119" i="35"/>
  <c r="J119" i="35"/>
  <c r="AP117" i="35"/>
  <c r="AL117" i="35"/>
  <c r="AH117" i="35"/>
  <c r="AD117" i="35"/>
  <c r="Z117" i="35"/>
  <c r="V117" i="35"/>
  <c r="R117" i="35"/>
  <c r="N117" i="35"/>
  <c r="J117" i="35"/>
  <c r="AP116" i="35"/>
  <c r="AL116" i="35"/>
  <c r="AH116" i="35"/>
  <c r="AD116" i="35"/>
  <c r="Z116" i="35"/>
  <c r="V116" i="35"/>
  <c r="R116" i="35"/>
  <c r="N116" i="35"/>
  <c r="J116" i="35"/>
  <c r="AP115" i="35"/>
  <c r="AL115" i="35"/>
  <c r="AH115" i="35"/>
  <c r="AD115" i="35"/>
  <c r="Z115" i="35"/>
  <c r="V115" i="35"/>
  <c r="R115" i="35"/>
  <c r="N115" i="35"/>
  <c r="J115" i="35"/>
  <c r="AP114" i="35"/>
  <c r="AL114" i="35"/>
  <c r="AH114" i="35"/>
  <c r="AD114" i="35"/>
  <c r="Z114" i="35"/>
  <c r="V114" i="35"/>
  <c r="R114" i="35"/>
  <c r="N114" i="35"/>
  <c r="J114" i="35"/>
  <c r="AP113" i="35"/>
  <c r="AL113" i="35"/>
  <c r="AH113" i="35"/>
  <c r="AD113" i="35"/>
  <c r="Z113" i="35"/>
  <c r="V113" i="35"/>
  <c r="R113" i="35"/>
  <c r="N113" i="35"/>
  <c r="J113" i="35"/>
  <c r="AP112" i="35"/>
  <c r="AL112" i="35"/>
  <c r="AH112" i="35"/>
  <c r="AD112" i="35"/>
  <c r="Z112" i="35"/>
  <c r="V112" i="35"/>
  <c r="R112" i="35"/>
  <c r="N112" i="35"/>
  <c r="J112" i="35"/>
  <c r="AP111" i="35"/>
  <c r="AL111" i="35"/>
  <c r="AH111" i="35"/>
  <c r="AD111" i="35"/>
  <c r="Z111" i="35"/>
  <c r="V111" i="35"/>
  <c r="R111" i="35"/>
  <c r="N111" i="35"/>
  <c r="J111" i="35"/>
  <c r="AP110" i="35"/>
  <c r="AL110" i="35"/>
  <c r="AH110" i="35"/>
  <c r="AD110" i="35"/>
  <c r="Z110" i="35"/>
  <c r="V110" i="35"/>
  <c r="R110" i="35"/>
  <c r="N110" i="35"/>
  <c r="J110" i="35"/>
  <c r="AP109" i="35"/>
  <c r="AL109" i="35"/>
  <c r="AH109" i="35"/>
  <c r="AD109" i="35"/>
  <c r="Z109" i="35"/>
  <c r="V109" i="35"/>
  <c r="R109" i="35"/>
  <c r="N109" i="35"/>
  <c r="J109" i="35"/>
  <c r="AP108" i="35"/>
  <c r="AL108" i="35"/>
  <c r="AH108" i="35"/>
  <c r="AD108" i="35"/>
  <c r="Z108" i="35"/>
  <c r="V108" i="35"/>
  <c r="R108" i="35"/>
  <c r="N108" i="35"/>
  <c r="J108" i="35"/>
  <c r="AP107" i="35"/>
  <c r="AL107" i="35"/>
  <c r="AH107" i="35"/>
  <c r="AD107" i="35"/>
  <c r="Z107" i="35"/>
  <c r="V107" i="35"/>
  <c r="R107" i="35"/>
  <c r="N107" i="35"/>
  <c r="J107" i="35"/>
  <c r="AP106" i="35"/>
  <c r="AL106" i="35"/>
  <c r="AH106" i="35"/>
  <c r="AH105" i="35" s="1"/>
  <c r="AH104" i="35" s="1"/>
  <c r="AD106" i="35"/>
  <c r="Z106" i="35"/>
  <c r="V106" i="35"/>
  <c r="R106" i="35"/>
  <c r="R105" i="35" s="1"/>
  <c r="R104" i="35" s="1"/>
  <c r="N106" i="35"/>
  <c r="J106" i="35"/>
  <c r="AP103" i="35"/>
  <c r="AL103" i="35"/>
  <c r="AH103" i="35"/>
  <c r="AD103" i="35"/>
  <c r="Z103" i="35"/>
  <c r="V103" i="35"/>
  <c r="R103" i="35"/>
  <c r="N103" i="35"/>
  <c r="J103" i="35"/>
  <c r="AP102" i="35"/>
  <c r="AL102" i="35"/>
  <c r="AH102" i="35"/>
  <c r="AD102" i="35"/>
  <c r="Z102" i="35"/>
  <c r="V102" i="35"/>
  <c r="R102" i="35"/>
  <c r="N102" i="35"/>
  <c r="J102" i="35"/>
  <c r="AP101" i="35"/>
  <c r="AL101" i="35"/>
  <c r="AH101" i="35"/>
  <c r="AD101" i="35"/>
  <c r="Z101" i="35"/>
  <c r="V101" i="35"/>
  <c r="R101" i="35"/>
  <c r="N101" i="35"/>
  <c r="J101" i="35"/>
  <c r="AP100" i="35"/>
  <c r="AL100" i="35"/>
  <c r="AH100" i="35"/>
  <c r="AD100" i="35"/>
  <c r="Z100" i="35"/>
  <c r="V100" i="35"/>
  <c r="R100" i="35"/>
  <c r="N100" i="35"/>
  <c r="J100" i="35"/>
  <c r="AP99" i="35"/>
  <c r="AL99" i="35"/>
  <c r="AH99" i="35"/>
  <c r="AD99" i="35"/>
  <c r="Z99" i="35"/>
  <c r="V99" i="35"/>
  <c r="R99" i="35"/>
  <c r="N99" i="35"/>
  <c r="J99" i="35"/>
  <c r="AP98" i="35"/>
  <c r="AP97" i="35" s="1"/>
  <c r="AL98" i="35"/>
  <c r="AH98" i="35"/>
  <c r="AD98" i="35"/>
  <c r="Z98" i="35"/>
  <c r="Z97" i="35" s="1"/>
  <c r="V98" i="35"/>
  <c r="R98" i="35"/>
  <c r="N98" i="35"/>
  <c r="J98" i="35"/>
  <c r="J97" i="35" s="1"/>
  <c r="AP96" i="35"/>
  <c r="AL96" i="35"/>
  <c r="AH96" i="35"/>
  <c r="AD96" i="35"/>
  <c r="Z96" i="35"/>
  <c r="V96" i="35"/>
  <c r="R96" i="35"/>
  <c r="N96" i="35"/>
  <c r="J96" i="35"/>
  <c r="AP95" i="35"/>
  <c r="AL95" i="35"/>
  <c r="AH95" i="35"/>
  <c r="AD95" i="35"/>
  <c r="Z95" i="35"/>
  <c r="V95" i="35"/>
  <c r="R95" i="35"/>
  <c r="N95" i="35"/>
  <c r="J95" i="35"/>
  <c r="AP94" i="35"/>
  <c r="AL94" i="35"/>
  <c r="AH94" i="35"/>
  <c r="AD94" i="35"/>
  <c r="Z94" i="35"/>
  <c r="V94" i="35"/>
  <c r="R94" i="35"/>
  <c r="N94" i="35"/>
  <c r="J94" i="35"/>
  <c r="AP93" i="35"/>
  <c r="AL93" i="35"/>
  <c r="AH93" i="35"/>
  <c r="AD93" i="35"/>
  <c r="Z93" i="35"/>
  <c r="V93" i="35"/>
  <c r="R93" i="35"/>
  <c r="N93" i="35"/>
  <c r="J93" i="35"/>
  <c r="AP92" i="35"/>
  <c r="AL92" i="35"/>
  <c r="AH92" i="35"/>
  <c r="AD92" i="35"/>
  <c r="Z92" i="35"/>
  <c r="V92" i="35"/>
  <c r="R92" i="35"/>
  <c r="N92" i="35"/>
  <c r="J92" i="35"/>
  <c r="AP91" i="35"/>
  <c r="AL91" i="35"/>
  <c r="AH91" i="35"/>
  <c r="AD91" i="35"/>
  <c r="Z91" i="35"/>
  <c r="V91" i="35"/>
  <c r="R91" i="35"/>
  <c r="N91" i="35"/>
  <c r="J91" i="35"/>
  <c r="AP90" i="35"/>
  <c r="AL90" i="35"/>
  <c r="AH90" i="35"/>
  <c r="AD90" i="35"/>
  <c r="Z90" i="35"/>
  <c r="V90" i="35"/>
  <c r="R90" i="35"/>
  <c r="N90" i="35"/>
  <c r="J90" i="35"/>
  <c r="AP89" i="35"/>
  <c r="AL89" i="35"/>
  <c r="AH89" i="35"/>
  <c r="AD89" i="35"/>
  <c r="Z89" i="35"/>
  <c r="V89" i="35"/>
  <c r="R89" i="35"/>
  <c r="N89" i="35"/>
  <c r="J89" i="35"/>
  <c r="AP88" i="35"/>
  <c r="AL88" i="35"/>
  <c r="AH88" i="35"/>
  <c r="AD88" i="35"/>
  <c r="Z88" i="35"/>
  <c r="V88" i="35"/>
  <c r="R88" i="35"/>
  <c r="N88" i="35"/>
  <c r="J88" i="35"/>
  <c r="AP87" i="35"/>
  <c r="AL87" i="35"/>
  <c r="AH87" i="35"/>
  <c r="AD87" i="35"/>
  <c r="Z87" i="35"/>
  <c r="V87" i="35"/>
  <c r="R87" i="35"/>
  <c r="N87" i="35"/>
  <c r="J87" i="35"/>
  <c r="AP86" i="35"/>
  <c r="AL86" i="35"/>
  <c r="AH86" i="35"/>
  <c r="AD86" i="35"/>
  <c r="Z86" i="35"/>
  <c r="V86" i="35"/>
  <c r="R86" i="35"/>
  <c r="N86" i="35"/>
  <c r="J86" i="35"/>
  <c r="AP85" i="35"/>
  <c r="AP84" i="35" s="1"/>
  <c r="AP83" i="35" s="1"/>
  <c r="AL85" i="35"/>
  <c r="AH85" i="35"/>
  <c r="AD85" i="35"/>
  <c r="Z85" i="35"/>
  <c r="Z84" i="35" s="1"/>
  <c r="Z83" i="35" s="1"/>
  <c r="V85" i="35"/>
  <c r="R85" i="35"/>
  <c r="N85" i="35"/>
  <c r="J85" i="35"/>
  <c r="J84" i="35" s="1"/>
  <c r="J83" i="35" s="1"/>
  <c r="AP82" i="35"/>
  <c r="AL82" i="35"/>
  <c r="AH82" i="35"/>
  <c r="AD82" i="35"/>
  <c r="Z82" i="35"/>
  <c r="V82" i="35"/>
  <c r="R82" i="35"/>
  <c r="N82" i="35"/>
  <c r="J82" i="35"/>
  <c r="AP81" i="35"/>
  <c r="AL81" i="35"/>
  <c r="AH81" i="35"/>
  <c r="AD81" i="35"/>
  <c r="Z81" i="35"/>
  <c r="V81" i="35"/>
  <c r="R81" i="35"/>
  <c r="N81" i="35"/>
  <c r="J81" i="35"/>
  <c r="AP80" i="35"/>
  <c r="AL80" i="35"/>
  <c r="AH80" i="35"/>
  <c r="AD80" i="35"/>
  <c r="Z80" i="35"/>
  <c r="V80" i="35"/>
  <c r="R80" i="35"/>
  <c r="N80" i="35"/>
  <c r="J80" i="35"/>
  <c r="AP79" i="35"/>
  <c r="AL79" i="35"/>
  <c r="AH79" i="35"/>
  <c r="AD79" i="35"/>
  <c r="Z79" i="35"/>
  <c r="V79" i="35"/>
  <c r="R79" i="35"/>
  <c r="N79" i="35"/>
  <c r="J79" i="35"/>
  <c r="AP78" i="35"/>
  <c r="AL78" i="35"/>
  <c r="AH78" i="35"/>
  <c r="AD78" i="35"/>
  <c r="Z78" i="35"/>
  <c r="V78" i="35"/>
  <c r="R78" i="35"/>
  <c r="N78" i="35"/>
  <c r="J78" i="35"/>
  <c r="AP77" i="35"/>
  <c r="AL77" i="35"/>
  <c r="AH77" i="35"/>
  <c r="AH76" i="35" s="1"/>
  <c r="AD77" i="35"/>
  <c r="Z77" i="35"/>
  <c r="V77" i="35"/>
  <c r="R77" i="35"/>
  <c r="R76" i="35" s="1"/>
  <c r="N77" i="35"/>
  <c r="J77" i="35"/>
  <c r="AP75" i="35"/>
  <c r="AL75" i="35"/>
  <c r="AH75" i="35"/>
  <c r="AD75" i="35"/>
  <c r="Z75" i="35"/>
  <c r="V75" i="35"/>
  <c r="R75" i="35"/>
  <c r="N75" i="35"/>
  <c r="J75" i="35"/>
  <c r="AP74" i="35"/>
  <c r="AL74" i="35"/>
  <c r="AH74" i="35"/>
  <c r="AD74" i="35"/>
  <c r="Z74" i="35"/>
  <c r="V74" i="35"/>
  <c r="R74" i="35"/>
  <c r="N74" i="35"/>
  <c r="J74" i="35"/>
  <c r="AP73" i="35"/>
  <c r="AL73" i="35"/>
  <c r="AH73" i="35"/>
  <c r="AD73" i="35"/>
  <c r="Z73" i="35"/>
  <c r="V73" i="35"/>
  <c r="R73" i="35"/>
  <c r="N73" i="35"/>
  <c r="J73" i="35"/>
  <c r="AP72" i="35"/>
  <c r="AL72" i="35"/>
  <c r="AH72" i="35"/>
  <c r="AD72" i="35"/>
  <c r="Z72" i="35"/>
  <c r="V72" i="35"/>
  <c r="R72" i="35"/>
  <c r="N72" i="35"/>
  <c r="J72" i="35"/>
  <c r="AP71" i="35"/>
  <c r="AL71" i="35"/>
  <c r="AH71" i="35"/>
  <c r="AD71" i="35"/>
  <c r="Z71" i="35"/>
  <c r="V71" i="35"/>
  <c r="R71" i="35"/>
  <c r="N71" i="35"/>
  <c r="J71" i="35"/>
  <c r="AP70" i="35"/>
  <c r="AL70" i="35"/>
  <c r="AH70" i="35"/>
  <c r="AD70" i="35"/>
  <c r="Z70" i="35"/>
  <c r="V70" i="35"/>
  <c r="R70" i="35"/>
  <c r="N70" i="35"/>
  <c r="J70" i="35"/>
  <c r="AP69" i="35"/>
  <c r="AL69" i="35"/>
  <c r="AH69" i="35"/>
  <c r="AD69" i="35"/>
  <c r="Z69" i="35"/>
  <c r="V69" i="35"/>
  <c r="R69" i="35"/>
  <c r="N69" i="35"/>
  <c r="J69" i="35"/>
  <c r="AP68" i="35"/>
  <c r="AL68" i="35"/>
  <c r="AH68" i="35"/>
  <c r="AD68" i="35"/>
  <c r="Z68" i="35"/>
  <c r="V68" i="35"/>
  <c r="R68" i="35"/>
  <c r="N68" i="35"/>
  <c r="J68" i="35"/>
  <c r="AP67" i="35"/>
  <c r="AL67" i="35"/>
  <c r="AH67" i="35"/>
  <c r="AD67" i="35"/>
  <c r="Z67" i="35"/>
  <c r="V67" i="35"/>
  <c r="R67" i="35"/>
  <c r="N67" i="35"/>
  <c r="J67" i="35"/>
  <c r="AP66" i="35"/>
  <c r="AL66" i="35"/>
  <c r="AH66" i="35"/>
  <c r="AD66" i="35"/>
  <c r="Z66" i="35"/>
  <c r="V66" i="35"/>
  <c r="R66" i="35"/>
  <c r="N66" i="35"/>
  <c r="J66" i="35"/>
  <c r="AP65" i="35"/>
  <c r="AL65" i="35"/>
  <c r="AH65" i="35"/>
  <c r="AD65" i="35"/>
  <c r="Z65" i="35"/>
  <c r="V65" i="35"/>
  <c r="R65" i="35"/>
  <c r="N65" i="35"/>
  <c r="J65" i="35"/>
  <c r="AP64" i="35"/>
  <c r="AL64" i="35"/>
  <c r="AH64" i="35"/>
  <c r="AH63" i="35" s="1"/>
  <c r="AH62" i="35" s="1"/>
  <c r="AD64" i="35"/>
  <c r="Z64" i="35"/>
  <c r="V64" i="35"/>
  <c r="R64" i="35"/>
  <c r="R63" i="35" s="1"/>
  <c r="R62" i="35" s="1"/>
  <c r="N64" i="35"/>
  <c r="J64" i="35"/>
  <c r="AP61" i="35"/>
  <c r="AL61" i="35"/>
  <c r="AH61" i="35"/>
  <c r="AD61" i="35"/>
  <c r="Z61" i="35"/>
  <c r="V61" i="35"/>
  <c r="R61" i="35"/>
  <c r="N61" i="35"/>
  <c r="J61" i="35"/>
  <c r="AP60" i="35"/>
  <c r="AL60" i="35"/>
  <c r="AH60" i="35"/>
  <c r="AD60" i="35"/>
  <c r="Z60" i="35"/>
  <c r="V60" i="35"/>
  <c r="R60" i="35"/>
  <c r="N60" i="35"/>
  <c r="J60" i="35"/>
  <c r="AP59" i="35"/>
  <c r="AL59" i="35"/>
  <c r="AH59" i="35"/>
  <c r="AD59" i="35"/>
  <c r="Z59" i="35"/>
  <c r="V59" i="35"/>
  <c r="R59" i="35"/>
  <c r="N59" i="35"/>
  <c r="J59" i="35"/>
  <c r="AP58" i="35"/>
  <c r="AL58" i="35"/>
  <c r="AH58" i="35"/>
  <c r="AD58" i="35"/>
  <c r="Z58" i="35"/>
  <c r="V58" i="35"/>
  <c r="R58" i="35"/>
  <c r="N58" i="35"/>
  <c r="J58" i="35"/>
  <c r="AP57" i="35"/>
  <c r="AL57" i="35"/>
  <c r="AH57" i="35"/>
  <c r="AD57" i="35"/>
  <c r="Z57" i="35"/>
  <c r="V57" i="35"/>
  <c r="R57" i="35"/>
  <c r="N57" i="35"/>
  <c r="J57" i="35"/>
  <c r="AP56" i="35"/>
  <c r="AP55" i="35" s="1"/>
  <c r="AL56" i="35"/>
  <c r="AH56" i="35"/>
  <c r="AD56" i="35"/>
  <c r="Z56" i="35"/>
  <c r="Z55" i="35" s="1"/>
  <c r="V56" i="35"/>
  <c r="R56" i="35"/>
  <c r="N56" i="35"/>
  <c r="J56" i="35"/>
  <c r="J55" i="35" s="1"/>
  <c r="AP54" i="35"/>
  <c r="AL54" i="35"/>
  <c r="AH54" i="35"/>
  <c r="AD54" i="35"/>
  <c r="Z54" i="35"/>
  <c r="V54" i="35"/>
  <c r="R54" i="35"/>
  <c r="N54" i="35"/>
  <c r="J54" i="35"/>
  <c r="AP53" i="35"/>
  <c r="AL53" i="35"/>
  <c r="AH53" i="35"/>
  <c r="AD53" i="35"/>
  <c r="Z53" i="35"/>
  <c r="V53" i="35"/>
  <c r="R53" i="35"/>
  <c r="N53" i="35"/>
  <c r="J53" i="35"/>
  <c r="AP52" i="35"/>
  <c r="AL52" i="35"/>
  <c r="AH52" i="35"/>
  <c r="AD52" i="35"/>
  <c r="Z52" i="35"/>
  <c r="V52" i="35"/>
  <c r="R52" i="35"/>
  <c r="N52" i="35"/>
  <c r="J52" i="35"/>
  <c r="AP51" i="35"/>
  <c r="AL51" i="35"/>
  <c r="AH51" i="35"/>
  <c r="AD51" i="35"/>
  <c r="Z51" i="35"/>
  <c r="V51" i="35"/>
  <c r="R51" i="35"/>
  <c r="N51" i="35"/>
  <c r="J51" i="35"/>
  <c r="AP50" i="35"/>
  <c r="AL50" i="35"/>
  <c r="AH50" i="35"/>
  <c r="AD50" i="35"/>
  <c r="Z50" i="35"/>
  <c r="V50" i="35"/>
  <c r="R50" i="35"/>
  <c r="N50" i="35"/>
  <c r="J50" i="35"/>
  <c r="AP49" i="35"/>
  <c r="AL49" i="35"/>
  <c r="AH49" i="35"/>
  <c r="AD49" i="35"/>
  <c r="Z49" i="35"/>
  <c r="V49" i="35"/>
  <c r="R49" i="35"/>
  <c r="N49" i="35"/>
  <c r="J49" i="35"/>
  <c r="AP48" i="35"/>
  <c r="AL48" i="35"/>
  <c r="AH48" i="35"/>
  <c r="AD48" i="35"/>
  <c r="Z48" i="35"/>
  <c r="V48" i="35"/>
  <c r="R48" i="35"/>
  <c r="N48" i="35"/>
  <c r="J48" i="35"/>
  <c r="AP47" i="35"/>
  <c r="AL47" i="35"/>
  <c r="AH47" i="35"/>
  <c r="AD47" i="35"/>
  <c r="Z47" i="35"/>
  <c r="V47" i="35"/>
  <c r="R47" i="35"/>
  <c r="N47" i="35"/>
  <c r="J47" i="35"/>
  <c r="AP46" i="35"/>
  <c r="AL46" i="35"/>
  <c r="AH46" i="35"/>
  <c r="AD46" i="35"/>
  <c r="Z46" i="35"/>
  <c r="V46" i="35"/>
  <c r="R46" i="35"/>
  <c r="N46" i="35"/>
  <c r="J46" i="35"/>
  <c r="AP45" i="35"/>
  <c r="AL45" i="35"/>
  <c r="AH45" i="35"/>
  <c r="AD45" i="35"/>
  <c r="Z45" i="35"/>
  <c r="V45" i="35"/>
  <c r="R45" i="35"/>
  <c r="N45" i="35"/>
  <c r="J45" i="35"/>
  <c r="AP44" i="35"/>
  <c r="AL44" i="35"/>
  <c r="AH44" i="35"/>
  <c r="AD44" i="35"/>
  <c r="Z44" i="35"/>
  <c r="V44" i="35"/>
  <c r="R44" i="35"/>
  <c r="N44" i="35"/>
  <c r="J44" i="35"/>
  <c r="AP43" i="35"/>
  <c r="AP42" i="35" s="1"/>
  <c r="AP41" i="35" s="1"/>
  <c r="AL43" i="35"/>
  <c r="AH43" i="35"/>
  <c r="AD43" i="35"/>
  <c r="Z43" i="35"/>
  <c r="Z42" i="35" s="1"/>
  <c r="Z41" i="35" s="1"/>
  <c r="V43" i="35"/>
  <c r="R43" i="35"/>
  <c r="N43" i="35"/>
  <c r="J43" i="35"/>
  <c r="J42" i="35" s="1"/>
  <c r="J41" i="35" s="1"/>
  <c r="AP40" i="35"/>
  <c r="AL40" i="35"/>
  <c r="AH40" i="35"/>
  <c r="AD40" i="35"/>
  <c r="Z40" i="35"/>
  <c r="V40" i="35"/>
  <c r="R40" i="35"/>
  <c r="N40" i="35"/>
  <c r="J40" i="35"/>
  <c r="AP39" i="35"/>
  <c r="AL39" i="35"/>
  <c r="AH39" i="35"/>
  <c r="AD39" i="35"/>
  <c r="Z39" i="35"/>
  <c r="V39" i="35"/>
  <c r="R39" i="35"/>
  <c r="N39" i="35"/>
  <c r="J39" i="35"/>
  <c r="AP38" i="35"/>
  <c r="AL38" i="35"/>
  <c r="AH38" i="35"/>
  <c r="AD38" i="35"/>
  <c r="Z38" i="35"/>
  <c r="V38" i="35"/>
  <c r="V34" i="35" s="1"/>
  <c r="R38" i="35"/>
  <c r="N38" i="35"/>
  <c r="J38" i="35"/>
  <c r="AP37" i="35"/>
  <c r="AL37" i="35"/>
  <c r="AH37" i="35"/>
  <c r="AD37" i="35"/>
  <c r="Z37" i="35"/>
  <c r="V37" i="35"/>
  <c r="R37" i="35"/>
  <c r="N37" i="35"/>
  <c r="J37" i="35"/>
  <c r="AP36" i="35"/>
  <c r="AL36" i="35"/>
  <c r="AH36" i="35"/>
  <c r="AD36" i="35"/>
  <c r="Z36" i="35"/>
  <c r="V36" i="35"/>
  <c r="R36" i="35"/>
  <c r="N36" i="35"/>
  <c r="J36" i="35"/>
  <c r="AP35" i="35"/>
  <c r="AL35" i="35"/>
  <c r="AH35" i="35"/>
  <c r="AH34" i="35" s="1"/>
  <c r="AD35" i="35"/>
  <c r="Z35" i="35"/>
  <c r="V35" i="35"/>
  <c r="R35" i="35"/>
  <c r="R34" i="35" s="1"/>
  <c r="N35" i="35"/>
  <c r="J35" i="35"/>
  <c r="AP33" i="35"/>
  <c r="AL33" i="35"/>
  <c r="AH33" i="35"/>
  <c r="AD33" i="35"/>
  <c r="Z33" i="35"/>
  <c r="V33" i="35"/>
  <c r="R33" i="35"/>
  <c r="N33" i="35"/>
  <c r="J33" i="35"/>
  <c r="AP32" i="35"/>
  <c r="AL32" i="35"/>
  <c r="AH32" i="35"/>
  <c r="AD32" i="35"/>
  <c r="Z32" i="35"/>
  <c r="V32" i="35"/>
  <c r="R32" i="35"/>
  <c r="N32" i="35"/>
  <c r="J32" i="35"/>
  <c r="AP31" i="35"/>
  <c r="AL31" i="35"/>
  <c r="AH31" i="35"/>
  <c r="AD31" i="35"/>
  <c r="Z31" i="35"/>
  <c r="V31" i="35"/>
  <c r="R31" i="35"/>
  <c r="N31" i="35"/>
  <c r="J31" i="35"/>
  <c r="AP30" i="35"/>
  <c r="AL30" i="35"/>
  <c r="AH30" i="35"/>
  <c r="AD30" i="35"/>
  <c r="Z30" i="35"/>
  <c r="V30" i="35"/>
  <c r="R30" i="35"/>
  <c r="N30" i="35"/>
  <c r="J30" i="35"/>
  <c r="AP29" i="35"/>
  <c r="AL29" i="35"/>
  <c r="AH29" i="35"/>
  <c r="AD29" i="35"/>
  <c r="Z29" i="35"/>
  <c r="V29" i="35"/>
  <c r="R29" i="35"/>
  <c r="N29" i="35"/>
  <c r="J29" i="35"/>
  <c r="AP28" i="35"/>
  <c r="AL28" i="35"/>
  <c r="AH28" i="35"/>
  <c r="AD28" i="35"/>
  <c r="Z28" i="35"/>
  <c r="V28" i="35"/>
  <c r="R28" i="35"/>
  <c r="N28" i="35"/>
  <c r="J28" i="35"/>
  <c r="AP27" i="35"/>
  <c r="AL27" i="35"/>
  <c r="AH27" i="35"/>
  <c r="AD27" i="35"/>
  <c r="Z27" i="35"/>
  <c r="V27" i="35"/>
  <c r="R27" i="35"/>
  <c r="N27" i="35"/>
  <c r="J27" i="35"/>
  <c r="AP26" i="35"/>
  <c r="AL26" i="35"/>
  <c r="AH26" i="35"/>
  <c r="AD26" i="35"/>
  <c r="Z26" i="35"/>
  <c r="V26" i="35"/>
  <c r="R26" i="35"/>
  <c r="N26" i="35"/>
  <c r="J26" i="35"/>
  <c r="AP25" i="35"/>
  <c r="AL25" i="35"/>
  <c r="AH25" i="35"/>
  <c r="AD25" i="35"/>
  <c r="Z25" i="35"/>
  <c r="V25" i="35"/>
  <c r="R25" i="35"/>
  <c r="N25" i="35"/>
  <c r="J25" i="35"/>
  <c r="AP24" i="35"/>
  <c r="AL24" i="35"/>
  <c r="AH24" i="35"/>
  <c r="AD24" i="35"/>
  <c r="Z24" i="35"/>
  <c r="V24" i="35"/>
  <c r="R24" i="35"/>
  <c r="N24" i="35"/>
  <c r="J24" i="35"/>
  <c r="AP23" i="35"/>
  <c r="AL23" i="35"/>
  <c r="AH23" i="35"/>
  <c r="AD23" i="35"/>
  <c r="Z23" i="35"/>
  <c r="V23" i="35"/>
  <c r="R23" i="35"/>
  <c r="N23" i="35"/>
  <c r="J23" i="35"/>
  <c r="AP22" i="35"/>
  <c r="AL22" i="35"/>
  <c r="AH22" i="35"/>
  <c r="AD22" i="35"/>
  <c r="Z22" i="35"/>
  <c r="V22" i="35"/>
  <c r="R22" i="35"/>
  <c r="N22" i="35"/>
  <c r="J22" i="35"/>
  <c r="V21" i="35"/>
  <c r="F184" i="35"/>
  <c r="F183" i="35"/>
  <c r="F182" i="35"/>
  <c r="F181" i="35"/>
  <c r="F180" i="35"/>
  <c r="F179" i="35"/>
  <c r="F178" i="35"/>
  <c r="F177" i="35"/>
  <c r="F176" i="35"/>
  <c r="F175" i="35"/>
  <c r="F174" i="35"/>
  <c r="F173" i="35"/>
  <c r="F172" i="35"/>
  <c r="F170" i="35"/>
  <c r="F169" i="35"/>
  <c r="F167" i="35"/>
  <c r="F166" i="35"/>
  <c r="F164" i="35"/>
  <c r="F163" i="35"/>
  <c r="F159" i="35"/>
  <c r="F158" i="35"/>
  <c r="F157" i="35"/>
  <c r="F156" i="35"/>
  <c r="F155" i="35"/>
  <c r="F154" i="35"/>
  <c r="F153" i="35"/>
  <c r="F151" i="35"/>
  <c r="F150" i="35"/>
  <c r="F149" i="35"/>
  <c r="F148" i="35"/>
  <c r="F147" i="35"/>
  <c r="F145" i="35"/>
  <c r="F144" i="35"/>
  <c r="F143" i="35"/>
  <c r="F142" i="35"/>
  <c r="F141" i="35"/>
  <c r="F140" i="35"/>
  <c r="F138" i="35"/>
  <c r="F137" i="35"/>
  <c r="F136" i="35"/>
  <c r="F135" i="35"/>
  <c r="F134" i="35"/>
  <c r="F133" i="35"/>
  <c r="F132" i="35"/>
  <c r="F131" i="35"/>
  <c r="F130" i="35"/>
  <c r="F129" i="35"/>
  <c r="F128" i="35"/>
  <c r="F127" i="35"/>
  <c r="F124" i="35"/>
  <c r="F123" i="35"/>
  <c r="F122" i="35"/>
  <c r="F121" i="35"/>
  <c r="F120" i="35"/>
  <c r="F119" i="35"/>
  <c r="F117" i="35"/>
  <c r="F116" i="35"/>
  <c r="F115" i="35"/>
  <c r="F114" i="35"/>
  <c r="F113" i="35"/>
  <c r="F112" i="35"/>
  <c r="F111" i="35"/>
  <c r="F110" i="35"/>
  <c r="F109" i="35"/>
  <c r="F108" i="35"/>
  <c r="F107" i="35"/>
  <c r="F106" i="35"/>
  <c r="F103" i="35"/>
  <c r="F102" i="35"/>
  <c r="F101" i="35"/>
  <c r="F100" i="35"/>
  <c r="F99" i="35"/>
  <c r="F98" i="35"/>
  <c r="F96" i="35"/>
  <c r="F95" i="35"/>
  <c r="F94" i="35"/>
  <c r="F93" i="35"/>
  <c r="F92" i="35"/>
  <c r="F91" i="35"/>
  <c r="F90" i="35"/>
  <c r="F89" i="35"/>
  <c r="F88" i="35"/>
  <c r="F87" i="35"/>
  <c r="F86" i="35"/>
  <c r="F85" i="35"/>
  <c r="F82" i="35"/>
  <c r="F81" i="35"/>
  <c r="F80" i="35"/>
  <c r="F79" i="35"/>
  <c r="F78" i="35"/>
  <c r="F77" i="35"/>
  <c r="F75" i="35"/>
  <c r="F74" i="35"/>
  <c r="F73" i="35"/>
  <c r="F72" i="35"/>
  <c r="F71" i="35"/>
  <c r="F70" i="35"/>
  <c r="F69" i="35"/>
  <c r="F68" i="35"/>
  <c r="F67" i="35"/>
  <c r="F66" i="35"/>
  <c r="F65" i="35"/>
  <c r="F64" i="35"/>
  <c r="F61" i="35"/>
  <c r="F60" i="35"/>
  <c r="F59" i="35"/>
  <c r="F58" i="35"/>
  <c r="F57" i="35"/>
  <c r="F56" i="35"/>
  <c r="F54" i="35"/>
  <c r="F53" i="35"/>
  <c r="F52" i="35"/>
  <c r="F51" i="35"/>
  <c r="F50" i="35"/>
  <c r="F49" i="35"/>
  <c r="F48" i="35"/>
  <c r="F47" i="35"/>
  <c r="F46" i="35"/>
  <c r="F45" i="35"/>
  <c r="F44" i="35"/>
  <c r="F43" i="35"/>
  <c r="F40" i="35"/>
  <c r="F39" i="35"/>
  <c r="F38" i="35"/>
  <c r="F37" i="35"/>
  <c r="F36" i="35"/>
  <c r="F35" i="35"/>
  <c r="F33" i="35"/>
  <c r="F32" i="35"/>
  <c r="F31" i="35"/>
  <c r="F30" i="35"/>
  <c r="F29" i="35"/>
  <c r="F28" i="35"/>
  <c r="F27" i="35"/>
  <c r="F26" i="35"/>
  <c r="F25" i="35"/>
  <c r="F24" i="35"/>
  <c r="F23" i="35"/>
  <c r="F22" i="35"/>
  <c r="C10" i="4"/>
  <c r="E32" i="4"/>
  <c r="D32" i="4"/>
  <c r="C32" i="4"/>
  <c r="E27" i="4"/>
  <c r="D27" i="4"/>
  <c r="C27" i="4"/>
  <c r="E23" i="4"/>
  <c r="D23" i="4"/>
  <c r="C23" i="4"/>
  <c r="E20" i="4"/>
  <c r="D20" i="4"/>
  <c r="C20" i="4"/>
  <c r="E13" i="4"/>
  <c r="D13" i="4"/>
  <c r="C13" i="4"/>
  <c r="E10" i="4"/>
  <c r="D10" i="4"/>
  <c r="F32" i="4"/>
  <c r="F27" i="4"/>
  <c r="F23" i="4"/>
  <c r="F20" i="4"/>
  <c r="F13" i="4"/>
  <c r="F10" i="4"/>
  <c r="G32" i="4"/>
  <c r="G27" i="4"/>
  <c r="G23" i="4"/>
  <c r="G20" i="4"/>
  <c r="G13" i="4"/>
  <c r="G10" i="4"/>
  <c r="B80" i="21"/>
  <c r="B77" i="21"/>
  <c r="B73" i="21"/>
  <c r="B55" i="21"/>
  <c r="B51" i="21"/>
  <c r="B41" i="21"/>
  <c r="B34" i="21"/>
  <c r="B25" i="21"/>
  <c r="B15" i="11" s="1"/>
  <c r="C80" i="21"/>
  <c r="C77" i="21"/>
  <c r="C73" i="21"/>
  <c r="C55" i="21"/>
  <c r="C51" i="21"/>
  <c r="C41" i="21"/>
  <c r="C34" i="21"/>
  <c r="C25" i="21"/>
  <c r="C15" i="11" s="1"/>
  <c r="B53" i="15"/>
  <c r="B49" i="15"/>
  <c r="B45" i="15"/>
  <c r="B41" i="15"/>
  <c r="B36" i="15"/>
  <c r="B29" i="15"/>
  <c r="B20" i="15"/>
  <c r="B16" i="15"/>
  <c r="B10" i="15"/>
  <c r="C53" i="15"/>
  <c r="C49" i="15"/>
  <c r="C45" i="15"/>
  <c r="C41" i="15"/>
  <c r="C36" i="15"/>
  <c r="C29" i="15"/>
  <c r="C20" i="15"/>
  <c r="C16" i="15"/>
  <c r="C10" i="15"/>
  <c r="B65" i="14"/>
  <c r="B61" i="14"/>
  <c r="B55" i="14"/>
  <c r="B47" i="14"/>
  <c r="B36" i="14"/>
  <c r="B29" i="14"/>
  <c r="B21" i="14"/>
  <c r="B14" i="14"/>
  <c r="B9" i="14"/>
  <c r="C65" i="14"/>
  <c r="C61" i="14"/>
  <c r="C55" i="14"/>
  <c r="C47" i="14"/>
  <c r="C36" i="14"/>
  <c r="C29" i="14"/>
  <c r="C21" i="14"/>
  <c r="C14" i="14"/>
  <c r="C9" i="14"/>
  <c r="B240" i="13"/>
  <c r="B238" i="13"/>
  <c r="B236" i="13"/>
  <c r="B230" i="13"/>
  <c r="B224" i="13"/>
  <c r="B221" i="13"/>
  <c r="B215" i="13"/>
  <c r="B212" i="13"/>
  <c r="B209" i="13"/>
  <c r="B206" i="13"/>
  <c r="B199" i="13"/>
  <c r="B193" i="13"/>
  <c r="B187" i="13"/>
  <c r="B177" i="13"/>
  <c r="B174" i="13"/>
  <c r="B168" i="13"/>
  <c r="B163" i="13"/>
  <c r="B161" i="13"/>
  <c r="B158" i="13"/>
  <c r="B151" i="13"/>
  <c r="B145" i="13"/>
  <c r="B137" i="13"/>
  <c r="B120" i="13"/>
  <c r="B117" i="13"/>
  <c r="B111" i="13"/>
  <c r="B102" i="13"/>
  <c r="B91" i="13"/>
  <c r="B80" i="13"/>
  <c r="B72" i="13"/>
  <c r="B66" i="13"/>
  <c r="B52" i="13"/>
  <c r="B49" i="13"/>
  <c r="B46" i="13"/>
  <c r="B38" i="13"/>
  <c r="B29" i="13"/>
  <c r="B21" i="13"/>
  <c r="B15" i="13"/>
  <c r="B9" i="13"/>
  <c r="C240" i="13"/>
  <c r="C238" i="13"/>
  <c r="C236" i="13"/>
  <c r="C230" i="13"/>
  <c r="C224" i="13"/>
  <c r="C221" i="13"/>
  <c r="C215" i="13"/>
  <c r="C212" i="13"/>
  <c r="C209" i="13"/>
  <c r="C206" i="13"/>
  <c r="C199" i="13"/>
  <c r="C193" i="13"/>
  <c r="C187" i="13"/>
  <c r="C177" i="13"/>
  <c r="C174" i="13"/>
  <c r="C168" i="13"/>
  <c r="C163" i="13"/>
  <c r="C161" i="13"/>
  <c r="C158" i="13"/>
  <c r="C151" i="13"/>
  <c r="C145" i="13"/>
  <c r="C137" i="13"/>
  <c r="C120" i="13"/>
  <c r="C117" i="13"/>
  <c r="C111" i="13"/>
  <c r="C102" i="13"/>
  <c r="C91" i="13"/>
  <c r="C80" i="13"/>
  <c r="C72" i="13"/>
  <c r="C66" i="13"/>
  <c r="C52" i="13"/>
  <c r="C49" i="13"/>
  <c r="C46" i="13"/>
  <c r="C38" i="13"/>
  <c r="C29" i="13"/>
  <c r="C21" i="13"/>
  <c r="C15" i="13"/>
  <c r="C9" i="13"/>
  <c r="K187" i="35"/>
  <c r="A4" i="38"/>
  <c r="F369" i="3"/>
  <c r="F368" i="3"/>
  <c r="F367" i="3"/>
  <c r="F366" i="3"/>
  <c r="F365" i="3"/>
  <c r="F364" i="3"/>
  <c r="F363" i="3"/>
  <c r="F362" i="3"/>
  <c r="F361" i="3"/>
  <c r="F360" i="3"/>
  <c r="F359" i="3"/>
  <c r="F358" i="3"/>
  <c r="F357" i="3"/>
  <c r="F356" i="3"/>
  <c r="F355" i="3"/>
  <c r="F354" i="3"/>
  <c r="F353" i="3"/>
  <c r="F352" i="3"/>
  <c r="F351" i="3"/>
  <c r="F350" i="3"/>
  <c r="F349" i="3"/>
  <c r="F348" i="3"/>
  <c r="F347" i="3"/>
  <c r="F346" i="3"/>
  <c r="F345" i="3"/>
  <c r="F344" i="3"/>
  <c r="F343" i="3"/>
  <c r="F342" i="3"/>
  <c r="F341" i="3"/>
  <c r="F340" i="3"/>
  <c r="F339" i="3"/>
  <c r="F338" i="3"/>
  <c r="F337" i="3"/>
  <c r="F336" i="3"/>
  <c r="F335" i="3"/>
  <c r="F334" i="3"/>
  <c r="F333" i="3"/>
  <c r="F332" i="3"/>
  <c r="F331" i="3"/>
  <c r="F330" i="3"/>
  <c r="F329" i="3"/>
  <c r="F328" i="3"/>
  <c r="F327" i="3"/>
  <c r="F326" i="3"/>
  <c r="F325" i="3"/>
  <c r="F324" i="3"/>
  <c r="F323" i="3"/>
  <c r="F322" i="3"/>
  <c r="F321" i="3"/>
  <c r="F320" i="3"/>
  <c r="F319" i="3"/>
  <c r="F318" i="3"/>
  <c r="F317" i="3"/>
  <c r="F316" i="3"/>
  <c r="F315" i="3"/>
  <c r="F314" i="3"/>
  <c r="F313" i="3"/>
  <c r="F312" i="3"/>
  <c r="F311" i="3"/>
  <c r="F310" i="3"/>
  <c r="F309" i="3"/>
  <c r="F308" i="3"/>
  <c r="F307" i="3"/>
  <c r="F306" i="3"/>
  <c r="F305" i="3"/>
  <c r="F304" i="3"/>
  <c r="F303" i="3"/>
  <c r="F302" i="3"/>
  <c r="F301" i="3"/>
  <c r="F300" i="3"/>
  <c r="F299" i="3"/>
  <c r="F298" i="3"/>
  <c r="F297" i="3"/>
  <c r="F296" i="3"/>
  <c r="F295" i="3"/>
  <c r="F294" i="3"/>
  <c r="F293" i="3"/>
  <c r="F292" i="3"/>
  <c r="F291" i="3"/>
  <c r="F290" i="3"/>
  <c r="F289" i="3"/>
  <c r="F288" i="3"/>
  <c r="F287" i="3"/>
  <c r="F286" i="3"/>
  <c r="F285" i="3"/>
  <c r="F284" i="3"/>
  <c r="F283" i="3"/>
  <c r="F282" i="3"/>
  <c r="F281" i="3"/>
  <c r="F280" i="3"/>
  <c r="F279" i="3"/>
  <c r="F278" i="3"/>
  <c r="F277" i="3"/>
  <c r="F276" i="3"/>
  <c r="F275" i="3"/>
  <c r="F274" i="3"/>
  <c r="F273" i="3"/>
  <c r="F272" i="3"/>
  <c r="F271" i="3"/>
  <c r="F270" i="3"/>
  <c r="F269" i="3"/>
  <c r="F268" i="3"/>
  <c r="F267" i="3"/>
  <c r="F266" i="3"/>
  <c r="F265" i="3"/>
  <c r="F264" i="3"/>
  <c r="F263" i="3"/>
  <c r="F262" i="3"/>
  <c r="F261" i="3"/>
  <c r="F260" i="3"/>
  <c r="F259" i="3"/>
  <c r="F258" i="3"/>
  <c r="F257" i="3"/>
  <c r="F256" i="3"/>
  <c r="F255" i="3"/>
  <c r="F254" i="3"/>
  <c r="F253" i="3"/>
  <c r="F252" i="3"/>
  <c r="F251" i="3"/>
  <c r="F250" i="3"/>
  <c r="F249" i="3"/>
  <c r="F248" i="3"/>
  <c r="F247" i="3"/>
  <c r="F246" i="3"/>
  <c r="F245" i="3"/>
  <c r="F244" i="3"/>
  <c r="F243" i="3"/>
  <c r="F242" i="3"/>
  <c r="F241" i="3"/>
  <c r="F240" i="3"/>
  <c r="F239" i="3"/>
  <c r="F238" i="3"/>
  <c r="F237" i="3"/>
  <c r="F236" i="3"/>
  <c r="F235" i="3"/>
  <c r="F234" i="3"/>
  <c r="F233" i="3"/>
  <c r="F232" i="3"/>
  <c r="F231" i="3"/>
  <c r="F230" i="3"/>
  <c r="F229" i="3"/>
  <c r="F228" i="3"/>
  <c r="F227" i="3"/>
  <c r="F226" i="3"/>
  <c r="F225" i="3"/>
  <c r="F224" i="3"/>
  <c r="F223" i="3"/>
  <c r="F222" i="3"/>
  <c r="F221" i="3"/>
  <c r="F220" i="3"/>
  <c r="F219" i="3"/>
  <c r="F218" i="3"/>
  <c r="F217" i="3"/>
  <c r="F216" i="3"/>
  <c r="F215" i="3"/>
  <c r="F214" i="3"/>
  <c r="F213" i="3"/>
  <c r="F212" i="3"/>
  <c r="F211" i="3"/>
  <c r="F210" i="3"/>
  <c r="F209" i="3"/>
  <c r="F208" i="3"/>
  <c r="F207" i="3"/>
  <c r="F206" i="3"/>
  <c r="F205" i="3"/>
  <c r="F204" i="3"/>
  <c r="F203" i="3"/>
  <c r="F202" i="3"/>
  <c r="F201" i="3"/>
  <c r="F200" i="3"/>
  <c r="F199" i="3"/>
  <c r="F198" i="3"/>
  <c r="F197" i="3"/>
  <c r="F196" i="3"/>
  <c r="F195" i="3"/>
  <c r="F194" i="3"/>
  <c r="F193" i="3"/>
  <c r="F192" i="3"/>
  <c r="F191" i="3"/>
  <c r="F190" i="3"/>
  <c r="F189" i="3"/>
  <c r="F188" i="3"/>
  <c r="F187" i="3"/>
  <c r="F186" i="3"/>
  <c r="F185" i="3"/>
  <c r="F184" i="3"/>
  <c r="F183" i="3"/>
  <c r="F182" i="3"/>
  <c r="F181" i="3"/>
  <c r="F180" i="3"/>
  <c r="F179" i="3"/>
  <c r="F178" i="3"/>
  <c r="F177" i="3"/>
  <c r="F176" i="3"/>
  <c r="F175" i="3"/>
  <c r="F174" i="3"/>
  <c r="F173" i="3"/>
  <c r="F172" i="3"/>
  <c r="F171" i="3"/>
  <c r="F170" i="3"/>
  <c r="F169" i="3"/>
  <c r="F168" i="3"/>
  <c r="F167" i="3"/>
  <c r="F166" i="3"/>
  <c r="F165" i="3"/>
  <c r="F164" i="3"/>
  <c r="F163" i="3"/>
  <c r="F162" i="3"/>
  <c r="F161" i="3"/>
  <c r="F160" i="3"/>
  <c r="F159" i="3"/>
  <c r="F158" i="3"/>
  <c r="F157" i="3"/>
  <c r="F156" i="3"/>
  <c r="F155" i="3"/>
  <c r="F154" i="3"/>
  <c r="F153" i="3"/>
  <c r="F152" i="3"/>
  <c r="F151" i="3"/>
  <c r="F150" i="3"/>
  <c r="F149" i="3"/>
  <c r="F148" i="3"/>
  <c r="F147" i="3"/>
  <c r="F146" i="3"/>
  <c r="F145" i="3"/>
  <c r="F144" i="3"/>
  <c r="F143" i="3"/>
  <c r="F142" i="3"/>
  <c r="F141" i="3"/>
  <c r="F140" i="3"/>
  <c r="F139" i="3"/>
  <c r="F138" i="3"/>
  <c r="F137" i="3"/>
  <c r="F136" i="3"/>
  <c r="F135" i="3"/>
  <c r="F134" i="3"/>
  <c r="F133" i="3"/>
  <c r="F132" i="3"/>
  <c r="F131" i="3"/>
  <c r="F130" i="3"/>
  <c r="F129" i="3"/>
  <c r="F128" i="3"/>
  <c r="F127" i="3"/>
  <c r="F126" i="3"/>
  <c r="F125" i="3"/>
  <c r="F124" i="3"/>
  <c r="F123" i="3"/>
  <c r="F122" i="3"/>
  <c r="F121" i="3"/>
  <c r="F120" i="3"/>
  <c r="F119" i="3"/>
  <c r="F118" i="3"/>
  <c r="F117" i="3"/>
  <c r="F116" i="3"/>
  <c r="F115" i="3"/>
  <c r="F114" i="3"/>
  <c r="F113" i="3"/>
  <c r="F112" i="3"/>
  <c r="F111" i="3"/>
  <c r="F110" i="3"/>
  <c r="F109" i="3"/>
  <c r="F108" i="3"/>
  <c r="F107" i="3"/>
  <c r="F106" i="3"/>
  <c r="F105" i="3"/>
  <c r="F104" i="3"/>
  <c r="F103" i="3"/>
  <c r="F102" i="3"/>
  <c r="F101" i="3"/>
  <c r="F100" i="3"/>
  <c r="F99" i="3"/>
  <c r="F98" i="3"/>
  <c r="F97" i="3"/>
  <c r="F96" i="3"/>
  <c r="F95" i="3"/>
  <c r="F94" i="3"/>
  <c r="F93" i="3"/>
  <c r="F92" i="3"/>
  <c r="F91" i="3"/>
  <c r="F90" i="3"/>
  <c r="F89" i="3"/>
  <c r="F88" i="3"/>
  <c r="F87" i="3"/>
  <c r="F86" i="3"/>
  <c r="F85" i="3"/>
  <c r="F84" i="3"/>
  <c r="F83" i="3"/>
  <c r="F82" i="3"/>
  <c r="F81" i="3"/>
  <c r="F80" i="3"/>
  <c r="F79" i="3"/>
  <c r="F78" i="3"/>
  <c r="F77" i="3"/>
  <c r="F76" i="3"/>
  <c r="F75" i="3"/>
  <c r="F74" i="3"/>
  <c r="F73" i="3"/>
  <c r="F72" i="3"/>
  <c r="F71" i="3"/>
  <c r="F70" i="3"/>
  <c r="F69" i="3"/>
  <c r="F68" i="3"/>
  <c r="F67" i="3"/>
  <c r="F66" i="3"/>
  <c r="F65" i="3"/>
  <c r="F64" i="3"/>
  <c r="F63" i="3"/>
  <c r="F62" i="3"/>
  <c r="F61" i="3"/>
  <c r="F60" i="3"/>
  <c r="F59" i="3"/>
  <c r="F58" i="3"/>
  <c r="F57" i="3"/>
  <c r="F56" i="3"/>
  <c r="F55" i="3"/>
  <c r="F54" i="3"/>
  <c r="F53" i="3"/>
  <c r="F52" i="3"/>
  <c r="F51" i="3"/>
  <c r="F50" i="3"/>
  <c r="F49" i="3"/>
  <c r="F48" i="3"/>
  <c r="F47" i="3"/>
  <c r="F46" i="3"/>
  <c r="F45" i="3"/>
  <c r="F44" i="3"/>
  <c r="F43" i="3"/>
  <c r="F42" i="3"/>
  <c r="F41" i="3"/>
  <c r="F40" i="3"/>
  <c r="F39" i="3"/>
  <c r="F38" i="3"/>
  <c r="F37" i="3"/>
  <c r="F36" i="3"/>
  <c r="F35" i="3"/>
  <c r="F34" i="3"/>
  <c r="F33" i="3"/>
  <c r="F32" i="3"/>
  <c r="F31" i="3"/>
  <c r="F30" i="3"/>
  <c r="F29" i="3"/>
  <c r="F28" i="3"/>
  <c r="F27" i="3"/>
  <c r="F26" i="3"/>
  <c r="F25" i="3"/>
  <c r="F24" i="3"/>
  <c r="F23" i="3"/>
  <c r="F22" i="3"/>
  <c r="F21" i="3"/>
  <c r="F20" i="3"/>
  <c r="F19" i="3"/>
  <c r="F18" i="3"/>
  <c r="F17" i="3"/>
  <c r="F16" i="3"/>
  <c r="F15" i="3"/>
  <c r="F14" i="3"/>
  <c r="F13" i="3"/>
  <c r="F12" i="3"/>
  <c r="F11" i="3"/>
  <c r="F10" i="3"/>
  <c r="F9" i="3"/>
  <c r="F8" i="3"/>
  <c r="F7" i="3"/>
  <c r="F6" i="3"/>
  <c r="F5" i="3"/>
  <c r="L21" i="32"/>
  <c r="L19" i="32" s="1"/>
  <c r="D55" i="21"/>
  <c r="A40" i="38"/>
  <c r="A39" i="38"/>
  <c r="A38" i="38"/>
  <c r="A37" i="38"/>
  <c r="A36" i="38"/>
  <c r="A35" i="38"/>
  <c r="A34" i="38"/>
  <c r="A33" i="38"/>
  <c r="A32" i="38"/>
  <c r="A31" i="38"/>
  <c r="A30" i="38"/>
  <c r="A29" i="38"/>
  <c r="A26" i="38"/>
  <c r="A25" i="38"/>
  <c r="A24" i="38"/>
  <c r="A23" i="38"/>
  <c r="A22" i="38"/>
  <c r="A21" i="38"/>
  <c r="A20" i="38"/>
  <c r="A19" i="38"/>
  <c r="A18" i="38"/>
  <c r="A17" i="38"/>
  <c r="A15" i="38"/>
  <c r="A14" i="38"/>
  <c r="A13" i="38"/>
  <c r="A12" i="38"/>
  <c r="A11" i="38"/>
  <c r="A10" i="38"/>
  <c r="A9" i="38"/>
  <c r="A8" i="38"/>
  <c r="A7" i="38"/>
  <c r="A6" i="38"/>
  <c r="L36" i="32"/>
  <c r="L27" i="32"/>
  <c r="L12" i="32"/>
  <c r="F14" i="24"/>
  <c r="F13" i="24"/>
  <c r="F12" i="24"/>
  <c r="F11" i="24"/>
  <c r="F10" i="24"/>
  <c r="F9" i="24"/>
  <c r="F8" i="24"/>
  <c r="E7" i="24"/>
  <c r="E15" i="24" s="1"/>
  <c r="D7" i="24"/>
  <c r="D15" i="24" s="1"/>
  <c r="C7" i="24"/>
  <c r="C15" i="24" s="1"/>
  <c r="B7" i="24"/>
  <c r="B15" i="24" s="1"/>
  <c r="F6" i="24"/>
  <c r="E18" i="22"/>
  <c r="D18" i="22"/>
  <c r="C18" i="22"/>
  <c r="B18" i="22"/>
  <c r="F17" i="22"/>
  <c r="F16" i="22"/>
  <c r="F15" i="22"/>
  <c r="F14" i="22"/>
  <c r="F13" i="22"/>
  <c r="F12" i="22"/>
  <c r="F11" i="22"/>
  <c r="F10" i="22"/>
  <c r="F9" i="22"/>
  <c r="F8" i="22"/>
  <c r="F7" i="22"/>
  <c r="F6" i="22"/>
  <c r="D80" i="21"/>
  <c r="D77" i="21"/>
  <c r="D73" i="21"/>
  <c r="D51" i="21"/>
  <c r="D41" i="21"/>
  <c r="D34" i="21"/>
  <c r="D25" i="21"/>
  <c r="M20" i="19"/>
  <c r="L20" i="19"/>
  <c r="K20" i="19"/>
  <c r="J20" i="19"/>
  <c r="I20" i="19"/>
  <c r="H20" i="19"/>
  <c r="G20" i="19"/>
  <c r="F20" i="19"/>
  <c r="E20" i="19"/>
  <c r="D20" i="19"/>
  <c r="C20" i="19"/>
  <c r="B20" i="19"/>
  <c r="N18" i="19"/>
  <c r="N19" i="19" s="1"/>
  <c r="M16" i="19"/>
  <c r="L16" i="19"/>
  <c r="K16" i="19"/>
  <c r="J16" i="19"/>
  <c r="I16" i="19"/>
  <c r="H16" i="19"/>
  <c r="G16" i="19"/>
  <c r="F16" i="19"/>
  <c r="E16" i="19"/>
  <c r="D16" i="19"/>
  <c r="C16" i="19"/>
  <c r="B16" i="19"/>
  <c r="N14" i="19"/>
  <c r="N15" i="19" s="1"/>
  <c r="M12" i="19"/>
  <c r="L12" i="19"/>
  <c r="K12" i="19"/>
  <c r="J12" i="19"/>
  <c r="I12" i="19"/>
  <c r="H12" i="19"/>
  <c r="G12" i="19"/>
  <c r="F12" i="19"/>
  <c r="E12" i="19"/>
  <c r="D12" i="19"/>
  <c r="C12" i="19"/>
  <c r="B12" i="19"/>
  <c r="N10" i="19"/>
  <c r="N11" i="19" s="1"/>
  <c r="E46" i="18"/>
  <c r="C46" i="18"/>
  <c r="M46" i="18"/>
  <c r="L46" i="18"/>
  <c r="K46" i="18"/>
  <c r="J46" i="18"/>
  <c r="I46" i="18"/>
  <c r="H46" i="18"/>
  <c r="G46" i="18"/>
  <c r="F46" i="18"/>
  <c r="D46" i="18"/>
  <c r="B46" i="18"/>
  <c r="M37" i="18"/>
  <c r="L37" i="18"/>
  <c r="K37" i="18"/>
  <c r="J37" i="18"/>
  <c r="I37" i="18"/>
  <c r="H37" i="18"/>
  <c r="G37" i="18"/>
  <c r="F37" i="18"/>
  <c r="E37" i="18"/>
  <c r="D37" i="18"/>
  <c r="C37" i="18"/>
  <c r="B37" i="18"/>
  <c r="N36" i="18"/>
  <c r="N35" i="18" s="1"/>
  <c r="M32" i="18"/>
  <c r="L32" i="18"/>
  <c r="K32" i="18"/>
  <c r="J32" i="18"/>
  <c r="I32" i="18"/>
  <c r="H32" i="18"/>
  <c r="G32" i="18"/>
  <c r="F32" i="18"/>
  <c r="E32" i="18"/>
  <c r="D32" i="18"/>
  <c r="C32" i="18"/>
  <c r="B32" i="18"/>
  <c r="N31" i="18"/>
  <c r="N30" i="18" s="1"/>
  <c r="M27" i="18"/>
  <c r="L27" i="18"/>
  <c r="K27" i="18"/>
  <c r="J27" i="18"/>
  <c r="I27" i="18"/>
  <c r="H27" i="18"/>
  <c r="G27" i="18"/>
  <c r="F27" i="18"/>
  <c r="E27" i="18"/>
  <c r="D27" i="18"/>
  <c r="C27" i="18"/>
  <c r="B27" i="18"/>
  <c r="N26" i="18"/>
  <c r="N25" i="18" s="1"/>
  <c r="M22" i="18"/>
  <c r="L22" i="18"/>
  <c r="K22" i="18"/>
  <c r="J22" i="18"/>
  <c r="I22" i="18"/>
  <c r="H22" i="18"/>
  <c r="G22" i="18"/>
  <c r="F22" i="18"/>
  <c r="E22" i="18"/>
  <c r="D22" i="18"/>
  <c r="C22" i="18"/>
  <c r="B22" i="18"/>
  <c r="N21" i="18"/>
  <c r="N20" i="18" s="1"/>
  <c r="M17" i="18"/>
  <c r="L17" i="18"/>
  <c r="K17" i="18"/>
  <c r="J17" i="18"/>
  <c r="I17" i="18"/>
  <c r="H17" i="18"/>
  <c r="G17" i="18"/>
  <c r="F17" i="18"/>
  <c r="E17" i="18"/>
  <c r="D17" i="18"/>
  <c r="C17" i="18"/>
  <c r="B17" i="18"/>
  <c r="N16" i="18"/>
  <c r="N15" i="18" s="1"/>
  <c r="M44" i="17"/>
  <c r="L44" i="17"/>
  <c r="K44" i="17"/>
  <c r="J44" i="17"/>
  <c r="I44" i="17"/>
  <c r="H44" i="17"/>
  <c r="G44" i="17"/>
  <c r="F44" i="17"/>
  <c r="E44" i="17"/>
  <c r="D44" i="17"/>
  <c r="C44" i="17"/>
  <c r="B44" i="17"/>
  <c r="N43" i="17"/>
  <c r="N42" i="17" s="1"/>
  <c r="M40" i="17"/>
  <c r="L40" i="17"/>
  <c r="K40" i="17"/>
  <c r="J40" i="17"/>
  <c r="I40" i="17"/>
  <c r="H40" i="17"/>
  <c r="G40" i="17"/>
  <c r="F40" i="17"/>
  <c r="E40" i="17"/>
  <c r="D40" i="17"/>
  <c r="C40" i="17"/>
  <c r="B40" i="17"/>
  <c r="N39" i="17"/>
  <c r="N38" i="17"/>
  <c r="M36" i="17"/>
  <c r="L36" i="17"/>
  <c r="K36" i="17"/>
  <c r="J36" i="17"/>
  <c r="I36" i="17"/>
  <c r="H36" i="17"/>
  <c r="G36" i="17"/>
  <c r="F36" i="17"/>
  <c r="E36" i="17"/>
  <c r="D36" i="17"/>
  <c r="C36" i="17"/>
  <c r="B36" i="17"/>
  <c r="N36" i="17" s="1"/>
  <c r="N35" i="17"/>
  <c r="N34" i="17" s="1"/>
  <c r="M32" i="17"/>
  <c r="L32" i="17"/>
  <c r="K32" i="17"/>
  <c r="J32" i="17"/>
  <c r="I32" i="17"/>
  <c r="H32" i="17"/>
  <c r="G32" i="17"/>
  <c r="F32" i="17"/>
  <c r="E32" i="17"/>
  <c r="D32" i="17"/>
  <c r="C32" i="17"/>
  <c r="B32" i="17"/>
  <c r="N31" i="17"/>
  <c r="N30" i="17"/>
  <c r="M26" i="17"/>
  <c r="L26" i="17"/>
  <c r="K26" i="17"/>
  <c r="J26" i="17"/>
  <c r="I26" i="17"/>
  <c r="H26" i="17"/>
  <c r="G26" i="17"/>
  <c r="F26" i="17"/>
  <c r="E26" i="17"/>
  <c r="D26" i="17"/>
  <c r="C26" i="17"/>
  <c r="B26" i="17"/>
  <c r="N25" i="17"/>
  <c r="N24" i="17" s="1"/>
  <c r="M22" i="17"/>
  <c r="L22" i="17"/>
  <c r="K22" i="17"/>
  <c r="J22" i="17"/>
  <c r="I22" i="17"/>
  <c r="H22" i="17"/>
  <c r="G22" i="17"/>
  <c r="F22" i="17"/>
  <c r="E22" i="17"/>
  <c r="D22" i="17"/>
  <c r="C22" i="17"/>
  <c r="B22" i="17"/>
  <c r="N22" i="17" s="1"/>
  <c r="N21" i="17"/>
  <c r="N20" i="17"/>
  <c r="M18" i="17"/>
  <c r="L18" i="17"/>
  <c r="K18" i="17"/>
  <c r="J18" i="17"/>
  <c r="I18" i="17"/>
  <c r="H18" i="17"/>
  <c r="G18" i="17"/>
  <c r="F18" i="17"/>
  <c r="E18" i="17"/>
  <c r="D18" i="17"/>
  <c r="C18" i="17"/>
  <c r="B18" i="17"/>
  <c r="N17" i="17"/>
  <c r="N16" i="17" s="1"/>
  <c r="M14" i="17"/>
  <c r="L14" i="17"/>
  <c r="K14" i="17"/>
  <c r="J14" i="17"/>
  <c r="I14" i="17"/>
  <c r="H14" i="17"/>
  <c r="G14" i="17"/>
  <c r="F14" i="17"/>
  <c r="E14" i="17"/>
  <c r="D14" i="17"/>
  <c r="C14" i="17"/>
  <c r="B14" i="17"/>
  <c r="N13" i="17"/>
  <c r="N12" i="17" s="1"/>
  <c r="D53" i="15"/>
  <c r="D49" i="15"/>
  <c r="D45" i="15"/>
  <c r="D41" i="15"/>
  <c r="D36" i="15"/>
  <c r="D29" i="15"/>
  <c r="D20" i="15"/>
  <c r="D16" i="15"/>
  <c r="D10" i="15"/>
  <c r="D65" i="14"/>
  <c r="D61" i="14"/>
  <c r="D55" i="14"/>
  <c r="D47" i="14"/>
  <c r="D36" i="14"/>
  <c r="D29" i="14"/>
  <c r="D21" i="14"/>
  <c r="D14" i="14"/>
  <c r="D9" i="14"/>
  <c r="D19" i="14" s="1"/>
  <c r="D27" i="14" s="1"/>
  <c r="D240" i="13"/>
  <c r="D238" i="13"/>
  <c r="D236" i="13"/>
  <c r="D230" i="13"/>
  <c r="D224" i="13"/>
  <c r="D220" i="13" s="1"/>
  <c r="D221" i="13"/>
  <c r="D215" i="13"/>
  <c r="D212" i="13"/>
  <c r="D209" i="13"/>
  <c r="D206" i="13"/>
  <c r="D199" i="13"/>
  <c r="D193" i="13"/>
  <c r="D187" i="13"/>
  <c r="D177" i="13"/>
  <c r="D174" i="13"/>
  <c r="D168" i="13"/>
  <c r="D163" i="13"/>
  <c r="D161" i="13"/>
  <c r="D158" i="13"/>
  <c r="D151" i="13"/>
  <c r="D145" i="13"/>
  <c r="D136" i="13" s="1"/>
  <c r="D137" i="13"/>
  <c r="D120" i="13"/>
  <c r="D117" i="13"/>
  <c r="D111" i="13"/>
  <c r="D102" i="13"/>
  <c r="D91" i="13"/>
  <c r="D80" i="13"/>
  <c r="D72" i="13"/>
  <c r="D66" i="13"/>
  <c r="D52" i="13"/>
  <c r="D49" i="13"/>
  <c r="D46" i="13"/>
  <c r="D38" i="13"/>
  <c r="D29" i="13"/>
  <c r="D21" i="13"/>
  <c r="D15" i="13"/>
  <c r="D9" i="13"/>
  <c r="B45" i="18" l="1"/>
  <c r="V20" i="35"/>
  <c r="AT19" i="35"/>
  <c r="D34" i="14"/>
  <c r="D59" i="14" s="1"/>
  <c r="D70" i="14" s="1"/>
  <c r="D74" i="14" s="1"/>
  <c r="N14" i="17"/>
  <c r="B220" i="13"/>
  <c r="Z21" i="35"/>
  <c r="Z20" i="35" s="1"/>
  <c r="V105" i="35"/>
  <c r="N126" i="35"/>
  <c r="N125" i="35" s="1"/>
  <c r="AD139" i="35"/>
  <c r="AD146" i="35"/>
  <c r="R152" i="35"/>
  <c r="N75" i="5"/>
  <c r="D65" i="13"/>
  <c r="N40" i="17"/>
  <c r="N16" i="19"/>
  <c r="B28" i="15"/>
  <c r="R165" i="35"/>
  <c r="AH165" i="35"/>
  <c r="V168" i="35"/>
  <c r="N171" i="35"/>
  <c r="AD171" i="35"/>
  <c r="N85" i="5"/>
  <c r="N45" i="5"/>
  <c r="D186" i="13"/>
  <c r="D28" i="15"/>
  <c r="D63" i="15" s="1"/>
  <c r="N26" i="17"/>
  <c r="J21" i="35"/>
  <c r="AP21" i="35"/>
  <c r="V118" i="35"/>
  <c r="AD126" i="35"/>
  <c r="AD125" i="35" s="1"/>
  <c r="N139" i="35"/>
  <c r="N146" i="35"/>
  <c r="J171" i="35"/>
  <c r="N65" i="5"/>
  <c r="N35" i="5"/>
  <c r="D9" i="15"/>
  <c r="N18" i="17"/>
  <c r="D8" i="13"/>
  <c r="N32" i="17"/>
  <c r="N44" i="17"/>
  <c r="C8" i="13"/>
  <c r="C130" i="13" s="1"/>
  <c r="C65" i="13"/>
  <c r="C136" i="13"/>
  <c r="C220" i="13"/>
  <c r="V84" i="35"/>
  <c r="AL84" i="35"/>
  <c r="AL83" i="35" s="1"/>
  <c r="V97" i="35"/>
  <c r="AL97" i="35"/>
  <c r="N105" i="35"/>
  <c r="AD105" i="35"/>
  <c r="N118" i="35"/>
  <c r="V126" i="35"/>
  <c r="AL126" i="35"/>
  <c r="V139" i="35"/>
  <c r="AL139" i="35"/>
  <c r="V146" i="35"/>
  <c r="AL146" i="35"/>
  <c r="N162" i="35"/>
  <c r="V165" i="35"/>
  <c r="J168" i="35"/>
  <c r="N95" i="5"/>
  <c r="N15" i="5"/>
  <c r="D130" i="13"/>
  <c r="D244" i="13"/>
  <c r="F15" i="24"/>
  <c r="D61" i="15"/>
  <c r="N37" i="18"/>
  <c r="N12" i="19"/>
  <c r="F7" i="24"/>
  <c r="AL21" i="35"/>
  <c r="N55" i="5"/>
  <c r="N22" i="18"/>
  <c r="C186" i="13"/>
  <c r="B65" i="13"/>
  <c r="C19" i="14"/>
  <c r="C27" i="14" s="1"/>
  <c r="C34" i="14" s="1"/>
  <c r="C59" i="14" s="1"/>
  <c r="C70" i="14" s="1"/>
  <c r="C74" i="14" s="1"/>
  <c r="B9" i="15"/>
  <c r="B61" i="15" s="1"/>
  <c r="B8" i="13"/>
  <c r="B130" i="13" s="1"/>
  <c r="B136" i="13"/>
  <c r="B186" i="13"/>
  <c r="B244" i="13" s="1"/>
  <c r="B19" i="14"/>
  <c r="B27" i="14" s="1"/>
  <c r="B34" i="14" s="1"/>
  <c r="B59" i="14" s="1"/>
  <c r="B70" i="14" s="1"/>
  <c r="B74" i="14" s="1"/>
  <c r="C28" i="15"/>
  <c r="C61" i="15" s="1"/>
  <c r="N17" i="18"/>
  <c r="N32" i="18"/>
  <c r="N20" i="19"/>
  <c r="D15" i="11"/>
  <c r="F18" i="22"/>
  <c r="C9" i="15"/>
  <c r="F168" i="35"/>
  <c r="AL34" i="35"/>
  <c r="F42" i="35"/>
  <c r="F55" i="35"/>
  <c r="F84" i="35"/>
  <c r="F97" i="35"/>
  <c r="F126" i="35"/>
  <c r="F139" i="35"/>
  <c r="F171" i="35"/>
  <c r="R21" i="35"/>
  <c r="R20" i="35" s="1"/>
  <c r="AH21" i="35"/>
  <c r="AH20" i="35" s="1"/>
  <c r="AH162" i="35"/>
  <c r="N34" i="35"/>
  <c r="AD34" i="35"/>
  <c r="J34" i="35"/>
  <c r="J20" i="35" s="1"/>
  <c r="Z34" i="35"/>
  <c r="V42" i="35"/>
  <c r="AL42" i="35"/>
  <c r="AD118" i="35"/>
  <c r="AD104" i="35" s="1"/>
  <c r="AP34" i="35"/>
  <c r="AP168" i="35"/>
  <c r="N21" i="35"/>
  <c r="N20" i="35" s="1"/>
  <c r="AD21" i="35"/>
  <c r="AD20" i="35" s="1"/>
  <c r="AL165" i="35"/>
  <c r="AP20" i="35"/>
  <c r="V55" i="35"/>
  <c r="AL55" i="35"/>
  <c r="N63" i="35"/>
  <c r="AD63" i="35"/>
  <c r="N76" i="35"/>
  <c r="AD76" i="35"/>
  <c r="N168" i="35"/>
  <c r="AD168" i="35"/>
  <c r="F146" i="35"/>
  <c r="J146" i="35"/>
  <c r="N165" i="35"/>
  <c r="AD165" i="35"/>
  <c r="J165" i="35"/>
  <c r="Z168" i="35"/>
  <c r="Z171" i="35"/>
  <c r="AP171" i="35"/>
  <c r="N42" i="35"/>
  <c r="AD42" i="35"/>
  <c r="N55" i="35"/>
  <c r="AD55" i="35"/>
  <c r="V63" i="35"/>
  <c r="AL63" i="35"/>
  <c r="V76" i="35"/>
  <c r="AL76" i="35"/>
  <c r="N84" i="35"/>
  <c r="AD84" i="35"/>
  <c r="N97" i="35"/>
  <c r="AD97" i="35"/>
  <c r="AL105" i="35"/>
  <c r="AL118" i="35"/>
  <c r="R146" i="35"/>
  <c r="AH146" i="35"/>
  <c r="R162" i="35"/>
  <c r="Z165" i="35"/>
  <c r="AP165" i="35"/>
  <c r="F21" i="35"/>
  <c r="AL152" i="35"/>
  <c r="AD162" i="35"/>
  <c r="F34" i="35"/>
  <c r="F63" i="35"/>
  <c r="F76" i="35"/>
  <c r="F105" i="35"/>
  <c r="F118" i="35"/>
  <c r="R42" i="35"/>
  <c r="AH42" i="35"/>
  <c r="R55" i="35"/>
  <c r="J63" i="35"/>
  <c r="Z63" i="35"/>
  <c r="AP63" i="35"/>
  <c r="J76" i="35"/>
  <c r="Z76" i="35"/>
  <c r="AP76" i="35"/>
  <c r="R84" i="35"/>
  <c r="AH84" i="35"/>
  <c r="R97" i="35"/>
  <c r="AH97" i="35"/>
  <c r="J105" i="35"/>
  <c r="Z105" i="35"/>
  <c r="AP105" i="35"/>
  <c r="J118" i="35"/>
  <c r="Z118" i="35"/>
  <c r="AP118" i="35"/>
  <c r="R126" i="35"/>
  <c r="AH126" i="35"/>
  <c r="R139" i="35"/>
  <c r="AH139" i="35"/>
  <c r="J162" i="35"/>
  <c r="J161" i="35" s="1"/>
  <c r="Z162" i="35"/>
  <c r="AP162" i="35"/>
  <c r="V171" i="35"/>
  <c r="AL171" i="35"/>
  <c r="R171" i="35"/>
  <c r="F162" i="35"/>
  <c r="N152" i="35"/>
  <c r="AD152" i="35"/>
  <c r="J152" i="35"/>
  <c r="Z152" i="35"/>
  <c r="AP152" i="35"/>
  <c r="F152" i="35"/>
  <c r="F165" i="35"/>
  <c r="V162" i="35"/>
  <c r="AL162" i="35"/>
  <c r="R161" i="35"/>
  <c r="AH171" i="35"/>
  <c r="AH161" i="35" s="1"/>
  <c r="AH55" i="35"/>
  <c r="AH41" i="35" s="1"/>
  <c r="N161" i="35"/>
  <c r="AP161" i="35"/>
  <c r="C63" i="15"/>
  <c r="C244" i="13"/>
  <c r="N46" i="18"/>
  <c r="N27" i="18"/>
  <c r="H32" i="4"/>
  <c r="H27" i="4"/>
  <c r="H23" i="4"/>
  <c r="H20" i="4"/>
  <c r="H13" i="4"/>
  <c r="H10" i="4"/>
  <c r="B63" i="15" l="1"/>
  <c r="AL125" i="35"/>
  <c r="N104" i="35"/>
  <c r="V83" i="35"/>
  <c r="V41" i="35"/>
  <c r="V125" i="35"/>
  <c r="V104" i="35"/>
  <c r="AD161" i="35"/>
  <c r="AL20" i="35"/>
  <c r="F83" i="35"/>
  <c r="F125" i="35"/>
  <c r="Z161" i="35"/>
  <c r="AL41" i="35"/>
  <c r="F41" i="35"/>
  <c r="V161" i="35"/>
  <c r="AL161" i="35"/>
  <c r="F20" i="35"/>
  <c r="J104" i="35"/>
  <c r="F104" i="35"/>
  <c r="AD62" i="35"/>
  <c r="AH125" i="35"/>
  <c r="Z62" i="35"/>
  <c r="R41" i="35"/>
  <c r="R83" i="35"/>
  <c r="AL104" i="35"/>
  <c r="N83" i="35"/>
  <c r="V62" i="35"/>
  <c r="V19" i="35" s="1"/>
  <c r="N41" i="35"/>
  <c r="N62" i="35"/>
  <c r="R125" i="35"/>
  <c r="AP104" i="35"/>
  <c r="J62" i="35"/>
  <c r="F62" i="35"/>
  <c r="F19" i="35" s="1"/>
  <c r="AP62" i="35"/>
  <c r="Z104" i="35"/>
  <c r="AH83" i="35"/>
  <c r="AD83" i="35"/>
  <c r="AL62" i="35"/>
  <c r="AD41" i="35"/>
  <c r="F161" i="35"/>
  <c r="AH19" i="35" l="1"/>
  <c r="J19" i="35"/>
  <c r="N19" i="35"/>
  <c r="AL19" i="35"/>
  <c r="AP19" i="35"/>
  <c r="R19" i="35"/>
  <c r="Z19" i="35"/>
  <c r="AD19" i="35"/>
  <c r="A13" i="8"/>
  <c r="A12" i="8" l="1"/>
  <c r="A11" i="8"/>
  <c r="O74" i="7"/>
  <c r="M74" i="7"/>
  <c r="L74" i="7"/>
  <c r="K74" i="7"/>
  <c r="J74" i="7"/>
  <c r="I74" i="7"/>
  <c r="H74" i="7"/>
  <c r="G74" i="7"/>
  <c r="F74" i="7"/>
  <c r="E74" i="7"/>
  <c r="D74" i="7"/>
  <c r="C74" i="7"/>
  <c r="B74" i="7"/>
  <c r="O73" i="7"/>
  <c r="M73" i="7"/>
  <c r="L73" i="7"/>
  <c r="K73" i="7"/>
  <c r="J73" i="7"/>
  <c r="I73" i="7"/>
  <c r="H73" i="7"/>
  <c r="G73" i="7"/>
  <c r="F73" i="7"/>
  <c r="E73" i="7"/>
  <c r="D73" i="7"/>
  <c r="C73" i="7"/>
  <c r="B73" i="7"/>
  <c r="O72" i="7"/>
  <c r="M72" i="7"/>
  <c r="L72" i="7"/>
  <c r="K72" i="7"/>
  <c r="J72" i="7"/>
  <c r="I72" i="7"/>
  <c r="H72" i="7"/>
  <c r="G72" i="7"/>
  <c r="F72" i="7"/>
  <c r="E72" i="7"/>
  <c r="D72" i="7"/>
  <c r="C72" i="7"/>
  <c r="B72" i="7"/>
  <c r="O71" i="7"/>
  <c r="M71" i="7"/>
  <c r="L71" i="7"/>
  <c r="K71" i="7"/>
  <c r="J71" i="7"/>
  <c r="I71" i="7"/>
  <c r="H71" i="7"/>
  <c r="G71" i="7"/>
  <c r="F71" i="7"/>
  <c r="E71" i="7"/>
  <c r="D71" i="7"/>
  <c r="C71" i="7"/>
  <c r="B71" i="7"/>
  <c r="O70" i="7"/>
  <c r="M70" i="7"/>
  <c r="L70" i="7"/>
  <c r="K70" i="7"/>
  <c r="J70" i="7"/>
  <c r="I70" i="7"/>
  <c r="H70" i="7"/>
  <c r="G70" i="7"/>
  <c r="F70" i="7"/>
  <c r="E70" i="7"/>
  <c r="D70" i="7"/>
  <c r="C70" i="7"/>
  <c r="B70" i="7"/>
  <c r="O69" i="7"/>
  <c r="M69" i="7"/>
  <c r="L69" i="7"/>
  <c r="K69" i="7"/>
  <c r="J69" i="7"/>
  <c r="I69" i="7"/>
  <c r="H69" i="7"/>
  <c r="G69" i="7"/>
  <c r="F69" i="7"/>
  <c r="E69" i="7"/>
  <c r="D69" i="7"/>
  <c r="C69" i="7"/>
  <c r="B69" i="7"/>
  <c r="O65" i="7"/>
  <c r="M65" i="7"/>
  <c r="L65" i="7"/>
  <c r="K65" i="7"/>
  <c r="J65" i="7"/>
  <c r="I65" i="7"/>
  <c r="H65" i="7"/>
  <c r="G65" i="7"/>
  <c r="F65" i="7"/>
  <c r="E65" i="7"/>
  <c r="D65" i="7"/>
  <c r="C65" i="7"/>
  <c r="B65" i="7"/>
  <c r="N64" i="7"/>
  <c r="Q64" i="7" s="1"/>
  <c r="N63" i="7"/>
  <c r="Q63" i="7" s="1"/>
  <c r="N62" i="7"/>
  <c r="Q62" i="7" s="1"/>
  <c r="N61" i="7"/>
  <c r="Q61" i="7" s="1"/>
  <c r="N60" i="7"/>
  <c r="Q60" i="7" s="1"/>
  <c r="N59" i="7"/>
  <c r="Q59" i="7" s="1"/>
  <c r="O55" i="7"/>
  <c r="M55" i="7"/>
  <c r="L55" i="7"/>
  <c r="K55" i="7"/>
  <c r="J55" i="7"/>
  <c r="I55" i="7"/>
  <c r="H55" i="7"/>
  <c r="G55" i="7"/>
  <c r="F55" i="7"/>
  <c r="E55" i="7"/>
  <c r="D55" i="7"/>
  <c r="C55" i="7"/>
  <c r="B55" i="7"/>
  <c r="N54" i="7"/>
  <c r="Q54" i="7" s="1"/>
  <c r="N53" i="7"/>
  <c r="Q53" i="7" s="1"/>
  <c r="N52" i="7"/>
  <c r="Q52" i="7" s="1"/>
  <c r="N51" i="7"/>
  <c r="Q51" i="7" s="1"/>
  <c r="N50" i="7"/>
  <c r="Q50" i="7" s="1"/>
  <c r="N49" i="7"/>
  <c r="Q49" i="7" s="1"/>
  <c r="O45" i="7"/>
  <c r="M45" i="7"/>
  <c r="L45" i="7"/>
  <c r="K45" i="7"/>
  <c r="J45" i="7"/>
  <c r="I45" i="7"/>
  <c r="H45" i="7"/>
  <c r="G45" i="7"/>
  <c r="F45" i="7"/>
  <c r="E45" i="7"/>
  <c r="D45" i="7"/>
  <c r="C45" i="7"/>
  <c r="B45" i="7"/>
  <c r="N44" i="7"/>
  <c r="Q44" i="7" s="1"/>
  <c r="N43" i="7"/>
  <c r="Q43" i="7" s="1"/>
  <c r="N42" i="7"/>
  <c r="Q42" i="7" s="1"/>
  <c r="N41" i="7"/>
  <c r="Q41" i="7" s="1"/>
  <c r="N40" i="7"/>
  <c r="Q40" i="7" s="1"/>
  <c r="N39" i="7"/>
  <c r="Q39" i="7" s="1"/>
  <c r="O35" i="7"/>
  <c r="M35" i="7"/>
  <c r="L35" i="7"/>
  <c r="K35" i="7"/>
  <c r="J35" i="7"/>
  <c r="I35" i="7"/>
  <c r="H35" i="7"/>
  <c r="G35" i="7"/>
  <c r="F35" i="7"/>
  <c r="E35" i="7"/>
  <c r="D35" i="7"/>
  <c r="C35" i="7"/>
  <c r="B35" i="7"/>
  <c r="N34" i="7"/>
  <c r="Q34" i="7" s="1"/>
  <c r="N33" i="7"/>
  <c r="Q33" i="7" s="1"/>
  <c r="N32" i="7"/>
  <c r="Q32" i="7" s="1"/>
  <c r="N31" i="7"/>
  <c r="Q31" i="7" s="1"/>
  <c r="N30" i="7"/>
  <c r="Q30" i="7" s="1"/>
  <c r="N29" i="7"/>
  <c r="Q29" i="7" s="1"/>
  <c r="O25" i="7"/>
  <c r="M25" i="7"/>
  <c r="L25" i="7"/>
  <c r="K25" i="7"/>
  <c r="J25" i="7"/>
  <c r="I25" i="7"/>
  <c r="H25" i="7"/>
  <c r="G25" i="7"/>
  <c r="F25" i="7"/>
  <c r="E25" i="7"/>
  <c r="D25" i="7"/>
  <c r="C25" i="7"/>
  <c r="B25" i="7"/>
  <c r="N24" i="7"/>
  <c r="Q24" i="7" s="1"/>
  <c r="N23" i="7"/>
  <c r="Q23" i="7" s="1"/>
  <c r="N22" i="7"/>
  <c r="Q22" i="7" s="1"/>
  <c r="N21" i="7"/>
  <c r="Q21" i="7" s="1"/>
  <c r="N20" i="7"/>
  <c r="Q20" i="7" s="1"/>
  <c r="N19" i="7"/>
  <c r="Q19" i="7" s="1"/>
  <c r="O15" i="7"/>
  <c r="M15" i="7"/>
  <c r="L15" i="7"/>
  <c r="K15" i="7"/>
  <c r="J15" i="7"/>
  <c r="I15" i="7"/>
  <c r="H15" i="7"/>
  <c r="G15" i="7"/>
  <c r="F15" i="7"/>
  <c r="E15" i="7"/>
  <c r="D15" i="7"/>
  <c r="C15" i="7"/>
  <c r="B15" i="7"/>
  <c r="N14" i="7"/>
  <c r="Q14" i="7" s="1"/>
  <c r="N13" i="7"/>
  <c r="Q13" i="7" s="1"/>
  <c r="N12" i="7"/>
  <c r="Q12" i="7" s="1"/>
  <c r="N11" i="7"/>
  <c r="Q11" i="7" s="1"/>
  <c r="N10" i="7"/>
  <c r="Q10" i="7" s="1"/>
  <c r="N9" i="7"/>
  <c r="Q9" i="7" s="1"/>
  <c r="B75" i="7" l="1"/>
  <c r="F75" i="7"/>
  <c r="J75" i="7"/>
  <c r="N25" i="7"/>
  <c r="Q25" i="7" s="1"/>
  <c r="N35" i="7"/>
  <c r="Q35" i="7" s="1"/>
  <c r="O75" i="7"/>
  <c r="N65" i="7"/>
  <c r="Q65" i="7" s="1"/>
  <c r="C75" i="7"/>
  <c r="G75" i="7"/>
  <c r="K75" i="7"/>
  <c r="N73" i="7"/>
  <c r="Q73" i="7" s="1"/>
  <c r="N70" i="7"/>
  <c r="Q70" i="7" s="1"/>
  <c r="N74" i="7"/>
  <c r="Q74" i="7" s="1"/>
  <c r="D75" i="7"/>
  <c r="N71" i="7"/>
  <c r="Q71" i="7" s="1"/>
  <c r="N69" i="7"/>
  <c r="Q69" i="7" s="1"/>
  <c r="N45" i="7"/>
  <c r="Q45" i="7" s="1"/>
  <c r="E75" i="7"/>
  <c r="I75" i="7"/>
  <c r="M75" i="7"/>
  <c r="N72" i="7"/>
  <c r="Q72" i="7" s="1"/>
  <c r="N15" i="7"/>
  <c r="Q15" i="7" s="1"/>
  <c r="N55" i="7"/>
  <c r="Q55" i="7" s="1"/>
  <c r="H75" i="7"/>
  <c r="L75" i="7"/>
  <c r="P55" i="7" l="1"/>
  <c r="P51" i="7"/>
  <c r="P53" i="7"/>
  <c r="P49" i="7"/>
  <c r="P54" i="7"/>
  <c r="P50" i="7"/>
  <c r="P52" i="7"/>
  <c r="P63" i="7"/>
  <c r="P59" i="7"/>
  <c r="P65" i="7"/>
  <c r="P61" i="7"/>
  <c r="P60" i="7"/>
  <c r="P62" i="7"/>
  <c r="P64" i="7"/>
  <c r="P9" i="7"/>
  <c r="P23" i="7"/>
  <c r="P19" i="7"/>
  <c r="P25" i="7"/>
  <c r="P21" i="7"/>
  <c r="P24" i="7"/>
  <c r="P22" i="7"/>
  <c r="P20" i="7"/>
  <c r="P43" i="7"/>
  <c r="P39" i="7"/>
  <c r="P45" i="7"/>
  <c r="P41" i="7"/>
  <c r="P44" i="7"/>
  <c r="P42" i="7"/>
  <c r="P40" i="7"/>
  <c r="P35" i="7"/>
  <c r="P31" i="7"/>
  <c r="P29" i="7"/>
  <c r="P34" i="7"/>
  <c r="P30" i="7"/>
  <c r="P33" i="7"/>
  <c r="P32" i="7"/>
  <c r="P13" i="7"/>
  <c r="P12" i="7"/>
  <c r="P15" i="7"/>
  <c r="P11" i="7"/>
  <c r="P14" i="7"/>
  <c r="P10" i="7"/>
  <c r="N75" i="7"/>
  <c r="Q75" i="7" s="1"/>
  <c r="O135" i="5"/>
  <c r="M135" i="5"/>
  <c r="L135" i="5"/>
  <c r="K135" i="5"/>
  <c r="J135" i="5"/>
  <c r="I135" i="5"/>
  <c r="H135" i="5"/>
  <c r="G135" i="5"/>
  <c r="F135" i="5"/>
  <c r="E135" i="5"/>
  <c r="D135" i="5"/>
  <c r="C135" i="5"/>
  <c r="B135" i="5"/>
  <c r="N134" i="5"/>
  <c r="N133" i="5"/>
  <c r="N132" i="5"/>
  <c r="N131" i="5"/>
  <c r="N130" i="5"/>
  <c r="N129" i="5"/>
  <c r="O125" i="5"/>
  <c r="M125" i="5"/>
  <c r="L125" i="5"/>
  <c r="K125" i="5"/>
  <c r="J125" i="5"/>
  <c r="I125" i="5"/>
  <c r="H125" i="5"/>
  <c r="G125" i="5"/>
  <c r="F125" i="5"/>
  <c r="E125" i="5"/>
  <c r="D125" i="5"/>
  <c r="C125" i="5"/>
  <c r="B125" i="5"/>
  <c r="N124" i="5"/>
  <c r="N123" i="5"/>
  <c r="N122" i="5"/>
  <c r="N121" i="5"/>
  <c r="N120" i="5"/>
  <c r="N119" i="5"/>
  <c r="O115" i="5"/>
  <c r="M115" i="5"/>
  <c r="L115" i="5"/>
  <c r="K115" i="5"/>
  <c r="J115" i="5"/>
  <c r="I115" i="5"/>
  <c r="H115" i="5"/>
  <c r="G115" i="5"/>
  <c r="F115" i="5"/>
  <c r="E115" i="5"/>
  <c r="D115" i="5"/>
  <c r="C115" i="5"/>
  <c r="B115" i="5"/>
  <c r="N114" i="5"/>
  <c r="N113" i="5"/>
  <c r="N112" i="5"/>
  <c r="N111" i="5"/>
  <c r="N110" i="5"/>
  <c r="N109" i="5"/>
  <c r="O105" i="5"/>
  <c r="M105" i="5"/>
  <c r="L105" i="5"/>
  <c r="K105" i="5"/>
  <c r="J105" i="5"/>
  <c r="I105" i="5"/>
  <c r="H105" i="5"/>
  <c r="G105" i="5"/>
  <c r="F105" i="5"/>
  <c r="E105" i="5"/>
  <c r="D105" i="5"/>
  <c r="C105" i="5"/>
  <c r="B105" i="5"/>
  <c r="N104" i="5"/>
  <c r="N103" i="5"/>
  <c r="N102" i="5"/>
  <c r="N101" i="5"/>
  <c r="N100" i="5"/>
  <c r="N99" i="5"/>
  <c r="P75" i="7" l="1"/>
  <c r="P71" i="7"/>
  <c r="P73" i="7"/>
  <c r="P69" i="7"/>
  <c r="P72" i="7"/>
  <c r="P74" i="7"/>
  <c r="P70" i="7"/>
  <c r="N125" i="5"/>
  <c r="N135" i="5"/>
  <c r="N115" i="5"/>
  <c r="N105" i="5"/>
</calcChain>
</file>

<file path=xl/sharedStrings.xml><?xml version="1.0" encoding="utf-8"?>
<sst xmlns="http://schemas.openxmlformats.org/spreadsheetml/2006/main" count="2279" uniqueCount="1083">
  <si>
    <t>Tüketicinin</t>
  </si>
  <si>
    <t>Adı</t>
  </si>
  <si>
    <t>Mevcut Tedarikçisi</t>
  </si>
  <si>
    <t>TARİH</t>
  </si>
  <si>
    <t>Dağıtım Şirketi Müşterisi Olmayan Serbest Tüketiciler İçin Taşıma Miktarı</t>
  </si>
  <si>
    <t>Birimi</t>
  </si>
  <si>
    <t>Adet</t>
  </si>
  <si>
    <t>BBS</t>
  </si>
  <si>
    <t>OCAK</t>
  </si>
  <si>
    <t>ŞUBAT</t>
  </si>
  <si>
    <t>MART</t>
  </si>
  <si>
    <t>NİSAN</t>
  </si>
  <si>
    <t>MAYIS</t>
  </si>
  <si>
    <t>HAZİRAN</t>
  </si>
  <si>
    <t>TEMMUZ</t>
  </si>
  <si>
    <t>AĞUSTOS</t>
  </si>
  <si>
    <t>EYLÜL</t>
  </si>
  <si>
    <t>EKİM</t>
  </si>
  <si>
    <t>KASIM</t>
  </si>
  <si>
    <t>ARALIK</t>
  </si>
  <si>
    <t>TOPLAM</t>
  </si>
  <si>
    <t>0 - 10.000</t>
  </si>
  <si>
    <t>10.001 - 100.000</t>
  </si>
  <si>
    <t>100.001 - 1.000.000</t>
  </si>
  <si>
    <t>1.000.001 - 10.000.000</t>
  </si>
  <si>
    <t>10.000.001 - 100.000.000</t>
  </si>
  <si>
    <t>100.000.001 ve Üzeri</t>
  </si>
  <si>
    <t>Toplam</t>
  </si>
  <si>
    <t>OSB</t>
  </si>
  <si>
    <t>TÜM KADEMELER</t>
  </si>
  <si>
    <r>
      <t>100.000.001 Sm</t>
    </r>
    <r>
      <rPr>
        <b/>
        <vertAlign val="superscript"/>
        <sz val="11"/>
        <rFont val="Arial"/>
        <family val="2"/>
        <charset val="162"/>
      </rPr>
      <t>3</t>
    </r>
    <r>
      <rPr>
        <b/>
        <sz val="11"/>
        <rFont val="Arial"/>
        <family val="2"/>
        <charset val="162"/>
      </rPr>
      <t xml:space="preserve"> ve Üzeri</t>
    </r>
  </si>
  <si>
    <r>
      <t>10.000.001-100.000.000 Sm</t>
    </r>
    <r>
      <rPr>
        <b/>
        <vertAlign val="superscript"/>
        <sz val="11"/>
        <rFont val="Arial"/>
        <family val="2"/>
        <charset val="162"/>
      </rPr>
      <t>3</t>
    </r>
  </si>
  <si>
    <r>
      <t>1.000.001-10.000.000 Sm</t>
    </r>
    <r>
      <rPr>
        <b/>
        <vertAlign val="superscript"/>
        <sz val="11"/>
        <rFont val="Arial"/>
        <family val="2"/>
        <charset val="162"/>
      </rPr>
      <t>3</t>
    </r>
  </si>
  <si>
    <r>
      <t>100.001-1.000.000 Sm</t>
    </r>
    <r>
      <rPr>
        <b/>
        <vertAlign val="superscript"/>
        <sz val="11"/>
        <rFont val="Arial"/>
        <family val="2"/>
        <charset val="162"/>
      </rPr>
      <t>3</t>
    </r>
  </si>
  <si>
    <r>
      <t>10.001-100.000 Sm</t>
    </r>
    <r>
      <rPr>
        <b/>
        <vertAlign val="superscript"/>
        <sz val="11"/>
        <rFont val="Arial"/>
        <family val="2"/>
        <charset val="162"/>
      </rPr>
      <t>3</t>
    </r>
  </si>
  <si>
    <r>
      <t>0 - 10.000 Sm</t>
    </r>
    <r>
      <rPr>
        <b/>
        <vertAlign val="superscript"/>
        <sz val="11"/>
        <rFont val="Arial"/>
        <family val="2"/>
        <charset val="162"/>
      </rPr>
      <t>3</t>
    </r>
  </si>
  <si>
    <t>Yıl</t>
  </si>
  <si>
    <t>Toplam Miktar (sm³)</t>
  </si>
  <si>
    <t>SİSTEM KULLANIM BEDELLERİ TARİFE TEKLİFİ (TL/m3)</t>
  </si>
  <si>
    <t>Kurum tarafından belirtilen kademeler ve Doğal Gaz Dağıtım Şirketleri Tarife Hesaplama Usul ve Esasları kapsamında hazırlanacak sistem kullanım bedelleri tarife teklifine ilişkin hesaplamalar bu bölümde mutlaka belirtilecektir.</t>
  </si>
  <si>
    <t>PERSONEL SAYISI VE GİDERLERİ TABLOSU</t>
  </si>
  <si>
    <t>PERSONEL SAYISI - PERSONEL GİDERLERİ</t>
  </si>
  <si>
    <t xml:space="preserve">Dönem Başı Personel Sayısı </t>
  </si>
  <si>
    <t xml:space="preserve">Dönem İçi Personel Sayısındaki Artış </t>
  </si>
  <si>
    <t xml:space="preserve">Dönem İçi Personel Sayısındaki Azalış </t>
  </si>
  <si>
    <t>Dönem Sonu Personel Sayısı</t>
  </si>
  <si>
    <t>Faturalandırma Hizmetinde Çalışan Sayısı (Sayaç Okuma Dahil)</t>
  </si>
  <si>
    <t>Abonelik İşleri Personeli</t>
  </si>
  <si>
    <t>Tahsilat Hizmetinde Çalışan Sayısı</t>
  </si>
  <si>
    <t>Güvenlik Personeli</t>
  </si>
  <si>
    <t>Temizlik İşleri Personeli</t>
  </si>
  <si>
    <t>İç Tesisat Proje Onay Personeli</t>
  </si>
  <si>
    <t>Genel Yönetim Personeli</t>
  </si>
  <si>
    <t>…</t>
  </si>
  <si>
    <t>Faturalandırma Hizmetinde Çalışan Personel Giderleri (Sayaç Okuma Dahil)</t>
  </si>
  <si>
    <t>Abonelik İşleri Personel Giderleri</t>
  </si>
  <si>
    <t>Tahsilat Hizmetinde Çalışan Personel Giderleri</t>
  </si>
  <si>
    <t>Güvenlik Personel Giderleri</t>
  </si>
  <si>
    <t>Temizlik İşleri Personel Giderleri</t>
  </si>
  <si>
    <t>İç Tesisat Proje Onay Personel Giderleri</t>
  </si>
  <si>
    <t>Genel Yönetim Personel Giderleri</t>
  </si>
  <si>
    <t xml:space="preserve">HİZMET KALİTESİ PERFORMANS GÖSTERGELERİ </t>
  </si>
  <si>
    <t>Birim</t>
  </si>
  <si>
    <t>I) BAĞLANTI BİLGİLERİ</t>
  </si>
  <si>
    <t>Kabul edilen bağlantı talepleri</t>
  </si>
  <si>
    <t>Reddedilen bağlantı talepleri</t>
  </si>
  <si>
    <t>Sözleşme sonlandırma talepleri</t>
  </si>
  <si>
    <t>II) GEÇİCİ GAZ KESİNTİSİ NEDENLERİ</t>
  </si>
  <si>
    <t>Müşterinin talebi</t>
  </si>
  <si>
    <t xml:space="preserve">Fatura bedelinin ödenmemesi </t>
  </si>
  <si>
    <t>Mahkeme veya Kurul Kararı</t>
  </si>
  <si>
    <t>Kaçak veya usülsüz gaz kullanımı</t>
  </si>
  <si>
    <t xml:space="preserve">III) ÖLÇÜMLEME </t>
  </si>
  <si>
    <t xml:space="preserve">Ölçüm yapamayan sayaç </t>
  </si>
  <si>
    <t xml:space="preserve">Hatalı ölçüm yapan sayaç </t>
  </si>
  <si>
    <t>Sayaç açma-kapama bedeli alınan müşteri sayısı</t>
  </si>
  <si>
    <t>Doğal gaz yükleme merkezi sayısı</t>
  </si>
  <si>
    <t>Nöbetçi doğal gaz yükleme merkezi sayısı</t>
  </si>
  <si>
    <t xml:space="preserve">IV-a) ŞİKAYET SEBEPLERİ </t>
  </si>
  <si>
    <t>Sayaç şikayetleri</t>
  </si>
  <si>
    <t>Gaz basınç seviyesi şikayetleri</t>
  </si>
  <si>
    <t>Gaz kesinti şikayetleri</t>
  </si>
  <si>
    <t>Sertfika sahiplerinin şikayetleri</t>
  </si>
  <si>
    <t>Diğer şikayetler</t>
  </si>
  <si>
    <t>IV-b) ŞİKAYET YÖNTEMLERİ</t>
  </si>
  <si>
    <t>Yazılı şikayet sayısı</t>
  </si>
  <si>
    <t>Telefonla gelen şikayet sayısı</t>
  </si>
  <si>
    <t>Fax ile gelen şikayet sayısı</t>
  </si>
  <si>
    <t>E-posta ile gelen şikayet sayısı</t>
  </si>
  <si>
    <t>Ortalama şikayet giderme süresi</t>
  </si>
  <si>
    <t>Saat</t>
  </si>
  <si>
    <t>IV-c) FATURA İTİRAZLARI</t>
  </si>
  <si>
    <t>Faturaya itiraz sayısı</t>
  </si>
  <si>
    <t>Faturaya itirazı kabul edilen müşteri sayısı</t>
  </si>
  <si>
    <t>Faturaya itirazı reddedilen müşteri sayısı</t>
  </si>
  <si>
    <t>V) TAHSİLAT BİLGİLERİ</t>
  </si>
  <si>
    <t xml:space="preserve">Şirkete Ait Ödeme Merkezi Sayısı </t>
  </si>
  <si>
    <t xml:space="preserve">Şirkete Ait Vezne Sayısı </t>
  </si>
  <si>
    <t>Şirket Web Sitesi Üzerinden Fatura Ödeme Sayısı</t>
  </si>
  <si>
    <t>Toplam Fatura Sayısı</t>
  </si>
  <si>
    <t>Uzaktan Okuma Yapılan Sayaç Sayısı</t>
  </si>
  <si>
    <t>VI) ACİL MÜDAHALE DURUMU</t>
  </si>
  <si>
    <t>Acil müdahale ihbar sayısı</t>
  </si>
  <si>
    <t>Acil müdahaleye cevap verecek telefon hattı sayısı</t>
  </si>
  <si>
    <t>Acil müdahale personel sayısı</t>
  </si>
  <si>
    <t>Acil müdahale araç sayısı</t>
  </si>
  <si>
    <t xml:space="preserve">Ortalama acil duruma müdahale süresi </t>
  </si>
  <si>
    <t>Dakika</t>
  </si>
  <si>
    <t>VII) KESİNTİ</t>
  </si>
  <si>
    <t>Bakım onarımdan dolayı kesinti sayısı</t>
  </si>
  <si>
    <t xml:space="preserve">Bakım onarımdan dolayı kesinti süresi </t>
  </si>
  <si>
    <t>Acil Durumdan dolayı kesinti sayısı</t>
  </si>
  <si>
    <t>Acil durumdan dolayı kesinti süresi</t>
  </si>
  <si>
    <t xml:space="preserve">VIII) İŞ GÜVENLİĞİ </t>
  </si>
  <si>
    <t>Gaz kaçaklarına bağlı kaza sayısı</t>
  </si>
  <si>
    <t>Kazaların yol açtığı yaralanma veya ölüm sayısı</t>
  </si>
  <si>
    <t>Kazalar sonucu oluşan zaman kaybı (Saat)</t>
  </si>
  <si>
    <t>IX) TEDARİKÇİ DEĞİŞİMİ</t>
  </si>
  <si>
    <t>Dönem içerisinde tedarikçi değiştiren müşteri sayısı</t>
  </si>
  <si>
    <t>X) ARAMA MERKEZİ (CALL CENTER) BİLGİLERİ</t>
  </si>
  <si>
    <t>Arama Merkezi Hat sayısı</t>
  </si>
  <si>
    <t>Arama Merkezi Personel Sayısı</t>
  </si>
  <si>
    <t>Arama Sayısı</t>
  </si>
  <si>
    <t>Ortalama Bekleme Süresi</t>
  </si>
  <si>
    <t>Saniye</t>
  </si>
  <si>
    <t>Sıralaması</t>
  </si>
  <si>
    <t>2015 (P)</t>
  </si>
  <si>
    <t>2016 (P)</t>
  </si>
  <si>
    <t>(P): Program</t>
  </si>
  <si>
    <t>SAYAÇ SAYISI</t>
  </si>
  <si>
    <t>Sayaç Tüketim Kademesi (Sm3)</t>
  </si>
  <si>
    <t>PERSONEL GİDERLERİ DAĞILIMI (TL)</t>
  </si>
  <si>
    <t>adet</t>
  </si>
  <si>
    <t>EK-8/D: DAĞITIM ŞİRKETLERİNİN GÜNLÜK DOĞAL GAZ ÇEKİŞLERİ (sm³)</t>
  </si>
  <si>
    <t>EK-8/B: DAĞITIM ŞİRKETLERİNİN 2020 YILINA KADAR DOĞAL GAZ MİKTAR TAHMİNLERİ (m³)</t>
  </si>
  <si>
    <r>
      <t>EK-16: DAĞITIM ŞİRKETLERİ TARİFE ÖNERİSİ (TL/m</t>
    </r>
    <r>
      <rPr>
        <b/>
        <vertAlign val="superscript"/>
        <sz val="12"/>
        <rFont val="Arial Tur"/>
        <charset val="162"/>
      </rPr>
      <t>3</t>
    </r>
    <r>
      <rPr>
        <b/>
        <sz val="12"/>
        <rFont val="Arial Tur"/>
        <charset val="162"/>
      </rPr>
      <t>)</t>
    </r>
  </si>
  <si>
    <t>EK-13: PERSONEL SAYISI VE TOPLAM GİDERLERİ</t>
  </si>
  <si>
    <t>EK-19: HİZMET KALİTESİ PERFORMANS GÖSTERGELERİ</t>
  </si>
  <si>
    <t>AÇIKLAMALAR:</t>
  </si>
  <si>
    <t>1- Bu tabloda, aksi belirtilmedikçe belirtilen yıl sonuna kadar dağıtım bölgesi toplamındaki abone sayılarının girilmesi gerekmektedir.</t>
  </si>
  <si>
    <t xml:space="preserve">  - Konut Harici (İşyeri bazında)</t>
  </si>
  <si>
    <t xml:space="preserve">  - Konut (Daire bazında)</t>
  </si>
  <si>
    <r>
      <t xml:space="preserve">Bağlantı Sözleşmesi Yapılan Tüketici (Kümülatif)
</t>
    </r>
    <r>
      <rPr>
        <b/>
        <sz val="10"/>
        <rFont val="Arial"/>
        <family val="2"/>
        <charset val="162"/>
      </rPr>
      <t>(Servis Hattıyla Bağlanan - Bağlantı Bedelini BBS üzerinden ödeyen tüketiciler)</t>
    </r>
  </si>
  <si>
    <r>
      <t xml:space="preserve">Bağlantı Sözleşmesi Yapılan Tüketici Adedi (Kümülatif)
</t>
    </r>
    <r>
      <rPr>
        <b/>
        <sz val="10"/>
        <rFont val="Arial"/>
        <family val="2"/>
        <charset val="162"/>
      </rPr>
      <t>(Servis Hattıyla Bağlanan - Bağlantı Bedelini BBS üzerinden ödeyen tüketiciler)</t>
    </r>
  </si>
  <si>
    <t>Bağlantısı Yapılmış Merkezi Sistem Adedi (Kümülatif)</t>
  </si>
  <si>
    <t>2- Bu tabloda, potansiyel kelimesi sisteme bağlantısı yapılan tüketicileri de kapsamaktadır.</t>
  </si>
  <si>
    <t>Servis Hattı Yapım Adedi (Kümülatif) *</t>
  </si>
  <si>
    <t>Servis Hattıyla Ulaşılan Potansiyel Tüketici (Kümülatif) *</t>
  </si>
  <si>
    <t xml:space="preserve"> - Konut Merkezi **</t>
  </si>
  <si>
    <t xml:space="preserve"> - Konut Harici Merkezi ***</t>
  </si>
  <si>
    <t>Abonelik Sözleşmesi (Gaz Kullanım Sözleşmesi) İmzalayan Abone Adedi (Kümülatif) ****</t>
  </si>
  <si>
    <t>İç Tesisat Onayı Yapılan Abone Adedi (Kümülatif) ****</t>
  </si>
  <si>
    <t>Gazı Açılan Abone Adedi (Yıl içinde gazı ilk kez açılan tüketici) ****</t>
  </si>
  <si>
    <t>Fatura Kesilen Abone Adedi
(Yıl içinde en az bir kez fatura kesilen tüketici) ****</t>
  </si>
  <si>
    <t>Gaz Verilen Bina Adedi (İçinde en az bir abone bulunan) (Kümülatif) ****</t>
  </si>
  <si>
    <t>* Servis hattı ile kasıt, dağıtım şebekesini konuta bağlayan hat olup bir hattın ucunda hem konut hem de konut harici tüketici bulunması durumunda da bu hat servis hattı addedilir.</t>
  </si>
  <si>
    <t>** Bu kalemde, merkezi abonelik yapılan bir bina için o binadaki konut amaçlı dairelerin sayısı yer alacaktır.</t>
  </si>
  <si>
    <t>*** Bu kalemde, merkezi abonelik yapılan bir bina için o binadaki konut harici tüketicilerin sayısı yer alacaktır.</t>
  </si>
  <si>
    <t>**** Bu kalemlerde, sadece abone sayılarına yer verilecek olup serbest tüketicilerin sayısı yer almayacaktır.</t>
  </si>
  <si>
    <t>Servis Hattıyla Ulaşılan Potansiyel Tüketici Adedi (Kümülatif) *</t>
  </si>
  <si>
    <t>Dağıtım Bölgesindeki Potansiyel Tüketici Adedi (Kümülatif)</t>
  </si>
  <si>
    <t>Şebekenin Ulaştığı Potansiyel Tüketici Adedi (Kümülatif)</t>
  </si>
  <si>
    <t xml:space="preserve"> - Konut Bireysel (Merkezi sistem ile ısınmayan)</t>
  </si>
  <si>
    <t xml:space="preserve"> - Konut Harici Bireysel (Merkezi sistem ile ısınmayan)</t>
  </si>
  <si>
    <t>EK-3: YILLIK BİLANÇOLAR</t>
  </si>
  <si>
    <t>YILLIK BİLANÇO</t>
  </si>
  <si>
    <t>(TL)</t>
  </si>
  <si>
    <t xml:space="preserve">AKTİF </t>
  </si>
  <si>
    <t>I-DÖNEN VARLIKLAR</t>
  </si>
  <si>
    <t xml:space="preserve">   A - HAZIR DEĞERLER</t>
  </si>
  <si>
    <t xml:space="preserve">        1 - Kasa Hesabı</t>
  </si>
  <si>
    <t xml:space="preserve">        2 - Alınan Çekler Hesabı</t>
  </si>
  <si>
    <t xml:space="preserve">        3 - Bankalar Hesabı</t>
  </si>
  <si>
    <t xml:space="preserve">        4 - Verilen Çekler ve Ödeme Emirleri (-)</t>
  </si>
  <si>
    <t xml:space="preserve">        5 - Diğer Hazır Değerler</t>
  </si>
  <si>
    <t xml:space="preserve">   B - MENKUL KIYMETLER</t>
  </si>
  <si>
    <t xml:space="preserve">        1 - Hisse Senetleri</t>
  </si>
  <si>
    <t xml:space="preserve">        2 - Özel Kesim Tahvil, Senet ve Bonoları</t>
  </si>
  <si>
    <t xml:space="preserve">        3 - Kamu Kesim Tahvil, Senet ve Bonoları</t>
  </si>
  <si>
    <t xml:space="preserve">        4 - Diğer Menkul Kıymetler</t>
  </si>
  <si>
    <t xml:space="preserve">        5 - Menkul Kıymetler Değer Düşüklüğü Karşılığı Hesabı (-)</t>
  </si>
  <si>
    <t xml:space="preserve">   C - TİCARİ ALACAKLAR</t>
  </si>
  <si>
    <t xml:space="preserve">        1 - Alıcılar</t>
  </si>
  <si>
    <t xml:space="preserve">        2 - Alacak Senetleri</t>
  </si>
  <si>
    <t xml:space="preserve">        3 - Alacak Senetleri Reeskontu (-)</t>
  </si>
  <si>
    <t xml:space="preserve">        4 - Verilen Depozito ve Teminatlar</t>
  </si>
  <si>
    <t xml:space="preserve">        5 - Diğer Ticari Alacaklar</t>
  </si>
  <si>
    <t xml:space="preserve">        6 - Şüpheli Ticari Alacaklar</t>
  </si>
  <si>
    <t xml:space="preserve">        7 - Şüpheli Ticari Alacaklar Karşılığı (-)</t>
  </si>
  <si>
    <t xml:space="preserve">   D - DİĞER ALACAKLAR</t>
  </si>
  <si>
    <t xml:space="preserve">        1 - Ortaklardan Alacaklar</t>
  </si>
  <si>
    <t xml:space="preserve">        2 - İştiraklerden Alacaklar</t>
  </si>
  <si>
    <t xml:space="preserve">        3 - Bağlı Ortaklıklardan Alacaklar</t>
  </si>
  <si>
    <t xml:space="preserve">        4 - Personelden Alacaklar</t>
  </si>
  <si>
    <t xml:space="preserve">        5 - Diğer Çeşitli Alacaklar</t>
  </si>
  <si>
    <t xml:space="preserve">        6 - Diğer Alacak Senetleri Reeskontu (-)</t>
  </si>
  <si>
    <t xml:space="preserve">        7 - Şüpheli Diğer Alacaklar</t>
  </si>
  <si>
    <t xml:space="preserve">        8 - Şüpheli Diğer Alacaklar Karşılığı (-)</t>
  </si>
  <si>
    <t xml:space="preserve">   E - STOKLAR</t>
  </si>
  <si>
    <t xml:space="preserve">        1 - İlk Madde ve Malzeme Giderleri</t>
  </si>
  <si>
    <t xml:space="preserve">        2 - Yarı Mamül Üretim Hesabı</t>
  </si>
  <si>
    <t xml:space="preserve">        3 - Mamüller Hesabı</t>
  </si>
  <si>
    <t xml:space="preserve">        4 - Ticari Mallar</t>
  </si>
  <si>
    <t xml:space="preserve">        5 - Diğer Stoklar Hesabı</t>
  </si>
  <si>
    <t xml:space="preserve">        6 - Stok Değer Düşüklüğü Karşılığı (-)</t>
  </si>
  <si>
    <t xml:space="preserve">        7 - Verilen Sipariş Avansları</t>
  </si>
  <si>
    <t xml:space="preserve">   F - YILLARA YAYGIN İNŞAAT VE ONARIM MALİYETLERİ</t>
  </si>
  <si>
    <t xml:space="preserve">        1 - Yıllara Yaygın İnşaat ve Onarım Maliyetleri</t>
  </si>
  <si>
    <t xml:space="preserve">        2 - Taşeronlara Verilen Avanslar Hesabı</t>
  </si>
  <si>
    <t xml:space="preserve">   G - GELECEK AYLARA AİT GİDERLER VE GELİR TAHAKKUKLARI</t>
  </si>
  <si>
    <t xml:space="preserve">        1 - Gelecek Aylara Ait Giderler</t>
  </si>
  <si>
    <t xml:space="preserve">        2 - Gelir Tahakkukları</t>
  </si>
  <si>
    <t xml:space="preserve">   H - DİĞER DÖNEN VARLIKLAR</t>
  </si>
  <si>
    <t xml:space="preserve">        1 - Devreden KDV</t>
  </si>
  <si>
    <t xml:space="preserve">        2 - İndirilecek KDV</t>
  </si>
  <si>
    <t xml:space="preserve">        3 - Diğer KDV</t>
  </si>
  <si>
    <t xml:space="preserve">        4 - Peşin Ödenen Vergiler ve Fonlar</t>
  </si>
  <si>
    <t xml:space="preserve">        5 - İş Avansları</t>
  </si>
  <si>
    <t xml:space="preserve">        6 - Personel Avansları</t>
  </si>
  <si>
    <t xml:space="preserve">        7 - Sayım ve Tesellüm Noksanları</t>
  </si>
  <si>
    <t xml:space="preserve">        8 - Diğer Çeşitli Dönen Varlıklar</t>
  </si>
  <si>
    <t xml:space="preserve">        9 - Diğer Dönen Varlıklar Karşılığı (-)</t>
  </si>
  <si>
    <t>II-DURAN VARLIKLAR</t>
  </si>
  <si>
    <t xml:space="preserve">   A - TİCARİ ALACAKLAR</t>
  </si>
  <si>
    <t xml:space="preserve">        3 - Alacak Senetleri Reeskontu Hesabı (-)</t>
  </si>
  <si>
    <t xml:space="preserve">        5 - Şüpheli Alacaklar Karşılığı (-)</t>
  </si>
  <si>
    <t xml:space="preserve">   B - DİĞER ALACAKLAR</t>
  </si>
  <si>
    <t xml:space="preserve">        7 - Şüpheli Diğer Alacaklar Karşılığı (-)</t>
  </si>
  <si>
    <t xml:space="preserve">   C - MALİ DURAN VARLIKLAR</t>
  </si>
  <si>
    <t xml:space="preserve">        1 - Bağlı Menkul Kıymetler</t>
  </si>
  <si>
    <t xml:space="preserve">        2 - Bağlı Menkul Kıymetler Değer Düşüklüğü Karşılığı (-)</t>
  </si>
  <si>
    <t xml:space="preserve">        3 - İştirakler</t>
  </si>
  <si>
    <t xml:space="preserve">        4 - İştiraklere Sermaye Taahhütleri (-)</t>
  </si>
  <si>
    <t xml:space="preserve">        5 - İştirakler Sermaye Payları Değer Düşüklüğü Karşılığı (-)</t>
  </si>
  <si>
    <t xml:space="preserve">        6 - Bağlı Ortaklıklar</t>
  </si>
  <si>
    <t xml:space="preserve">        7 - Bağlı Ortaklıklara Sermaye Taahhütleri (-)</t>
  </si>
  <si>
    <t xml:space="preserve">        8 - Bağlı Ortaklıklar Sermaye Payları Değer Düşüklüğü Karşılığı (-)</t>
  </si>
  <si>
    <t xml:space="preserve">        9 - Diğer Mali Duran Varlıklar</t>
  </si>
  <si>
    <t xml:space="preserve">        10 - Diğer Mali Duran Varlıklar Karşılığı (-)</t>
  </si>
  <si>
    <t xml:space="preserve">   D - MADDİ DURAN VARLIKLAR</t>
  </si>
  <si>
    <t xml:space="preserve">        1 - Arazi ve Arsalar</t>
  </si>
  <si>
    <t xml:space="preserve">        2 - Yeraltı ve Yerüstü Düzenleri</t>
  </si>
  <si>
    <t xml:space="preserve">        3 - Binalar</t>
  </si>
  <si>
    <t xml:space="preserve">        4 - Tesis, Makine ve Cihazlar</t>
  </si>
  <si>
    <t xml:space="preserve">        5 - Taşıtlar</t>
  </si>
  <si>
    <t xml:space="preserve">        6 - Demirbaşlar</t>
  </si>
  <si>
    <t xml:space="preserve">        7 - Diğer Maddi Duran Varlıklar</t>
  </si>
  <si>
    <t xml:space="preserve">        8 - Birikmiş Amortismanlar (-)</t>
  </si>
  <si>
    <t xml:space="preserve">        9 - Yapılmakta Olan Yatırımlar</t>
  </si>
  <si>
    <t xml:space="preserve">        10 - Verilen Avanslar</t>
  </si>
  <si>
    <t xml:space="preserve">   E - MADDİ OLMAYAN DURAN VARLIKLAR</t>
  </si>
  <si>
    <t xml:space="preserve">        1 - Haklar</t>
  </si>
  <si>
    <t xml:space="preserve">        2 - Şerefiyeler</t>
  </si>
  <si>
    <t xml:space="preserve">        3 - Kuruluş ve Örgütlenme Giderleri</t>
  </si>
  <si>
    <t xml:space="preserve">        4 - Araştırma ve Geliştirme Maliyetleri</t>
  </si>
  <si>
    <t xml:space="preserve">        5 - Özel Maliyetler</t>
  </si>
  <si>
    <t xml:space="preserve">        6 - Diğer Maddi Olmayan Duran Varlıklar</t>
  </si>
  <si>
    <t xml:space="preserve">        7 - Birikmiş Amortismanlar (-)</t>
  </si>
  <si>
    <t xml:space="preserve">        8 - Verilen Avanslar</t>
  </si>
  <si>
    <t xml:space="preserve">   F - ÖZEL TÜKENMEYE TABİ VARLIKLAR</t>
  </si>
  <si>
    <t xml:space="preserve">        1 - Arama Giderleri</t>
  </si>
  <si>
    <t xml:space="preserve">        2 - Hazırlık ve Geliştirme Giderleri</t>
  </si>
  <si>
    <t xml:space="preserve">        3 - Diğer Özel Tükenmeye Tabi Varlıklar</t>
  </si>
  <si>
    <t xml:space="preserve">        4 - Birikmiş Tükenme Payları (-)</t>
  </si>
  <si>
    <t xml:space="preserve">        5 - Verilen Avanslar</t>
  </si>
  <si>
    <t xml:space="preserve">   G - GELECEK YILLARA AİT GİDER VE GELİR TAHAKKUKLARI</t>
  </si>
  <si>
    <t xml:space="preserve">        1 - Gelecek Yıllara Ait Giderler</t>
  </si>
  <si>
    <t xml:space="preserve">   H - DİĞER DURAN VARLIKLAR</t>
  </si>
  <si>
    <t xml:space="preserve">        1 - Gelecek Yıllarda İndirilecek KDV</t>
  </si>
  <si>
    <t xml:space="preserve">        2 - Diğer KDV</t>
  </si>
  <si>
    <t xml:space="preserve">        3 - Gelecek Yıllar İhtiyacı Stoklar</t>
  </si>
  <si>
    <t xml:space="preserve">        4 - Elden Çıkarılan Stoklar ve Maddi Duran Varlıklar</t>
  </si>
  <si>
    <t xml:space="preserve">        5 - Peşin Ödenen Vergi ve Fonlar</t>
  </si>
  <si>
    <t xml:space="preserve">        6 - Diğer Çeşitli Duran Varlıklar</t>
  </si>
  <si>
    <t xml:space="preserve">        7 - Stok Değer Düşüklüğü Karşılığı (-)</t>
  </si>
  <si>
    <t>AKTİF (VARLIKLAR) TOPLAMI</t>
  </si>
  <si>
    <t>NAZIM HESAPLAR</t>
  </si>
  <si>
    <t>PASİF</t>
  </si>
  <si>
    <t>III-KISA VADELİ YABANCI KAYNAKLAR</t>
  </si>
  <si>
    <t xml:space="preserve">   A - MALİ BORÇLAR</t>
  </si>
  <si>
    <t xml:space="preserve">        1 - Banka Kredileri</t>
  </si>
  <si>
    <t xml:space="preserve">        2 - Uzun Vadeli Kredilerin Anapara Taksitleri ve Faizleri</t>
  </si>
  <si>
    <t xml:space="preserve">        3 - Tahvil Anapara ve Borç Taksit ve Faizleri</t>
  </si>
  <si>
    <t xml:space="preserve">        4 - Çıkarılmış Bonolar ve Senetler</t>
  </si>
  <si>
    <t xml:space="preserve">        5 - Çıkarılmış Diğer Menkul Kıymetler</t>
  </si>
  <si>
    <t xml:space="preserve">        6 - Menkul Kıymetler İhraç Farkları (-)</t>
  </si>
  <si>
    <t xml:space="preserve">        7 - Diğer Mali Borçlar</t>
  </si>
  <si>
    <t xml:space="preserve">   B - TİCARİ BORÇLAR</t>
  </si>
  <si>
    <t xml:space="preserve">        1 - Satıcılar</t>
  </si>
  <si>
    <t xml:space="preserve">        2 - Borç Senetleri</t>
  </si>
  <si>
    <t xml:space="preserve">        3 - Borç Senetleri Reeskontu (-)</t>
  </si>
  <si>
    <t xml:space="preserve">        4 - Alınan Depozito ve Teminatlar</t>
  </si>
  <si>
    <t xml:space="preserve">        5 - Diğer Ticari Borçlar</t>
  </si>
  <si>
    <t xml:space="preserve">   C - DİĞER BORÇLAR</t>
  </si>
  <si>
    <t xml:space="preserve">        1 - Ortaklara Borçlar</t>
  </si>
  <si>
    <t xml:space="preserve">        2 - İştiraklere Borçlar</t>
  </si>
  <si>
    <t xml:space="preserve">        3 - Bağlı Ortaklıklara Borçlar</t>
  </si>
  <si>
    <t xml:space="preserve">        4 - Personele Borçlar</t>
  </si>
  <si>
    <t xml:space="preserve">        5 - Diğer Çeşitli Borçlar</t>
  </si>
  <si>
    <t xml:space="preserve">        6 - Diğer Borç Senetleri Reeskontu (-)</t>
  </si>
  <si>
    <t xml:space="preserve">   D - ALINAN AVANSLAR</t>
  </si>
  <si>
    <t xml:space="preserve">        1 - Alınan Sipariş Avansları</t>
  </si>
  <si>
    <t xml:space="preserve">        2 - Alınan Diğer Avanslar</t>
  </si>
  <si>
    <t xml:space="preserve">   E - YILLARA YAYGIN İNŞAAT VE ONARIM HAKEDİŞLERİ</t>
  </si>
  <si>
    <t xml:space="preserve">        1 - Yıllara Yaygın İnşaat ve Onarım Hakediş Bedelleri</t>
  </si>
  <si>
    <t xml:space="preserve">   F - ÖDENECEK VERGİ VE DİĞER YÜKÜMLÜLÜKLER</t>
  </si>
  <si>
    <t xml:space="preserve">        1 - Ödenecek Vergi ve Fonlar</t>
  </si>
  <si>
    <t xml:space="preserve">        2 - Ödenecek Sosyal Güvenlik Kesintileri</t>
  </si>
  <si>
    <t xml:space="preserve">        3 - Vadesi Geçmiş Ertelenmiş veya Taksitlendirilmiş                              
             Vergi ve Diğer Yükümlülükler</t>
  </si>
  <si>
    <t xml:space="preserve">        4 - Ödenecek Diğer Yükümlülükler</t>
  </si>
  <si>
    <t xml:space="preserve">   G - BORÇ VE GİDER KARŞILIKLARI</t>
  </si>
  <si>
    <t xml:space="preserve">        1 - Dönem Karı Vergi ve Diğer Yasal Yükümlülük Karşılıkları</t>
  </si>
  <si>
    <t xml:space="preserve">        2 - Dönem Karının Peşin Ödenen Vergi ve Diğer Yükümlülükleri (-)</t>
  </si>
  <si>
    <t xml:space="preserve">        3 - Kıdem Tazminatı Karşılığı </t>
  </si>
  <si>
    <t xml:space="preserve">        4 - Maliyet Giderlerleri Karşılığı</t>
  </si>
  <si>
    <t xml:space="preserve">        5 - Diğer Borç ve Gider Karşılıkları</t>
  </si>
  <si>
    <t xml:space="preserve">   H - GELECEK AYLARA AİT GELİRLER VE GİDER TAHAKKUKLARI</t>
  </si>
  <si>
    <t xml:space="preserve">        2 - Gider Tahakkukları</t>
  </si>
  <si>
    <t xml:space="preserve">   I - DİĞER KISA VADELİ YABANCI KAYNAKLAR</t>
  </si>
  <si>
    <t xml:space="preserve">        1 - Hesaplanan KDV</t>
  </si>
  <si>
    <t xml:space="preserve">        3 - Merkez ve Şubeler Cari Hesabı</t>
  </si>
  <si>
    <t xml:space="preserve">        4 - Sayım ve Tesellüm Fazlaları</t>
  </si>
  <si>
    <t xml:space="preserve">        5 - Diğer Çeşitli Yabancı Kaynaklar</t>
  </si>
  <si>
    <t>IV - UZUN VADELİ YABANCI KAYNAKLAR</t>
  </si>
  <si>
    <t xml:space="preserve">        2 - Çıkarılmış Tahviller</t>
  </si>
  <si>
    <t xml:space="preserve">        3 - Çıkarılmış Diğer Menkul Kıymetler</t>
  </si>
  <si>
    <t xml:space="preserve">        4 - Menkul Kıymetler İhraç Farkı (-)</t>
  </si>
  <si>
    <t xml:space="preserve">        5 - Diğer Mali Borçlar</t>
  </si>
  <si>
    <t xml:space="preserve">        4 - Diğer Çeşitli Borçlar</t>
  </si>
  <si>
    <t xml:space="preserve">        5 - Diğer Borç Senetleri Reeskontu (-)</t>
  </si>
  <si>
    <t xml:space="preserve">        6 - Kamuya Olan Ertelenmiş veya Taksitlendirilmiş Borçlar</t>
  </si>
  <si>
    <t xml:space="preserve">   E - BORÇ VE GİDER KARŞILIKLARI</t>
  </si>
  <si>
    <t xml:space="preserve">        1 - Kıdem Tazminatı Karşılığı </t>
  </si>
  <si>
    <t xml:space="preserve">        2 - Diğer Borç ve Gider Karşılıkları</t>
  </si>
  <si>
    <t xml:space="preserve">   F - GELECEK YILLARA AİT GELİRLER VE GİDER TAHAKKUKLARI</t>
  </si>
  <si>
    <t xml:space="preserve">        1 - Gelecek Yıllara Ait Gelirler</t>
  </si>
  <si>
    <t xml:space="preserve">   G - DİĞER UZUN VADELİ YABANCI KAYNAKLAR</t>
  </si>
  <si>
    <t xml:space="preserve">        1 - Gelecek Yıllara Ertelenen veya Terkin Edilen KDV</t>
  </si>
  <si>
    <t xml:space="preserve">        2 - Tesise Katılma Payları</t>
  </si>
  <si>
    <t xml:space="preserve">        3 - Diğer Uzun Vadeli Yabancı Kaynaklar</t>
  </si>
  <si>
    <t>V - ÖZ KAYNAKLAR</t>
  </si>
  <si>
    <t xml:space="preserve">   A - ÖDENMİŞ SERMAYE</t>
  </si>
  <si>
    <t xml:space="preserve">        1 - Sermaye</t>
  </si>
  <si>
    <t xml:space="preserve">        2 - Ödenmemiş Sermaye (-)</t>
  </si>
  <si>
    <t xml:space="preserve">   B - SERMAYE YEDEKLERİ</t>
  </si>
  <si>
    <t xml:space="preserve">        1 - Hisse Senedi İhraç Primleri</t>
  </si>
  <si>
    <t xml:space="preserve">        2 - Hisse Senedi İptal Karları</t>
  </si>
  <si>
    <t xml:space="preserve">        3 - M.D.V. Yeniden Değerleme Artışları</t>
  </si>
  <si>
    <t xml:space="preserve">        4 - İştirakler Yeniden Değerleme Artışları</t>
  </si>
  <si>
    <t xml:space="preserve">        5 - Diğer Sermaye Yedekleri</t>
  </si>
  <si>
    <t xml:space="preserve">   C - KAR YEDEKLERİ</t>
  </si>
  <si>
    <t xml:space="preserve">        1 - Yasal Yedekler</t>
  </si>
  <si>
    <t xml:space="preserve">        2 - Statü Yedekleri</t>
  </si>
  <si>
    <t xml:space="preserve">        3 - Olağanüstü Yedekler</t>
  </si>
  <si>
    <t xml:space="preserve">        4 - Diğer Kar Yedekleri</t>
  </si>
  <si>
    <t xml:space="preserve">        5 - Özel Fonlar</t>
  </si>
  <si>
    <t xml:space="preserve">   D - GEÇMİŞ YILLAR KARLARI</t>
  </si>
  <si>
    <t xml:space="preserve">        1 - Geçmiş Yıllar Karları</t>
  </si>
  <si>
    <t xml:space="preserve">   E - GEÇMİŞ YILLAR ZARARLARI (-)</t>
  </si>
  <si>
    <t xml:space="preserve">        1 - Geçmiş Yıllar Zararları (-)</t>
  </si>
  <si>
    <t xml:space="preserve">   F - DÖNEM NET KARI (ZARARI)</t>
  </si>
  <si>
    <t xml:space="preserve">        1 - Dönem Net Karı</t>
  </si>
  <si>
    <t xml:space="preserve">        2 - Dönem Net Zararı (-)</t>
  </si>
  <si>
    <t>PASİF (KAYNAKLAR) TOPLAMI</t>
  </si>
  <si>
    <t>EK-4: YILLIK GELİR TABLOLARI</t>
  </si>
  <si>
    <t>YILLIK GELİR TABLOSU</t>
  </si>
  <si>
    <t>A - Brüt Satışlar</t>
  </si>
  <si>
    <t xml:space="preserve">     1 - Yurtiçi Satışlar</t>
  </si>
  <si>
    <t xml:space="preserve">     2 - Yurtdışı Satışlar</t>
  </si>
  <si>
    <t xml:space="preserve">     3 - Diğer Gelirler</t>
  </si>
  <si>
    <t>B - Satış İndirimleri (-)</t>
  </si>
  <si>
    <t xml:space="preserve">     1 - Satıştan İadeler (-)</t>
  </si>
  <si>
    <t xml:space="preserve">     2 - Satış İskontoları (-)</t>
  </si>
  <si>
    <t xml:space="preserve">     3 - Diğer İndirimler (-)</t>
  </si>
  <si>
    <t>C - NET SATIŞLAR</t>
  </si>
  <si>
    <t>D - Satışların Maliyeti (-)</t>
  </si>
  <si>
    <t xml:space="preserve">     1 - Satılan Mamüller Maliyeti (-)</t>
  </si>
  <si>
    <t xml:space="preserve">     2 - Satılan Ticari Mallar Maliyeti (-)</t>
  </si>
  <si>
    <t xml:space="preserve">     3 - Satılan Hizmet Maliyeti (-)</t>
  </si>
  <si>
    <t xml:space="preserve">     4 - Diğer Satışların Maliyeti (-)</t>
  </si>
  <si>
    <t>BRÜT SATIŞ KARI VEYA ZARARI</t>
  </si>
  <si>
    <t>E - Faaliyet Giderleri (-)</t>
  </si>
  <si>
    <t xml:space="preserve">     1 - Araştırma ve Geliştirme Giderleri (-)</t>
  </si>
  <si>
    <t xml:space="preserve">     2 - Pazarlama, Satış ve Dağıtım Giderleri (-)</t>
  </si>
  <si>
    <t xml:space="preserve">     3 - Genel Yönetim Giderleri (-)</t>
  </si>
  <si>
    <t>FAALİYET KARI VEYA ZARARI</t>
  </si>
  <si>
    <t>F - Diğer Faaliyetlerden Olağan Gelir ve Karlar</t>
  </si>
  <si>
    <t xml:space="preserve">     1 - İştiraklerden Temettü Gelirleri</t>
  </si>
  <si>
    <t xml:space="preserve">     2 - Bağlı Ortaklıklardan Temettü Gelirleri</t>
  </si>
  <si>
    <t xml:space="preserve">     3 - Faiz Gelirleri</t>
  </si>
  <si>
    <t xml:space="preserve">     4 - Komisyon Gelirleri</t>
  </si>
  <si>
    <t xml:space="preserve">     5 - Konusu Kalmayan Karşılıklar</t>
  </si>
  <si>
    <t xml:space="preserve">     6 - Menkul Kıymet Satış Karları</t>
  </si>
  <si>
    <t xml:space="preserve">     7 - Kambiyo Karları</t>
  </si>
  <si>
    <t xml:space="preserve">     8 - Reeskont Faiz Gelirleri</t>
  </si>
  <si>
    <t xml:space="preserve">     9 - Diğer Olağan Gelir ve Karlar</t>
  </si>
  <si>
    <t>G - Diğer Faaliyetlerden Olağan Gider ve Zararlar (-)</t>
  </si>
  <si>
    <t xml:space="preserve">     1 - Komisyon Giderleri (-)</t>
  </si>
  <si>
    <t xml:space="preserve">     2 - Karşılık Giderleri (-)</t>
  </si>
  <si>
    <t xml:space="preserve">     3 - Menkul Kıymet Satış Zararları (-)</t>
  </si>
  <si>
    <t xml:space="preserve">     4 - Kambiyo Zararları (-)</t>
  </si>
  <si>
    <t xml:space="preserve">     5 - Reeskont Faiz Giderleri (-)</t>
  </si>
  <si>
    <t xml:space="preserve">     6 - Diğer Gider ve Zararlar (-)</t>
  </si>
  <si>
    <t>H - Finansman Giderleri (-)</t>
  </si>
  <si>
    <t xml:space="preserve">     1 - Kısa Vadeli Borçlanma Giderleri (-)</t>
  </si>
  <si>
    <t xml:space="preserve">     2 - Uzun Vadeli Borçlanma Giderleri (-)</t>
  </si>
  <si>
    <t>OLAĞAN KAR VEYA ZARAR</t>
  </si>
  <si>
    <t>I - Olağandışı Gelir ve Karlar</t>
  </si>
  <si>
    <t xml:space="preserve">     1 - Önceki Dönem Gelir ve Karları</t>
  </si>
  <si>
    <t xml:space="preserve">     2 - Diğer Olağandışı Gelir ve Karlar</t>
  </si>
  <si>
    <t>J - Olağandışı Gider ve Zararlar (-)</t>
  </si>
  <si>
    <t xml:space="preserve">     1 - Çalışmayan Kısım Gider ve Zararları (-)</t>
  </si>
  <si>
    <t xml:space="preserve">     2 - Önceki Dönem Gider ve Zararları (-)</t>
  </si>
  <si>
    <t xml:space="preserve">     3 - Diğer Olağandışı Gider ve Zararlar (-)</t>
  </si>
  <si>
    <t>DÖNEM KARI VEYA ZARARI</t>
  </si>
  <si>
    <t>K -  Dönem Karı Vergi ve Diğer Yasal Yükümlülükler Karşılıkları (-)</t>
  </si>
  <si>
    <t>DÖNEM NET KARI VEYA ZARARI</t>
  </si>
  <si>
    <t>EK-5: YILLIK NAKİT AKIM TABLOLARI</t>
  </si>
  <si>
    <t>YILLIK NAKİT AKIM TABLOSU</t>
  </si>
  <si>
    <t>A - DÖNEM BAŞI NAKİT MEVCUDU</t>
  </si>
  <si>
    <t>B - DÖNEM İÇİ NAKİT GİRİŞLERİ</t>
  </si>
  <si>
    <t xml:space="preserve">     1 - Satışlardan Elde Edilen Nakit</t>
  </si>
  <si>
    <t xml:space="preserve">          a) Net Satışlar</t>
  </si>
  <si>
    <t xml:space="preserve">          b) Ticari Alacaklardaki Azalışlar</t>
  </si>
  <si>
    <t xml:space="preserve">          c) Ticari Alacaklardaki Artışlar (-)</t>
  </si>
  <si>
    <t xml:space="preserve">     2 - Diğer Faaliyetlerden Olağan Gelir ve Karlardan Dolayı 
          Sağlanan Nakit</t>
  </si>
  <si>
    <t xml:space="preserve">     3 - Olağandışı Gelir ve Karlardan Sağlanan Nakit</t>
  </si>
  <si>
    <t xml:space="preserve">     4 - Kısa Vadeli Yabancı Kaynaklardaki Artışlardan Sağlanan 
          Nakit (Alımlarla İlgili Olmayan)</t>
  </si>
  <si>
    <t xml:space="preserve">          a) Menkul Kıymet İhraçlarından </t>
  </si>
  <si>
    <t xml:space="preserve">          b) Alınan Krediler</t>
  </si>
  <si>
    <t xml:space="preserve">          c) Diğer Artışlar</t>
  </si>
  <si>
    <t xml:space="preserve">     5 - Uzun Vadeli Yabancı Kaynaklardaki Artışlardan Sağlanan 
          Nakit (Alımlarla İlgili Olmayan)</t>
  </si>
  <si>
    <t xml:space="preserve">     6 - Sermaye Artışlarından Sağlanan Nakit   </t>
  </si>
  <si>
    <t xml:space="preserve">     7 - Hisse Senedi İhraç Primlerinden Sağlanan Nakit</t>
  </si>
  <si>
    <t xml:space="preserve">     8 - Diğer Nakit Girişleri</t>
  </si>
  <si>
    <t>C - DÖNEM İÇİ NAKİT ÇIKIŞLAR</t>
  </si>
  <si>
    <t xml:space="preserve">     1 - Maliyetlerden Kaynaklanan Nakit Çıkışlar</t>
  </si>
  <si>
    <t xml:space="preserve">          a) Satışların Maliyeti</t>
  </si>
  <si>
    <t xml:space="preserve">          b) Stoklardaki Artışlar</t>
  </si>
  <si>
    <t xml:space="preserve">          c) Ticari Borçlardaki (Alımlardan Kaynaklanan) Azalışlar</t>
  </si>
  <si>
    <t xml:space="preserve">          d) Ticari Borçlardaki (Alımlardan Kaynaklanan) Artışlar (-)</t>
  </si>
  <si>
    <t xml:space="preserve">          e) Amortisman ve Nakit Çıkışı Gerektirmeyen Diğer Giderler (-)</t>
  </si>
  <si>
    <t xml:space="preserve">          f) Stoklardaki Azalışlar (-)</t>
  </si>
  <si>
    <t xml:space="preserve">     2 - Faaliyet Giderlerine İlişkin Nakit Çıkışları</t>
  </si>
  <si>
    <t xml:space="preserve">          a) Araştırma ve Geliştirme Giderleri</t>
  </si>
  <si>
    <t xml:space="preserve">          b) Pazarlama, Satış ve Dağıtım Giderleri</t>
  </si>
  <si>
    <t xml:space="preserve">          c) Genel Yönetim Giderleri</t>
  </si>
  <si>
    <t xml:space="preserve">          d) Amortisman ve Nakit Çıkışı Gerektirmeyen Diğer Giderler (-)</t>
  </si>
  <si>
    <t xml:space="preserve">     3 - Diğer Faaliyetlerden Olağan Gider ve Zararlara İlişkin 
          Nakit Çıkışları</t>
  </si>
  <si>
    <t xml:space="preserve">          a) Diğer Faaliyetlerle İlgili Olağan Gider ve Zararlar</t>
  </si>
  <si>
    <t xml:space="preserve">          b) Amortisman ve Nakit Çıkışı Gerektirmeyen Diğer 
              Gider ve Zararlar (-)</t>
  </si>
  <si>
    <t xml:space="preserve">     4 - Finansman Giderlerinden Dolayı Nakit Çıkışları</t>
  </si>
  <si>
    <t xml:space="preserve">     5 - Olağandışı Gider ve Zararlardan Dolayı Nakit Çıkışları </t>
  </si>
  <si>
    <t xml:space="preserve">          a) Olağandışı Gider ve Zararlar</t>
  </si>
  <si>
    <t xml:space="preserve">     6 - Duran Varlık Yatırımlarına İlişkin Nakit Çıkışları</t>
  </si>
  <si>
    <t xml:space="preserve">     7 - Kısa Vadeli Yabancı Kaynak Ödemeleri (Alımlarla İlgili 
         Olmayan)</t>
  </si>
  <si>
    <t xml:space="preserve">          a) Menkul Kıymetler Anapara Ödemeleri</t>
  </si>
  <si>
    <t xml:space="preserve">          b) Alınan Krediler Anapara Ödemeleri</t>
  </si>
  <si>
    <t xml:space="preserve">          c) Diğer Ödemeler</t>
  </si>
  <si>
    <t xml:space="preserve">     8 - Uzun Vadeli Yabancı Kaynak Ödemeleri (Alımlarla İlgili 
         Olmayan)</t>
  </si>
  <si>
    <t xml:space="preserve">     9 - Ödenen Vergi ve Benzerleri</t>
  </si>
  <si>
    <t xml:space="preserve">     10 - Ödenen Temettüler</t>
  </si>
  <si>
    <t xml:space="preserve">     11 - Diğer Nakit Çıkışları</t>
  </si>
  <si>
    <t>D - DÖNEM SONU NAKİT MEVCUDU (A + B - C)</t>
  </si>
  <si>
    <t>E - NAKİT ARTIŞ VEYA AZALIŞ (B - C)</t>
  </si>
  <si>
    <t>EK-6: MİZANLAR</t>
  </si>
  <si>
    <t>AYRICA ONAYLI BASILI ÇIKTI OLARAK YAZI EKİNDE SUNULACAKTIR.</t>
  </si>
  <si>
    <t>EK-7: DAĞITIM ŞİRKETLERİ DOĞAL GAZ ALIM FİYAT, MİKTAR VE BEDELLERİ</t>
  </si>
  <si>
    <t>1- Bu tabloda, Serbest Tüketici ve Organize Sanayi Bölgesi (OSB) abonelerinden gaz tedarikini dağıtım şirketinden yapan tüketiciler için yapılan alımlar gösterilir.</t>
  </si>
  <si>
    <t>2- Bu tablodaki veriler, ilgili aylar için faturalanan miktar ve tutarlar dikkate alınarak doldurulacaktır. (Tahakkuk esası)</t>
  </si>
  <si>
    <t>3- Bu tablo satır eklemek suretiyle her tedarikçi için ayrı ayrı doldurulacaktır.</t>
  </si>
  <si>
    <t xml:space="preserve">Ocak </t>
  </si>
  <si>
    <t>Şubat</t>
  </si>
  <si>
    <t>Mart</t>
  </si>
  <si>
    <t>Nisan</t>
  </si>
  <si>
    <t>Mayıs</t>
  </si>
  <si>
    <t>Haziran</t>
  </si>
  <si>
    <t>Temmuz</t>
  </si>
  <si>
    <t>Ağustos</t>
  </si>
  <si>
    <t>Eylül</t>
  </si>
  <si>
    <t>Ekim</t>
  </si>
  <si>
    <t>Kasım</t>
  </si>
  <si>
    <t xml:space="preserve">Aralık </t>
  </si>
  <si>
    <t>Yıllık</t>
  </si>
  <si>
    <t>TEDARİKÇİ - 1</t>
  </si>
  <si>
    <t>Abone</t>
  </si>
  <si>
    <t>ÖTV Dahil KDV Hariç Fiyat (TL/sm3)</t>
  </si>
  <si>
    <t>Miktar (sm3)</t>
  </si>
  <si>
    <t>Alım Bedeli (TL)</t>
  </si>
  <si>
    <t>300.000 m3 altı tüketen Serbest Tüketiciler</t>
  </si>
  <si>
    <t>300.000 m3 üzeri tüketen Serbest Tüketiciler</t>
  </si>
  <si>
    <t>TEDARİKÇİ - 2</t>
  </si>
  <si>
    <t>……….</t>
  </si>
  <si>
    <t>TOPLAM ABONE DOĞAL GAZ MİKTARI (sm3)</t>
  </si>
  <si>
    <t>ORTALAMA ABONE SATIŞ FİYATI (TL/sm3) (KDV Hariç)</t>
  </si>
  <si>
    <t>TOPLAM ST DOĞAL GAZ MİKTARI (sm3)</t>
  </si>
  <si>
    <t>ORTALAMA ST SATIŞ FİYATI (TL/sm3) (KDV Hariç)</t>
  </si>
  <si>
    <t>TOPLAM OSB DOĞAL GAZ MİKTARI (sm3)</t>
  </si>
  <si>
    <t>ORTALAMA OSB SATIŞ FİYATI (TL/sm3) (KDV Hariç)</t>
  </si>
  <si>
    <t>GENEL TOPLAM (sm3)</t>
  </si>
  <si>
    <t>EK-8/A: DAĞITIM ŞİRKETLERİ DOĞAL GAZ SATIŞ FİYAT, MİKTAR VE BEDELLERİ (Sm³)</t>
  </si>
  <si>
    <t xml:space="preserve">1- Bu tablodaki Serbest Tüketiciler, Dağıtım Şirketinden (Organize Sanayi Bölgeleri tüzel kişilikleri hariç, OSB içindeki münferit serbest tüketiciler dahil) doğal gaz satın alan müşterileri ifade eder. Dağıtım şirketinden sadece taşıma hizmeti alan Serbest Tüketiciler bu tabloda gösterilmeyecektir. </t>
  </si>
  <si>
    <t>3- Muhasebe dengesinin sağlanması için dağıtım şirketleri tarafından yapılan muhasebesel tahakkuk miktarları göz önüne alınmayacaktır.</t>
  </si>
  <si>
    <t>Tüketim (sm3)</t>
  </si>
  <si>
    <t>Hasılat (TL)</t>
  </si>
  <si>
    <t>Müşteri Sayısı (Fatura Kesilen)</t>
  </si>
  <si>
    <t>300.000 m3 altı tüketen Serbest Tüketici (OSB Hariç)</t>
  </si>
  <si>
    <t>300.000 m3 üzeri tüketen Serbest Tüketici (OSB Hariç)</t>
  </si>
  <si>
    <r>
      <t>Toplam Tüketim (sm</t>
    </r>
    <r>
      <rPr>
        <vertAlign val="superscript"/>
        <sz val="9"/>
        <rFont val="Arial Tur"/>
        <charset val="162"/>
      </rPr>
      <t>3</t>
    </r>
    <r>
      <rPr>
        <sz val="9"/>
        <rFont val="Arial Tur"/>
        <charset val="162"/>
      </rPr>
      <t>)</t>
    </r>
  </si>
  <si>
    <t>Toplam Hasılat (TL)</t>
  </si>
  <si>
    <t>ÖTV Dahil KDV Hariç Ortalama Fiyat (TL/sm3)</t>
  </si>
  <si>
    <t>EK-9: BOTAŞ VE DİĞER TEDARİKÇİLERDEN DOĞAL GAZ ALAN SERBEST TÜKETİCİLERİN LİSTESİ (OSB DAHİL)</t>
  </si>
  <si>
    <t>1- Dağıtım şirketinden sadece taşıma hizmeti alan Serbest Tüketiciler bu tabloda gösterilecektir.</t>
  </si>
  <si>
    <t>2- Bu tablo satır eklemek suretiyle her serbest tüketici için ayrı ayrı doldurulacaktır.</t>
  </si>
  <si>
    <t>Ocak</t>
  </si>
  <si>
    <t>Aralık</t>
  </si>
  <si>
    <t>Yıllık Toplam</t>
  </si>
  <si>
    <t>1- Tüketici Adı</t>
  </si>
  <si>
    <t>Tüketim Miktarı (sm3)</t>
  </si>
  <si>
    <t>Uygulanan Sistem Kullanım Bedeli (KDV Hariç)(TL/sm3)</t>
  </si>
  <si>
    <t xml:space="preserve">Taşıma Hasılatı </t>
  </si>
  <si>
    <t>2- Tüketici Adı</t>
  </si>
  <si>
    <t>Taşıma Hasılatı</t>
  </si>
  <si>
    <t>3- …</t>
  </si>
  <si>
    <t>……..</t>
  </si>
  <si>
    <t>Toplam Tüketim (sm3)</t>
  </si>
  <si>
    <t>EK-10/B: İŞLETME GİDERLERİ</t>
  </si>
  <si>
    <t xml:space="preserve">2- Müşterilerin gaz faturalarını ödememeleri durumunda oluşan zararlara bu tabloda yer verilmeyecektir. </t>
  </si>
  <si>
    <t>3- Bu tabloda karşılık giderlerine (kıdem tazminatı, güvence bedeli, şüpheli alacak karşılığı vb.) yer verilmeyecektir.</t>
  </si>
  <si>
    <t>4- Bu tabloda amortisman giderlerine ve finansman giderlerine yer verilmeyecektir.</t>
  </si>
  <si>
    <t>5- Bu tabloda belgelendirilemeyen giderlere yer verilmeyecektir.</t>
  </si>
  <si>
    <t>6- Bu tabloda birden çok kalemi ilgilendiren bir gider sadece bir kalem altında yer alacaktır. Aynı gider birden fazla kalem altında tekraren yazılmayacaktır.</t>
  </si>
  <si>
    <t>10- Giderler KDV hariç olacaktır.</t>
  </si>
  <si>
    <t xml:space="preserve">İŞLETME GİDERLERİ </t>
  </si>
  <si>
    <t>Toplam İşletme Giderleri</t>
  </si>
  <si>
    <t>Personel Ücret ve Giderleri *</t>
  </si>
  <si>
    <t>01. Normal Ücret (Ücrete bağlı vergiler dahil)</t>
  </si>
  <si>
    <t>02. Fazla Mesai Ücreti (Ücrete bağlı vergiler dahil)</t>
  </si>
  <si>
    <t>03. Kıdem Tazminatı</t>
  </si>
  <si>
    <t>04. Huzur Hakkı</t>
  </si>
  <si>
    <t>05. Eğitim</t>
  </si>
  <si>
    <t>06. Servis</t>
  </si>
  <si>
    <t>07. Yemek</t>
  </si>
  <si>
    <t>08. Görevlendirme</t>
  </si>
  <si>
    <t>Bakım Onarım Giderleri</t>
  </si>
  <si>
    <t>01. Dağıtım Hatları</t>
  </si>
  <si>
    <t>02. İstasyonlar</t>
  </si>
  <si>
    <t>03. Sayaçlar (Periyodik muayene ve kalibrasyon hariç)</t>
  </si>
  <si>
    <t>04. Araç ve Demirbaşlar</t>
  </si>
  <si>
    <t>05. Bina</t>
  </si>
  <si>
    <t>06. Yazılım</t>
  </si>
  <si>
    <t>Dışarıdan Sağlanan Hizmet Giderleri</t>
  </si>
  <si>
    <t>01. Sayaç Okuma ve Faturalandırma</t>
  </si>
  <si>
    <t>02. Sayaç Açma Kapama</t>
  </si>
  <si>
    <t>03. İç Tesisat Proje Onay, Kontrolörlük, Test ve İşletmeye Alma</t>
  </si>
  <si>
    <t>04. Periyodik Muayene ve Sayaç Kalibrasyon</t>
  </si>
  <si>
    <t>05. Tahsilat</t>
  </si>
  <si>
    <t>06. Güvenlik Hizmetleri</t>
  </si>
  <si>
    <t>07. Temizlik</t>
  </si>
  <si>
    <t>08. Çağrı Merkezi</t>
  </si>
  <si>
    <t>09. Danışmanlık</t>
  </si>
  <si>
    <t>Kira Giderleri</t>
  </si>
  <si>
    <t>01. Bina</t>
  </si>
  <si>
    <t>02. Taşıt</t>
  </si>
  <si>
    <t>03. Yazılım</t>
  </si>
  <si>
    <t>Enerji Giderleri</t>
  </si>
  <si>
    <t>01. Isıtma Gazı (İstasyonlarda Yakılan)</t>
  </si>
  <si>
    <t>02. Araç Yakıt</t>
  </si>
  <si>
    <t>03. Bina Isınma</t>
  </si>
  <si>
    <t>04. Elektrik</t>
  </si>
  <si>
    <t>05. Su</t>
  </si>
  <si>
    <t>06. Doğal Gaz Kokulandırma</t>
  </si>
  <si>
    <t>Yasal Zorunlu Harcamalar **</t>
  </si>
  <si>
    <t>01. Mahkeme ve Avukatlık</t>
  </si>
  <si>
    <t>02. Gaz Alım Damga Vergisi ***</t>
  </si>
  <si>
    <t>03. Vergi, Resim ve Harçlar (ÖİV ve MTV Dahil, Kurumlar Vergisi Hariçtir.)</t>
  </si>
  <si>
    <t>04. Sigorta</t>
  </si>
  <si>
    <t>05. Yıllık Lisans Bedeli</t>
  </si>
  <si>
    <t>06. EPDK Katılım Payı</t>
  </si>
  <si>
    <t>07. Denetim Giderleri (Mevzuat Kapsamında Yaptırılan)</t>
  </si>
  <si>
    <t>08. Noter Giderleri</t>
  </si>
  <si>
    <t>09. Oda Aidat Giderleri</t>
  </si>
  <si>
    <t>Haberleşme Giderleri</t>
  </si>
  <si>
    <t>01. Telefon ve İnternet</t>
  </si>
  <si>
    <t>02. Posta (Kargo ve Mektup)</t>
  </si>
  <si>
    <t>03. SCADA ve Uzaktan Okuma Sistemleri</t>
  </si>
  <si>
    <t>Büro ve İdari Giderler</t>
  </si>
  <si>
    <t>01. Kırtasiye</t>
  </si>
  <si>
    <t>02. Temizlik Malzemeleri</t>
  </si>
  <si>
    <t>Diğer Giderler</t>
  </si>
  <si>
    <t>01. Reklam ve Tanıtım</t>
  </si>
  <si>
    <t>02. Bağış, Sponsorluk ve Dernek Aidat Giderleri</t>
  </si>
  <si>
    <t>03. Temsil ve Ağırlama</t>
  </si>
  <si>
    <t>04. Araştırma Geliştirme</t>
  </si>
  <si>
    <t>05. Kanunen Kabul Edilmeyen Giderler</t>
  </si>
  <si>
    <t>** Yasal Zorunlu Harcama kalemlerine ilişkin detay açıklamalar ekte ayrıca sunulacaktır.</t>
  </si>
  <si>
    <t>EK-10/C: FATURA TAHSİLATI</t>
  </si>
  <si>
    <t>FATURA TAHSİLATI</t>
  </si>
  <si>
    <t>Şirket Tarafından Tahsil Edilen Fatura Sayısı</t>
  </si>
  <si>
    <t>PTT lerde Tahsil Edilen Fatura Sayısı</t>
  </si>
  <si>
    <t>Bankalarca Tahsil Edilen Fatura Sayısı</t>
  </si>
  <si>
    <t>Diğer        
(Tahsilat Yolunu Belirtiniz)</t>
  </si>
  <si>
    <t>Toplam Fatura Tahsilat Sayısı</t>
  </si>
  <si>
    <t xml:space="preserve">EK-11: DOĞAL GAZ HİZMETİNDE KULLANILAN SABİT KIYMETLER </t>
  </si>
  <si>
    <t>1- Amortisman ömrünü tamamlayan sabit kıymetlere yer verilmeyecektir.</t>
  </si>
  <si>
    <t xml:space="preserve">SIRA </t>
  </si>
  <si>
    <t>SABİT KIYMET
TÜRÜ VE ADI</t>
  </si>
  <si>
    <t>SABİT KIYMETLERE AKTARILDIĞI TARİH</t>
  </si>
  <si>
    <t>EDİNME DEĞERİ 
(TL)</t>
  </si>
  <si>
    <t>TOPLAM YENİDEN DEĞERLEME 
(TL)</t>
  </si>
  <si>
    <t>AMORTİSMAN YÖNTEMİ</t>
  </si>
  <si>
    <t>AMORTİSMAN SÜRESİ</t>
  </si>
  <si>
    <t>AMORTİSMAN ORANI</t>
  </si>
  <si>
    <t>TOPLAM BİRİKMİŞ AMORTİSMAN (TL)</t>
  </si>
  <si>
    <t>EK-12: BİRİKMİŞ AMORTİSMAN VE TÜKENME PAYLARI</t>
  </si>
  <si>
    <t>DURAN VARLIKLAR</t>
  </si>
  <si>
    <t>Maddi Duran Varlıklar Birikmiş Amort. (257)</t>
  </si>
  <si>
    <t>Maddi Olmayan Duran Varlıklar Birikmiş Amort. 
(268)</t>
  </si>
  <si>
    <t>Özel Tükenmeye Tabi Varlıklar Birikmiş Amort. 
(278)</t>
  </si>
  <si>
    <t>Diğer Duran Varlıklar Birikmiş Amort.
(299)</t>
  </si>
  <si>
    <t>TOPLAM
(257+268+278+299)</t>
  </si>
  <si>
    <t>1 - DÖNEM BAŞI</t>
  </si>
  <si>
    <t>2 - CARİ DÖNEM AMORT. VE TÜKENME PAYLARI</t>
  </si>
  <si>
    <t xml:space="preserve">       a - Hizmet Üretim Masraflarına Giden </t>
  </si>
  <si>
    <t xml:space="preserve">       b - Faaliyet Giderlerine Giden </t>
  </si>
  <si>
    <t xml:space="preserve">       c - Diğer Faaliyetlerden Olağan Gider ve Zararlara Giden</t>
  </si>
  <si>
    <t xml:space="preserve">       d - Olağandışı Gider ve Zararlara Giden </t>
  </si>
  <si>
    <t>3 - YENİDEN DEĞERLEME ARTIŞI</t>
  </si>
  <si>
    <t>4 - DİĞER ARTIŞLAR</t>
  </si>
  <si>
    <t>5 - ÇIKIŞLAR</t>
  </si>
  <si>
    <t>6 - DÖNEM SONU (1+2+3+4-5)</t>
  </si>
  <si>
    <t>EK-14/A: DAĞITIM ŞİRKETLERİNİN ÖNEMLİ BORÇLARI</t>
  </si>
  <si>
    <t>DAĞITIM ŞİRKETLERİNİN ÖNEMLİ BORÇLARI (TL)</t>
  </si>
  <si>
    <t>Tümü</t>
  </si>
  <si>
    <t>Vadesi Geçen</t>
  </si>
  <si>
    <t>Vade</t>
  </si>
  <si>
    <t>Faiz Oranı</t>
  </si>
  <si>
    <t>I.TOPTAN SATICILARA BORÇLAR</t>
  </si>
  <si>
    <t xml:space="preserve">  a) Anapara</t>
  </si>
  <si>
    <t xml:space="preserve">  b) Faiz</t>
  </si>
  <si>
    <t>II.YATIRIM KREDİSİ BORÇLARI</t>
  </si>
  <si>
    <t xml:space="preserve">      aa) Anapara</t>
  </si>
  <si>
    <t xml:space="preserve">      ab) Faiz</t>
  </si>
  <si>
    <t xml:space="preserve">      ac) Kur Farkı</t>
  </si>
  <si>
    <t xml:space="preserve">  b) Yurtiçi</t>
  </si>
  <si>
    <t xml:space="preserve">     ba) Anapara</t>
  </si>
  <si>
    <t xml:space="preserve">     bb) faiz</t>
  </si>
  <si>
    <t>III.VERGİ BORÇLARI</t>
  </si>
  <si>
    <t>IV.SİGORTA PRİM BORÇLARI</t>
  </si>
  <si>
    <t>V.DİĞER BORÇLAR (Güvence Bedeli Hariç)</t>
  </si>
  <si>
    <t>TÜRÜ:</t>
  </si>
  <si>
    <t xml:space="preserve">  a) Anapara </t>
  </si>
  <si>
    <t xml:space="preserve">Anapara </t>
  </si>
  <si>
    <t>Faiz+Kur Farkı</t>
  </si>
  <si>
    <t>EK-14/B: DAĞITIM ŞİRKETLERİNİN KREDİLERİ</t>
  </si>
  <si>
    <t>1- Ödemesi ilgili yıl itibarıyla tamamlanmış kredilere bu tabloda yer verilmeyecektir.</t>
  </si>
  <si>
    <t>Kredi No</t>
  </si>
  <si>
    <t>Kullanıldığı Proje</t>
  </si>
  <si>
    <t>Krediyi Sağlayan Finans Kurumu</t>
  </si>
  <si>
    <t>Kredi Başlangıç Tarihi</t>
  </si>
  <si>
    <t>Kredi Bitiş Tarihi</t>
  </si>
  <si>
    <t>Para Birimi</t>
  </si>
  <si>
    <t xml:space="preserve">Kredi Tutarı </t>
  </si>
  <si>
    <t>Yıllık Faiz Oranı*</t>
  </si>
  <si>
    <t xml:space="preserve">* Değişken faizli kredilerde gerçekleşen dönemlerde uygulanan faiz oranları yıl bazında ayrı ayrı belirtilecektir. </t>
  </si>
  <si>
    <t>EK-14/C: DAĞITIM ŞİRKETLERİNİN KREDİ GERİ ÖDEME TABLOSU</t>
  </si>
  <si>
    <t>1- Ödemesi ilgili yıl itibarıyla tamamlanmamış kredilere ilişkin ödeme tablosu verilecektir.</t>
  </si>
  <si>
    <t xml:space="preserve">… KREDİSİ ÖDEME TABLOSU </t>
  </si>
  <si>
    <t>Tarih</t>
  </si>
  <si>
    <t>Ödenen Kredi Taksiti</t>
  </si>
  <si>
    <t>Ödenen Anapara</t>
  </si>
  <si>
    <t>Ödenen Faiz</t>
  </si>
  <si>
    <t>Kalan Anapara</t>
  </si>
  <si>
    <t>Kalan Faizli Tutar</t>
  </si>
  <si>
    <t>EK-15: DAĞITIM ŞİRKETLERİNİN ÖNEMLİ ALACAKLARI</t>
  </si>
  <si>
    <t>I.ABONELERDEN ALACAKLAR</t>
  </si>
  <si>
    <t>II.SERBEST TÜKETİCİLERDEN ALACAKLAR</t>
  </si>
  <si>
    <t xml:space="preserve">III.TEDARİKÇİLERDEN ALACAKLAR </t>
  </si>
  <si>
    <t>III.DİĞER ALACAKLAR (Alacak Türü Belirtilecektir)</t>
  </si>
  <si>
    <t>Faiz</t>
  </si>
  <si>
    <t>EK-22: HAKEDİŞLER</t>
  </si>
  <si>
    <t>İhale Usulü</t>
  </si>
  <si>
    <t>Teklif Usulü</t>
  </si>
  <si>
    <t>Pazarlık Usulü</t>
  </si>
  <si>
    <t>Diğer (Açıklamada belirtiniz)</t>
  </si>
  <si>
    <t>Hakediş</t>
  </si>
  <si>
    <t>Yüklenici</t>
  </si>
  <si>
    <t>Tutar</t>
  </si>
  <si>
    <t>Bölge</t>
  </si>
  <si>
    <t>Usul</t>
  </si>
  <si>
    <t>Açıklama</t>
  </si>
  <si>
    <t>…..</t>
  </si>
  <si>
    <t>EK-23: ŞEBEKE HARİCİ DÜZENLENMİŞ VARLIKLAR</t>
  </si>
  <si>
    <t>1- Bu tablo, ilgili yıl sonu itibarıyla mülkiyeti ya da kullanım hakkı dağıtım şirketinde bulunan varlıklar için doldurulacaktır.</t>
  </si>
  <si>
    <t>2- Bu tablodaki bedeller KDV hariç olarak girilecektir.</t>
  </si>
  <si>
    <t>3- Kira olarak yıllık toplam kira gideri yazılacaktır.</t>
  </si>
  <si>
    <t>BİNALAR</t>
  </si>
  <si>
    <t>MÜLKİYET / KİRA</t>
  </si>
  <si>
    <t>MEVKİ</t>
  </si>
  <si>
    <t>BRÜT ALAN</t>
  </si>
  <si>
    <t>EDİNME YILI</t>
  </si>
  <si>
    <t>EDİNME / YILLIK KİRA BEDELİ</t>
  </si>
  <si>
    <t>KULLANIM AMACI</t>
  </si>
  <si>
    <t>Bina-1</t>
  </si>
  <si>
    <t>Bina-2</t>
  </si>
  <si>
    <t>Bina-3</t>
  </si>
  <si>
    <t>TAŞITLAR</t>
  </si>
  <si>
    <t>PLAKA</t>
  </si>
  <si>
    <t>MARKA / MODEL</t>
  </si>
  <si>
    <t>ORTALAMA YILLIK KM</t>
  </si>
  <si>
    <t>Taşıt-1</t>
  </si>
  <si>
    <t>Taşıt-2</t>
  </si>
  <si>
    <t>Taşıt-3</t>
  </si>
  <si>
    <t>ARAZİ ve ARSALAR</t>
  </si>
  <si>
    <t>ALAN</t>
  </si>
  <si>
    <t>Arsa-1</t>
  </si>
  <si>
    <t>Arsa-2</t>
  </si>
  <si>
    <t>Arsa-3</t>
  </si>
  <si>
    <t>YAZILIMLAR</t>
  </si>
  <si>
    <t>EDİNME / LİSANS BEDELİ</t>
  </si>
  <si>
    <t>YILLIK GİDERLER</t>
  </si>
  <si>
    <t>Yazılım - 1</t>
  </si>
  <si>
    <t>Yazılım - 2</t>
  </si>
  <si>
    <t>Yazılım - 3</t>
  </si>
  <si>
    <t>Yazılım - 4</t>
  </si>
  <si>
    <t>EK-26: VARLIK SATIŞI VE DEPLASE HATLAR</t>
  </si>
  <si>
    <t>Varlık Adı</t>
  </si>
  <si>
    <t>Edinim Tarihi</t>
  </si>
  <si>
    <t xml:space="preserve">Edinim Değeri </t>
  </si>
  <si>
    <t>Satış Tarihi</t>
  </si>
  <si>
    <t xml:space="preserve">Satış Değeri </t>
  </si>
  <si>
    <t>Satış Tarihindeki Birikmiş Amortisman</t>
  </si>
  <si>
    <t>Deplase Hatlar Kapsamında İlgililerden Tahsil Edilen Tutarlar</t>
  </si>
  <si>
    <t>EK-24: FAALİYET GELİRLERİ</t>
  </si>
  <si>
    <t>2- Bu tablo tahakkuk esasına göre doldurulacaktır.</t>
  </si>
  <si>
    <t>3- Kalem olarak adlandırılmamış bulunan gelirler "Diğer Gelirler" altına satır eklemek suretiyle belirtilecektir.</t>
  </si>
  <si>
    <t>4- Bu tablodaki gelirler dönemsel olarak doldurulacaktır.</t>
  </si>
  <si>
    <t>DÖNEMSEL GELİR TABLOSU (TL) (KDV Hariç)</t>
  </si>
  <si>
    <t>TOPLAM GELİRLER</t>
  </si>
  <si>
    <t>Sistem Kullanım Bedeli</t>
  </si>
  <si>
    <t>1. 0 - 10.000 sm3</t>
  </si>
  <si>
    <t>2. 10.001 - 100.000 sm3</t>
  </si>
  <si>
    <t>3. 100.001 - 1.000.000 sm3</t>
  </si>
  <si>
    <t>4. 1.000.001 - 10.000.000 sm3</t>
  </si>
  <si>
    <t>5. 10.000.001 - 100.000.000 sm3</t>
  </si>
  <si>
    <t>6. 100.000.001 sm3 ve Üzeri</t>
  </si>
  <si>
    <t>Abone Bağlantı Bedeli</t>
  </si>
  <si>
    <t>1. Konut ve Isınma Amaçlı</t>
  </si>
  <si>
    <t>2. Mal ve Hizmet Üretim Amaçlı</t>
  </si>
  <si>
    <t>2.1. Servis Hattının Dağıtım Şirketince Yapılması</t>
  </si>
  <si>
    <t>2.2. Servis Hattının Sertifikalıya Yaptırılması</t>
  </si>
  <si>
    <t>Serbest Tüketici Bağlantı Bedeli</t>
  </si>
  <si>
    <t>İç Tesisat Proje Onay, Kontrolörlük, Test ve İşletmeye Alma Bedeli *</t>
  </si>
  <si>
    <t>Sayaç Açma Kapama Bedeli</t>
  </si>
  <si>
    <t>Güvence Bedeli</t>
  </si>
  <si>
    <t>3. Serbest Tüketici</t>
  </si>
  <si>
    <t>Sertifika Hizmet Bedeli (Vize Bedeli Dahil)</t>
  </si>
  <si>
    <t>Gecikme Faizi Gelirleri</t>
  </si>
  <si>
    <t>Kaçak Gaz Kullanımından Elde Edilen Gelirler (Gaz Bedeli)</t>
  </si>
  <si>
    <t>Kaçak Gaz Kullanımından elde Edilen Gelirler (Gaz Bedeli Dışındaki Tutar)</t>
  </si>
  <si>
    <t>Usülsuz Gaz Kullanım Bedeli</t>
  </si>
  <si>
    <t>1. Deplase Hat Gelirleri</t>
  </si>
  <si>
    <t>2. Hasar Gelirleri</t>
  </si>
  <si>
    <t>* Birinci kontrolde uygunluk alamayan tesisatlarda ikinci ve üçüncü kontrol ücreti olarak alınan bedeller kapsamındaki gelirlere de bu kalemde yer verilecektir.</t>
  </si>
  <si>
    <t>** Tüketici hatasından kaynaklı olarak sayaca zarar verilmesi durumunda sayacın tamiri ile ilgili oluşan maliyetlerin tüketiciden tahsili kapsamında elde edilen gelirlerdir.</t>
  </si>
  <si>
    <t>EK-25: ABONE GÜVENCE BEDELİ AKIŞ TABLOSU</t>
  </si>
  <si>
    <t>Tutar (TL)</t>
  </si>
  <si>
    <t>TAHSİL EDİLEN GÜVENCE BEDELLERİ</t>
  </si>
  <si>
    <t>EK-21/A: YATIRIMLAR</t>
  </si>
  <si>
    <t>1- Yatırımlar tablosu tahakkuk ettirilmiş hakedişler çerçevesinde doldurulacaktır.</t>
  </si>
  <si>
    <t>2- Miktar sütununda işin miktarı belirtilecektir.</t>
  </si>
  <si>
    <t>3- Bu tabloda edinme değerleri (nominal değerler) verilecektir. Kur farkları ve finansman giderleri edinme değerine dahil edilmeyecektir.</t>
  </si>
  <si>
    <t>YATIRIM GİDERLERİ (TL)</t>
  </si>
  <si>
    <t>ŞEBEKE UNSURLARI</t>
  </si>
  <si>
    <t>Miktar</t>
  </si>
  <si>
    <t>Birim Malzeme Giderleri (TL/Birim)</t>
  </si>
  <si>
    <t>Birim İnşaat ve İşçilik Giderleri (TL/Birim)</t>
  </si>
  <si>
    <t>Toplam Yatırım Giderleri (TL)</t>
  </si>
  <si>
    <t>1. DAĞITIM ŞEBEKESİ</t>
  </si>
  <si>
    <t>1.1. Dağıtım Hatları</t>
  </si>
  <si>
    <t>1.1.1. Çelik Hatlar</t>
  </si>
  <si>
    <t>1-2"</t>
  </si>
  <si>
    <t>metre</t>
  </si>
  <si>
    <t>3-4"</t>
  </si>
  <si>
    <t>5-6"</t>
  </si>
  <si>
    <t>7-8"</t>
  </si>
  <si>
    <t>9-10"</t>
  </si>
  <si>
    <t>11-12"</t>
  </si>
  <si>
    <t>13-14"</t>
  </si>
  <si>
    <t>15-16"</t>
  </si>
  <si>
    <t>17-20"</t>
  </si>
  <si>
    <t>21-24"</t>
  </si>
  <si>
    <t>25-28"</t>
  </si>
  <si>
    <t>28" üzeri</t>
  </si>
  <si>
    <t>1.1.2. Polietilen Hatlar</t>
  </si>
  <si>
    <t>ND 0-40 mm</t>
  </si>
  <si>
    <t>ND 63 mm</t>
  </si>
  <si>
    <t>ND 90 mm</t>
  </si>
  <si>
    <t>ND 110 mm</t>
  </si>
  <si>
    <t>ND 125 mm</t>
  </si>
  <si>
    <t xml:space="preserve">ND 125 mm üzeri </t>
  </si>
  <si>
    <t>1.2. Özel Geçiş Dağıtım Hatları</t>
  </si>
  <si>
    <t>1.2.1. ÖG Çelik Hatlar</t>
  </si>
  <si>
    <t>1.2.2. ÖG Polietilen Hatlar</t>
  </si>
  <si>
    <t>1.3. Hat Vanaları ve Vana Odaları</t>
  </si>
  <si>
    <t>1.3.1. Çelik Vanalar</t>
  </si>
  <si>
    <t>1.3.2. Polietilen Vanalar</t>
  </si>
  <si>
    <t>1.4. Te Boru (Tee)</t>
  </si>
  <si>
    <t>1.4.1. Çelik Te Boru</t>
  </si>
  <si>
    <t>1.4.2. Polietilen Te Boru</t>
  </si>
  <si>
    <t>1.5. Redüksiyon</t>
  </si>
  <si>
    <t>1.5.1. Çelik Redüksiyon</t>
  </si>
  <si>
    <t>1.5.2. Polietilen Redüksiyon</t>
  </si>
  <si>
    <t>1.6. Dirsek</t>
  </si>
  <si>
    <t>1.6.1. Çelik Dirsek</t>
  </si>
  <si>
    <t>1.6.2. Polietilen Dirsek</t>
  </si>
  <si>
    <t>1.7. Şehir Giriş İstasyonları</t>
  </si>
  <si>
    <t>İstasyon 1 (Kapasite: … m3/h)</t>
  </si>
  <si>
    <t>İstasyon 2 (Kapasite: … m3/h)</t>
  </si>
  <si>
    <t>İstasyon 3 (Kapasite: … m3/h)</t>
  </si>
  <si>
    <t>İstasyon 4 (Kapasite: … m3/h)</t>
  </si>
  <si>
    <t>1.8. Şehiriçi Bölge İstasyonu (İstasyon Kapasitesine Göre)</t>
  </si>
  <si>
    <t>… m3/h İstasyonlar</t>
  </si>
  <si>
    <t>2. SERVİS ve BAĞLANTI HATLARI</t>
  </si>
  <si>
    <t>2.1. Konut ve Isınma Amaçlı Abone Servis Hattı</t>
  </si>
  <si>
    <t xml:space="preserve">metre           </t>
  </si>
  <si>
    <t>2.2. Mal ve Hizmet Üretim Amaçlı Abone Servis Hattı</t>
  </si>
  <si>
    <t xml:space="preserve">2.3. Bağlantı Hatları </t>
  </si>
  <si>
    <t>2.4. Tüketici Sayaçları (Kit Dahil)</t>
  </si>
  <si>
    <t>G4</t>
  </si>
  <si>
    <t>G6</t>
  </si>
  <si>
    <t>G10</t>
  </si>
  <si>
    <t>G16</t>
  </si>
  <si>
    <t>G25</t>
  </si>
  <si>
    <t>G40</t>
  </si>
  <si>
    <t>G65</t>
  </si>
  <si>
    <t>G100</t>
  </si>
  <si>
    <t>G160</t>
  </si>
  <si>
    <t>G250</t>
  </si>
  <si>
    <t>G400</t>
  </si>
  <si>
    <t>G400 ÜZERİ</t>
  </si>
  <si>
    <t>3. DİĞER YATIRIMLAR</t>
  </si>
  <si>
    <t>Kazı, Ruhsat, Harç Giderleri</t>
  </si>
  <si>
    <t>Kamulaştırma</t>
  </si>
  <si>
    <t>Kaplama Giderleri (Asfalt, Beton vb.)</t>
  </si>
  <si>
    <t>Kontrol Şirketi Maliyetleri</t>
  </si>
  <si>
    <t>Katodik Koruma Sistemi</t>
  </si>
  <si>
    <t>Tanımlar</t>
  </si>
  <si>
    <t>Servis hattı</t>
  </si>
  <si>
    <t xml:space="preserve">Dağıtım şebekesini abone servis kutusuna veya basınç düşürme ve ölçüm istasyonuna bağlayan boru hattı ve servis kutusu (içindeki ekipmanlar dahil) </t>
  </si>
  <si>
    <t>veya basınç düşürme ve ölçüm istasyonu dahil ilgili teçhizatı,</t>
  </si>
  <si>
    <t>İnşaat ve İşçilik Giderleri</t>
  </si>
  <si>
    <t>Her bir satırda yer alan şebeke unsurlarına ilişkin genel inşaat ve yapım giderleri ile tüm işçilik giderleri.</t>
  </si>
  <si>
    <t>Kazı Ruhsat Giderleri</t>
  </si>
  <si>
    <t>Şebeke unsurlarıyla ilgili kazı, dolgu ve düzeltme giderlerleri ile izin ruhsat vb. belediyeye ve diğer resmi kurumlara ödenen giderler.</t>
  </si>
  <si>
    <t>Malzeme Giderleri</t>
  </si>
  <si>
    <t>Her bir satırda yer alan şebeke unsurlarına ilişkin tüm malzeme giderleri.</t>
  </si>
  <si>
    <t>Asfalt Giderleri</t>
  </si>
  <si>
    <t>Asfalt kesim, kırım, kazı, dolgu ve düzenleme giderleri</t>
  </si>
  <si>
    <t>Bağlantı hattı:</t>
  </si>
  <si>
    <t xml:space="preserve">Ulusal iletim şebekesini veya dağıtım şebekesini serbest tüketici servis kutusuna veya basınç düşürme ve ölçüm istasyonuna bağlayan boru hattını ve servis kutusu </t>
  </si>
  <si>
    <t>veya basınç düşürme ve ölçüm istasyonu dahil ilgili teçhizatı.</t>
  </si>
  <si>
    <t>Çelik Şebeke (Metre)</t>
  </si>
  <si>
    <t>Polietilen Şebeke (Bağlantı ve Servis Hattı Hariç) (Metre)</t>
  </si>
  <si>
    <t>Şehir Giriş İstasyonu (Adet)</t>
  </si>
  <si>
    <t>Şehir İçi Bölge İstasyonu (Adet)</t>
  </si>
  <si>
    <t>Serbest Tüketici Bağlantı Maliyeti (Adet)</t>
  </si>
  <si>
    <t>Mal ve Hizmet Üretim Amaçlı Münferit Hat Maliyeti (Adet)</t>
  </si>
  <si>
    <t>Servis Hattı Maliyeti (Adet)</t>
  </si>
  <si>
    <t>* Mücbir sebep nedeniyle yapılamamış yatırımlardan mücbir sebeplerin ilgili yılda kalkmasına müteakip yapılmış olanlarına ilişkin doldurulacaktır.</t>
  </si>
  <si>
    <t>** 5 yıl yatırım yükümlülüğü kapsamında olan; ancak mücbir sebep olmaksızın yapılmamış yatırımlardan ilgili yıl içerisinde yapılmış bulunanlar için doldurulacaktır.</t>
  </si>
  <si>
    <t>YAPILMASI ÖNGÖRÜLEN ŞEBEKE YATIRIMI</t>
  </si>
  <si>
    <t>EK-21/B: YATIRIM AYRIŞTIRMASI</t>
  </si>
  <si>
    <t>EK-2: TEMEL VERİLER (Bu Yıl İstenmemektedir.)</t>
  </si>
  <si>
    <t>EK-17: VERİMLİLİK (Bu Yıl İstenmemektedir.)</t>
  </si>
  <si>
    <t>DAĞITIM ŞİRKETLERİ YILLIK TARİFE TABLOLARI LİSTESİ:</t>
  </si>
  <si>
    <t>EK-20: TÜKETİCİ SAYISI DETAY TABLOSU</t>
  </si>
  <si>
    <t>EK-27/B: TÜKETİM KADEMELERİ BAZINDA MÜŞTERİ PROFİLİ</t>
  </si>
  <si>
    <t>EK-27/A: TÜKETİM GRUBU BAZINDA TÜKETİCİ SAYISI VE TÜKETİM MİKTARLARI (TAŞIMA DAHİL)</t>
  </si>
  <si>
    <t>1- Bu tablodaki tüketimler fatura bazlı olarak doldurulacaktır. Aynı kural, ön ödemeli sayaçlar için de geçerli olup hangi ayda gaz satıldıysa satılan gaz o ayın ilgili kademesinde yer alacaktır.</t>
  </si>
  <si>
    <t>Sayaç Sayısı
(Gaz Kullanan)</t>
  </si>
  <si>
    <t>Toplam Tüketim Miktarı</t>
  </si>
  <si>
    <t>YÜK FAKTÖRÜ</t>
  </si>
  <si>
    <t>1- Bu tablo, sistem kullanım bedelleri 3580 sayılı Metodoloji kapsamında belirlenmiş olan ihaleli şirketler tarafından doldurulacaktır. İhaleli şirketler, yeni tarife kararı kapsamında yatırım tavanı belirlenen her bir yılın gerçekleşmeleri için bu tabloları dolduracaktır.</t>
  </si>
  <si>
    <t>*** Yatırım Tavanı çerçevesinde verilmekte olan yatırımlara ilişkin olarak ilgili yılda yapılmış olan yatırım tutarları girilecektir.</t>
  </si>
  <si>
    <t>Dağıtım Şirketi Müşterisi Olup Sayacı Günlük Okunan Serbest Tüketicilerin Tüketim Miktarı</t>
  </si>
  <si>
    <t>Dağıtım Bölgesine Giren Toplam Gaz Miktarı</t>
  </si>
  <si>
    <t>Diğer Tüketiciler Çekiş Miktarı</t>
  </si>
  <si>
    <t>GÜNLÜK BAZDA ÇEKİŞ MİKTARLARI</t>
  </si>
  <si>
    <t>Metre</t>
  </si>
  <si>
    <t>Tesis Edilen Servis Hatlarının Toplam Uzunluğu (Kümülatif) *</t>
  </si>
  <si>
    <t>TL</t>
  </si>
  <si>
    <t>EK-18: BAĞLANTI BEDELİ MALİYETİ (Bu Yıl İstenmemektedir.)</t>
  </si>
  <si>
    <t>Servis Hatları Toplam Maliyeti (Malzeme ve İşçilik Dahil Toplam Yapım Maliyeti) (KDV Hariç - Muhasebe Kayıtlarındaki Değerler) *</t>
  </si>
  <si>
    <t>FİRMA PROFİLİ</t>
  </si>
  <si>
    <t xml:space="preserve">ŞİRKET ADI:       </t>
  </si>
  <si>
    <t>ŞİRKET KİMLİĞİ</t>
  </si>
  <si>
    <t>Kuruluş Tarihi</t>
  </si>
  <si>
    <t>Lisans Tarihi ve Sayısı</t>
  </si>
  <si>
    <t>Lisans Türü</t>
  </si>
  <si>
    <t>Lisans Süresi</t>
  </si>
  <si>
    <t>Tarifeye Esas Faaliyeti</t>
  </si>
  <si>
    <t>Yazışma Adresi</t>
  </si>
  <si>
    <t>Telefon Numarası</t>
  </si>
  <si>
    <t>Faks Numarası</t>
  </si>
  <si>
    <t xml:space="preserve">WEB Adresi </t>
  </si>
  <si>
    <t>E-posta adresi</t>
  </si>
  <si>
    <t>Bağlantı kurulacak sorumlu yetkililer</t>
  </si>
  <si>
    <t xml:space="preserve">Tabloları Düzenleyenler : </t>
  </si>
  <si>
    <t xml:space="preserve">Düzenleyenlerin Telefonu : </t>
  </si>
  <si>
    <t xml:space="preserve">1. Kişi </t>
  </si>
  <si>
    <t>2. Kişi</t>
  </si>
  <si>
    <t xml:space="preserve">Düzenleyenlerin Faksı : </t>
  </si>
  <si>
    <t xml:space="preserve">Düzenleyenlerin E-mail Adresi : </t>
  </si>
  <si>
    <t>3. Kişi</t>
  </si>
  <si>
    <t>4. Kişi</t>
  </si>
  <si>
    <t>5. Kişi</t>
  </si>
  <si>
    <t>EK-1: FİRMA PROFİLİ</t>
  </si>
  <si>
    <t>Şebekenin Günlük Gaz Taşıma Kapasitesi</t>
  </si>
  <si>
    <t>Faaliyette Bulunulan Alan</t>
  </si>
  <si>
    <t>km2</t>
  </si>
  <si>
    <t>1- Şirket mizanları detay kalemlerinin anlaşılacak şekilde tam adlarıyla ve bu kalemlere ilişkin açıklamaların aydınlatıcı şekilde verilmesi gerekmektedir.</t>
  </si>
  <si>
    <t>2- Şirket mizanlarının excel tablosu şeklinde eklenmesi, fotoğraf veya pdf şeklinde eklenmemesi gerekmektedir.</t>
  </si>
  <si>
    <t>1- Bu tabloda, hem doğal gazı dağıtım şirketinden alan serbest tüketiciler hem de diğer tedarikçilerden doğal gaz satın alan tüketiciler yer alacaktır.</t>
  </si>
  <si>
    <t>EK-10/A: DOĞAL GAZ HİZMET MALİYETİ (Bu yıl istenmeyecektir.)</t>
  </si>
  <si>
    <t>2- Bu tablolarda aktifleştirilen tüm sabit kıymetler belirtilecektir. Sabit Kıymet Türü, söz konusu sabit kıymetin karakteristiğini yansıtacaktır (Boru Hattı, Kompresör İstasyonu, Bina vs. gibi).</t>
  </si>
  <si>
    <t>3- Boru hatları için uzunluk ve boru çapı da bu haneye eklenecektir. Sabit Kıymetlere Aktarıldığı Tarih, söz konusu varlığın amoırtismana tabi tutulmaya başlandığı tarihi ifade etmektedir.</t>
  </si>
  <si>
    <t>Toplam Personel Giderleri (TL)</t>
  </si>
  <si>
    <t>1- Bu tabloda, "Ek-10/B: İşletme Giderleri" tablosundaki "Personel Ücret ve Giderleri" kaleminin dağıtımı verilecektir.</t>
  </si>
  <si>
    <t>2- Personel sayısının dağılımı alt tablosunda, birden fazla iş tanımı altında çalışan personel olması durumunda, söz konusu personel gerçeği yansıtacak bir dağıtım anahtarı kullanılarak ilgili iş tanımlarına dağıtılacaktır. Bu kalemlerde küsuratlı sayı bulunabilir.</t>
  </si>
  <si>
    <t>2- Bu tablolar, her bir kredi için ayrı ayrı doldurulacaktır.</t>
  </si>
  <si>
    <t>1- Planlanan yatırımlar tablolarının, 3580 sayılı Kurul Kararı çerçevesinde üç ayrı kalem altında doldurulması gerekmektedir.</t>
  </si>
  <si>
    <t>2- Bu tablo, 2004 yılından bu yana tüm hakedişleri kapsayacaktır.</t>
  </si>
  <si>
    <t>2014 Yılı Başı İtibariyle Tahsil Edilmiş Güvence Bedellerinin Dönem Başı İtibariyle Enflasyon Farkı Toplamı</t>
  </si>
  <si>
    <t>2014 Yılı Başı İtibariyle Tahsil Edilmiş Güvence Bedeli Toplamı (Enflasyon Hariç)</t>
  </si>
  <si>
    <t>* Bu kalemde, hem ilk kez sisteme giren tüketicilerden alınan güvence bedeli tutarı hem de adres değişikliği ve benzeri sebeplerle eski aboneliğini iptal ettirip yeni abonelik yaptıran tüketicilere yeni bedel üzerinden tahakkuk ettirilen bedelin tamamı girilecektir. Eski abonelerin yeni abonelik yaptırmaları durumunda netleştirilmiş güvence bedeli değil yeni abonelik kapsamındaki güvence bedelinin tamamı bu kaleme yazılacaktır.</t>
  </si>
  <si>
    <t>** Bu kalemde, abonelik iptali sonucu ödenmesi gereken tutarlar yer alacaktır. Abonelik yenileyen tüketicilere güvence bedeli geri ödemesi yapılmasa bile bu kalemde yer verilecektir.</t>
  </si>
  <si>
    <t>Deplase Hat Sayısı
(Adet)</t>
  </si>
  <si>
    <t>Deplase Hat Uzunluğu
(Metre)</t>
  </si>
  <si>
    <t>Deplase Hat Maliyeti
(TL)</t>
  </si>
  <si>
    <t>Tahsil Edilen Tutar
(TL)</t>
  </si>
  <si>
    <t>1- Bu tabloda sadece şebekede kullanılan varlıkların ( Ek-21: Yatırımlar tablosunda bulunan) satışı ile ilgili veriler yer alacaktır.</t>
  </si>
  <si>
    <t>* İlgili varlığın da içinde yer aldığı şebeke unsurunun hakedişe bağlandığı tarihi gösterir.</t>
  </si>
  <si>
    <t>Edinme Tarihi *</t>
  </si>
  <si>
    <t>Edinme Değeri **</t>
  </si>
  <si>
    <t>* İlgili varlığın hakedişe bağlandığı tarihe kadar Ek-21'e konu harcanan malzeme ve işçilik maliyetlerinin tutarını gösterir.</t>
  </si>
  <si>
    <t>1- Bu tabloda, deplase işlemi sonrası ortaya çıkan yeni hatlara ilişkin bilgilere yer verilecektir.</t>
  </si>
  <si>
    <t>2.1.2. Servis Kutusu</t>
  </si>
  <si>
    <t>2.1.1. Hat</t>
  </si>
  <si>
    <t>2.2.1. Hat</t>
  </si>
  <si>
    <t>2.2.2. Müşteri İstasyonları</t>
  </si>
  <si>
    <t>2.3.1. Hat</t>
  </si>
  <si>
    <t>2.3.2. Müşteri İstasyonları</t>
  </si>
  <si>
    <t>SCADA ve Telekom Sistemi *</t>
  </si>
  <si>
    <t>Coğrafi Bilgi Sistemi (Harita) *</t>
  </si>
  <si>
    <t>Devralınan Hat ve Tesisler **</t>
  </si>
  <si>
    <t>** Devralınan hat ve tesislere ilişkin krokiler ekte sunulacaktır.</t>
  </si>
  <si>
    <t>* Bu kalemlerde, sadece edinim değerlerine yer verilecektir. Yıllık kira ve benzeri işletme giderlerine Ek-10 İşletme Giderleri tablosunda yer verilecektir.</t>
  </si>
  <si>
    <t>4- Leasing yöntemi ile edinilen şebeke varlıklarının varlık değerine bu tabloda yer verilecektir. Ancak finansman maliyeti niteliğindeki giderlere yer verilmeyecektir. Örneğin varlık değeri 2 milyon TL olan bir istasyon için leasing süresince 5 milyon TL ödenecek ise bu tabloda sadece 2 milyon TL'ye yer verilecektir.</t>
  </si>
  <si>
    <t>5- Leasing yolu ile edinilen varlıklara ilişkin leasing sözleşmelerinin ve ödemelerinin örneği ekte sunulur.</t>
  </si>
  <si>
    <t xml:space="preserve">6- Maliyetleri ortak olan şebeke unsurları için ortak maliyetler dağıtım anahtarlarıyla ilgili şebeke unsurlarına dağıtılacaktır. Bu dağıtım anahtarlarına ilişkin detaylar belirtilecektir. </t>
  </si>
  <si>
    <t>7- Deplase hat maliyetleri de bu tabloda yer alacaktır.</t>
  </si>
  <si>
    <t>8- "Diğer Yatırımlar" başlıklı tabloda belirtilen kalemlere ilişkin unsurlar doldurulacaktır.</t>
  </si>
  <si>
    <t xml:space="preserve">9- Bu tabloda belgelendirilemeyen giderlere yer verilmeyecektir.  </t>
  </si>
  <si>
    <t>PERSONEL SAYISI DAĞILIMI</t>
  </si>
  <si>
    <t xml:space="preserve">  a) Yurtdışı *</t>
  </si>
  <si>
    <t>* Dış borçların ABD doları bazında tutarı kullanılan dönem sonu kurları dipnotlarda belirtilecektir.</t>
  </si>
  <si>
    <t>5 Yıl Yatırım Yükümlülüğünde Olup Mücbir Sebep Nedeniyle Yapılamamış Yatırımlar *</t>
  </si>
  <si>
    <t>5 Yıl Yatırım Yükümlülüğü Kapsamında Olup Yapılmamış Yatırımlar **</t>
  </si>
  <si>
    <t>Yatırım Tavanı Kapsamında Olan Yatırımlar ***</t>
  </si>
  <si>
    <t>TÜKETİM ORANI</t>
  </si>
  <si>
    <t>1- Bu tablo, sadece hakediş faturalarına göre ve detayı "Ek-21 Yatırımlar" tablosunda verilen şebeke yatırımlarına (servis hatları dahil) ilişkin düzenlenecektir.</t>
  </si>
  <si>
    <t>DAĞITIM ŞİRKETLERİNİN 2014 YILI DOĞAL GAZ ALIM FİYAT, MİKTAR VE BEDELLERİ</t>
  </si>
  <si>
    <t>DAĞITIM ŞİRKETLERİ 2014 YILI DOĞAL GAZ SATIŞ FİYAT, MİKTAR VE BEDELLERİ (sm3)</t>
  </si>
  <si>
    <r>
      <t>2014 Tüketimi (sm</t>
    </r>
    <r>
      <rPr>
        <b/>
        <vertAlign val="superscript"/>
        <sz val="10"/>
        <rFont val="Arial Tur"/>
        <charset val="162"/>
      </rPr>
      <t>3</t>
    </r>
    <r>
      <rPr>
        <b/>
        <sz val="10"/>
        <rFont val="Arial Tur"/>
        <charset val="162"/>
      </rPr>
      <t>)</t>
    </r>
  </si>
  <si>
    <t>NOT: Bu tablo 01.01.2014 / 31.12.2014 tarihleri arasındaki her gün için doldurulacaktır.</t>
  </si>
  <si>
    <t>2014 YILINDAKİ MÜŞTERİLER</t>
  </si>
  <si>
    <t>2014 Toplam</t>
  </si>
  <si>
    <t>2014 YILI SONU İTİBARIYLA DOĞAL GAZ HİZMETİNDE KULLANILAN SABİT KIYMETLER TABLOSU</t>
  </si>
  <si>
    <t>2014 Yıl Sonu İtibariyle Toplam Sabit Kıymet Tutarı</t>
  </si>
  <si>
    <t>2014 YILI BİRİKMİŞ AMORTİSMAN VE TÜKENME PAYLARI TABLOSU</t>
  </si>
  <si>
    <t>KREDİLER TABLOSU (31.12.2014 TARİHİ İTİBARIYLA)</t>
  </si>
  <si>
    <t>31.12.2014 Bakiyesi</t>
  </si>
  <si>
    <t>2015-2016 TOPLAM</t>
  </si>
  <si>
    <t>2014 Yılı İçinde Tahsil Edilen Güvence Bedeli Tutarı (Anapara) *</t>
  </si>
  <si>
    <t>2014 Yılı İçerisinde Abonelik Sonlandırması Sebebiyle Ödenen Güvence Bedellerinin Anapara Toplamı **</t>
  </si>
  <si>
    <t>2015 Yılı Başı İtibariyle Tahsil Edilmiş Güvence Bedeli Toplamı (Enflasyon Hariç)</t>
  </si>
  <si>
    <t>ŞEBEKE HARİCİ VARLIKLAR (2014 Yılı)</t>
  </si>
  <si>
    <t>ŞEBEKE VARLIKLARI (2004-2014 Dönemi)</t>
  </si>
  <si>
    <t>2- Bu tabloda, sayacın ilgili yıldaki toplam tüketimi dikkate alınarak kademesi belirlenecektir. Örneğin 2014 yılında 20.000 Sm3 tüketmiş bir sayaç ile ilgili tüketimler 2014 yılı tablosunun 10.001-100.000 Sm3 aralığındaki satırda yer alacaktır.</t>
  </si>
  <si>
    <t>1- Bu tabloda, sayacın ilgili yıldaki toplam tüketimi dikkate alınarak kademesi belirlenecektir. Örneğin 2014 yılında 20.000 Sm3 tüketmiş ticarethane sayacı ile ilgili tüketimler 10.001-100.000 Sm3 tablosunun "Ticarethane" satırında yer alacaktır.</t>
  </si>
  <si>
    <r>
      <t>2014 Yılı Tüketim Miktarı (Sm</t>
    </r>
    <r>
      <rPr>
        <b/>
        <vertAlign val="superscript"/>
        <sz val="10"/>
        <rFont val="Arial"/>
        <family val="2"/>
        <charset val="162"/>
      </rPr>
      <t>3</t>
    </r>
    <r>
      <rPr>
        <b/>
        <sz val="10"/>
        <rFont val="Arial"/>
        <family val="2"/>
        <charset val="162"/>
      </rPr>
      <t>)</t>
    </r>
  </si>
  <si>
    <t>EK-21/C: 2015-2016 YILLARI PLANLANAN YATIRIMLAR</t>
  </si>
  <si>
    <t>2012-2014 YILLARI İÇİN DETAY MİZANLAR BU TABLODA ELEKTRONİK ORTAMDA,</t>
  </si>
  <si>
    <t xml:space="preserve">7- EK-21/A tablosunda yer verilen bir gider kalemine, işbu tabloda yer verilmeyecektir. (Örneğin kamulaştırma işlemleri için alınan avukatlık hizmeti karşılığı ödenen bir bedelin </t>
  </si>
  <si>
    <t>EK-21/A’da yer alan Kamulaştırma gideri altında yer alması gerekmekte olup, bu bedele hiç bir suretle işbu tabloda yer verilmemesi gerekmektedir.)</t>
  </si>
  <si>
    <t>8- Bu tabloda, şirketin personel ile ilgili giderleri sadece personel ücret ve giderleri kaleminde yer alacak bunun dışındaki kalemlerde personel giderlerine yer verilmeyecektir.</t>
  </si>
  <si>
    <t>tablosunda yer verilmeyecektir.</t>
  </si>
  <si>
    <t>11- Giderler KDV hariç olacaktır.</t>
  </si>
  <si>
    <t>* Personel ücret ve giderleri kaleminde idari personel dahil şirket çalışanı olan personelin giderlerine yer verilecek olup holding çalışanı ya da dışarıdan sağlanan hizmetler</t>
  </si>
  <si>
    <t>kapsamında oluşan personel giderleri bu kalemde yer almayacaktır. Şirket personeline ilişkin oluşan giderler EK-21/A tablosunda hiç bir şekilde yer almayacak olup, söz konusu</t>
  </si>
  <si>
    <t>giderlere sadece bu tabloda yer verilecektir.</t>
  </si>
  <si>
    <t xml:space="preserve"> ödenen kısmına "Vergi, Resim ve Harçlar" gider kaleminde yer verilmeyecektir.</t>
  </si>
  <si>
    <t>*** Gaz satışı kaynaklı damga vergilerine "Vergi, Resim ve Harçlar" kaleminde yer verilecektir. Gaz satışı kaynaklı damga vergilerinin, şirket tarafından tahsil edilip vergi idaresine</t>
  </si>
  <si>
    <t>11-  Şirket personeline ilişkin oluşan giderler hiçbir şekilde işbu tabloda yer verilmeyecek olup, 2012,2013,2014 yıllarına ait personel giderlerine sadece EK-10/B tablosundaki "Personel Ücret ve Giderleri" gider kalemi altında yer verilecektir.</t>
  </si>
  <si>
    <t>9- Bu tabloda, leasing ile alınan şebeke varlıkları da dahil hiçbir  şebeke varlığına (dağıtım hatları ve istasyonlar) ilişkin varlık edinme değerine yer verilmeyecektir. Söz konusu</t>
  </si>
  <si>
    <t xml:space="preserve">varlıklara yatırımlar tablosunda (EK-21/A) yer verilecek olup, finansman ve kur farkı gideri mahiyetindeki giderlere hiçbir şekilde işbu tablo ile EK-21/A </t>
  </si>
  <si>
    <t xml:space="preserve">10- Bu tabloda, leasing ile alınan şebeke harici düzenlenmiş varlıklar (ŞHDV) da (yazılım, donanım vb.) dahil hiçbir ŞHDV'ye ilişkin varlık edinme değerine yer verilmeyecektir. </t>
  </si>
  <si>
    <t xml:space="preserve">Söz konusu varlıklar ile ilgili varlık edinme değeri ile yıllık kira/lisans vb. giderlere ŞHDV tablosunda (EK-23) yer verilecek olup, finansman ve kur gideri mahiyetindeki giderlere </t>
  </si>
  <si>
    <t>hiçbir şekilde işbu tablo ile EK-21/A tablosunda yer verilmeyecektir.</t>
  </si>
  <si>
    <t>CNG Lisansı Sahiplerine Satış</t>
  </si>
  <si>
    <t>2- Bu tablodaki veriler, ilgili aylar için faturalanan miktar ve tutarlar dikkate alınarak doldurulacaktır.</t>
  </si>
  <si>
    <t>Isıtma Gazı ve Diğer Amaçlı Kullanım</t>
  </si>
  <si>
    <t>Gider (TL)</t>
  </si>
  <si>
    <t>4- CNG lisansı sahiplerine yapılan doğal gaz satışları "CNG Lisansı Sahiplerine Satış" altında yer alacaktır.</t>
  </si>
  <si>
    <t>5- "Isıtma Gazı ve Diğer Amaçlı Kullanım" bölümünde, istasyonlarda kullanılan ısıtma gazı ile çalışma alanlarında ısınma amaçlı kullanılan doğal gaz tüketimlerine yer verilecektir.</t>
  </si>
  <si>
    <t>6- "Isıtma Gazı ve Diğer Amaçlı Kullanım" bölümü, ilgili tüketim faturalandırılmakta ise faturaya esas miktar, doğrudan giderleştirilmiş ise giderleştirilen miktar üzerinden doldurulacaktır.</t>
  </si>
  <si>
    <t>2020 YILINA KADAR DOĞAL GAZ TÜKETİM TAHMİNİ (TAŞIMA DAHİL)</t>
  </si>
  <si>
    <t>1- Bu tabloya, taşıma dahil dağıtım bölgesi tüketim tahminine yer verilecektir.</t>
  </si>
  <si>
    <t>2- 10.000.000 m3 sınırına ilişkin kademe ayrışımında 2014 takvim yılı gerçekleşmesi dikkate alınacaktır.</t>
  </si>
  <si>
    <r>
      <t>0 - 10.000.000 m</t>
    </r>
    <r>
      <rPr>
        <b/>
        <vertAlign val="superscript"/>
        <sz val="10"/>
        <rFont val="Arial Tur"/>
        <charset val="162"/>
      </rPr>
      <t>3</t>
    </r>
    <r>
      <rPr>
        <b/>
        <sz val="10"/>
        <rFont val="Arial Tur"/>
        <charset val="162"/>
      </rPr>
      <t xml:space="preserve"> Arası Tüketim (sm³)</t>
    </r>
  </si>
  <si>
    <r>
      <t>10.000.000 m</t>
    </r>
    <r>
      <rPr>
        <b/>
        <vertAlign val="superscript"/>
        <sz val="10"/>
        <rFont val="Arial Tur"/>
        <charset val="162"/>
      </rPr>
      <t>3</t>
    </r>
    <r>
      <rPr>
        <b/>
        <sz val="10"/>
        <rFont val="Arial Tur"/>
        <charset val="162"/>
      </rPr>
      <t xml:space="preserve"> Üzeri Tüketim (sm³)</t>
    </r>
  </si>
  <si>
    <r>
      <t>2- 300.000 m</t>
    </r>
    <r>
      <rPr>
        <vertAlign val="superscript"/>
        <sz val="10"/>
        <rFont val="Arial"/>
        <family val="2"/>
        <charset val="162"/>
      </rPr>
      <t>3</t>
    </r>
    <r>
      <rPr>
        <sz val="10"/>
        <rFont val="Arial"/>
        <family val="2"/>
        <charset val="162"/>
      </rPr>
      <t xml:space="preserve"> sınırına ilişkin kademe ayrışımında 2014 takvim yılı gerçekleşmesi dikkate alınacaktır.</t>
    </r>
  </si>
  <si>
    <r>
      <t>EK-8/C: 300.000 m</t>
    </r>
    <r>
      <rPr>
        <b/>
        <vertAlign val="superscript"/>
        <sz val="12"/>
        <rFont val="Arial Tur"/>
        <charset val="162"/>
      </rPr>
      <t>3</t>
    </r>
    <r>
      <rPr>
        <b/>
        <sz val="12"/>
        <rFont val="Arial Tur"/>
        <charset val="162"/>
      </rPr>
      <t xml:space="preserve"> ÜZERİ TÜKETEN SERBEST TÜKETİCİLERİN LİSTESİ</t>
    </r>
  </si>
  <si>
    <t>1- Bu tabloda, işletme giderleri gider kalemleri (personel, araç yakıt, haberleşme vb.) bazında detaylandırılacak olup</t>
  </si>
  <si>
    <t>dışarıdan hizmet alımı yapılma durumu hariç alt faaliyet bazında (sayaç okuma, abonelik işlemleri, tahsilat vb.) gider sınıflandırılması yapılmamaktadır.</t>
  </si>
  <si>
    <t>10. EPDK Kesin Teminat Komisyon Gideri ****</t>
  </si>
  <si>
    <t>**** "EPDK Kesin Teminat Komisyon Gideri" kalemine, ihale aşamasında Kuruma verilen kesin teminat mektubuna ilişkin ilgili yıl banka komisyon gideri girilecektir.</t>
  </si>
  <si>
    <t>2014 Yılı İçerisinde Abonelik Sonlandırması Sebebiyle Ödenen Güvence Bedellerinin Enflasyon Farkı Toplamı **</t>
  </si>
  <si>
    <t>2015 Yılı Başı İtibariyle Tahsil Edilmiş Güvence Bedellerinin Dönem Başı İtibariyle Enflasyon Farkı Toplamı</t>
  </si>
  <si>
    <t>Elektrik Üretim Tesisleri</t>
  </si>
  <si>
    <t>Sanayi Tesisleri</t>
  </si>
  <si>
    <t>Ticarethane ve Diğer</t>
  </si>
  <si>
    <t>Organize Sanayi Bölgeleri</t>
  </si>
  <si>
    <t>Resmi Kurum</t>
  </si>
  <si>
    <t>Konut</t>
  </si>
  <si>
    <t>Konut abonelerinin yer aldığı tüketici grubudur.</t>
  </si>
  <si>
    <t>-    Ticarethane, dükkân, atölye, depo, ardiye, matbaa vb. yerlerde faaliyet gösteren tüccar ve esnafların,</t>
  </si>
  <si>
    <t>-    Serbest meslek sahiplerinin,</t>
  </si>
  <si>
    <t>-    Özel ve vakıf sağlık kuruluşların,</t>
  </si>
  <si>
    <t>-    Özel okul ve yurtların,</t>
  </si>
  <si>
    <t>-    Özel konaklama işletmelerin,</t>
  </si>
  <si>
    <t>-    Dernek, Vakıf ve Hayır Kurumlarının</t>
  </si>
  <si>
    <t>-    Diğer tüketici gruplarında yer almayan tüketicilerin</t>
  </si>
  <si>
    <t>yer aldığı tüketici grubudur.</t>
  </si>
  <si>
    <t>6948 sayılı Sanayi Sicil Kanununda tanımı yapılan sanayi işletmelerinin (Elektrik Üretim Santralleri hariç) yer aldığı tüketici grubudur.</t>
  </si>
  <si>
    <t>4562 sayılı Organize Sanayi Bölgeleri Kanunu uyarınca kurulmuş Organize Sanayi Bölgelerinden oluşan tüketici grubudur.</t>
  </si>
  <si>
    <t>6446 sayılı Elektrik Piyasası Kanunu uyarınca Kurumdan üretim lisansı almış tüzel kişiler ile Mevcut sözleşmeler (Yİ, YİD vb.) kapsamında elektrik üretim faaliyetinde bulunan şahısların yer aldığı tüketici grubudur.</t>
  </si>
  <si>
    <t>Resmi kamu kurum ve kuruluşları, resmi okul ve yurtlar, kamuya ait tesisler vb. tüketici grubudur.</t>
  </si>
  <si>
    <t>Katodik Koruma Maliyetleri</t>
  </si>
  <si>
    <t>2- Ek-21/A'da yer verilen yatırımların toplam maliyetler üzerinden ilgili kategorilere ayrıştırılmış hali verilecektir.</t>
  </si>
  <si>
    <t>2012 Yılı Yatırımları</t>
  </si>
  <si>
    <t>2013 Yılı Yatırımları</t>
  </si>
  <si>
    <t>2014 Yılı Yatırımları</t>
  </si>
  <si>
    <t>2012 YILI YATIRIMLARI</t>
  </si>
  <si>
    <t>2014 YILI YATIRIMLARI</t>
  </si>
  <si>
    <t>2013 YILI YATIRIMLARI</t>
  </si>
  <si>
    <t>2- 3580 sayılı Kurul Kararı uyarınca perakende satış tarifesi düzenlenmiş olan şirketlerin bu tabloyu doldurmasına ihtiyaç bulunmamaktadır.</t>
  </si>
  <si>
    <t>Kaplama Maliyetleri</t>
  </si>
  <si>
    <t>Kazı, Ruhsat, Harç Maliyetleri</t>
  </si>
  <si>
    <t>Kamulaştırma Maliyetleri</t>
  </si>
  <si>
    <t>SCADA ve Telekom Sistemi Maliyetleri</t>
  </si>
  <si>
    <t>Coğrafi Bilgi Sistemi (Harita) Maliyetleri</t>
  </si>
  <si>
    <t>Devralınan Hat ve Tesisler</t>
  </si>
  <si>
    <t>10. …</t>
  </si>
  <si>
    <t>11. …</t>
  </si>
  <si>
    <t>12. …</t>
  </si>
  <si>
    <t>13. …</t>
  </si>
  <si>
    <t>Diğer Gelirler</t>
  </si>
  <si>
    <t>1- Bu tabloda, faturalandırılan tüm gelirlere (dağıtım faaliyeti dışındaki gelirler de dahil) yer verilecektir.</t>
  </si>
  <si>
    <t>3. Şebeke Varlık Satış Gelirleri</t>
  </si>
  <si>
    <t>4. Şebeke Harici Varlık Satış Gelirleri</t>
  </si>
  <si>
    <t>5. Sayaç Tamir Gelirleri **</t>
  </si>
  <si>
    <t>6. Reklam Gelirleri</t>
  </si>
  <si>
    <t>7. Sigorta Tazmin Gelirleri</t>
  </si>
  <si>
    <t>14. …</t>
  </si>
  <si>
    <t>15. …</t>
  </si>
  <si>
    <t>16. …</t>
  </si>
  <si>
    <t>17. …</t>
  </si>
  <si>
    <t>18. …</t>
  </si>
  <si>
    <t>19. …</t>
  </si>
  <si>
    <t>9. Hurda Satış Gelirleri</t>
  </si>
  <si>
    <t>8. Kira Gelirleri</t>
  </si>
</sst>
</file>

<file path=xl/styles.xml><?xml version="1.0" encoding="utf-8"?>
<styleSheet xmlns="http://schemas.openxmlformats.org/spreadsheetml/2006/main" xmlns:mc="http://schemas.openxmlformats.org/markup-compatibility/2006" xmlns:x14ac="http://schemas.microsoft.com/office/spreadsheetml/2009/9/ac" mc:Ignorable="x14ac">
  <numFmts count="14">
    <numFmt numFmtId="43" formatCode="_-* #,##0.00\ _T_L_-;\-* #,##0.00\ _T_L_-;_-* &quot;-&quot;??\ _T_L_-;_-@_-"/>
    <numFmt numFmtId="164" formatCode="0.000_)"/>
    <numFmt numFmtId="165" formatCode="_-* #,##0.00\ _Y_T_L_-;\-* #,##0.00\ _Y_T_L_-;_-* &quot;-&quot;??\ _Y_T_L_-;_-@_-"/>
    <numFmt numFmtId="166" formatCode="0.00_)"/>
    <numFmt numFmtId="167" formatCode="_-* #,##0.00_-;\-* #,##0.00_-;_-* &quot;-&quot;??_-;_-@_-"/>
    <numFmt numFmtId="168" formatCode="_-* #,##0_-;\-* #,##0_-;_-* &quot;-&quot;_-;_-@_-"/>
    <numFmt numFmtId="169" formatCode="_(* #,##0_);_(* \(#,##0\);_(* &quot;-&quot;_);_(@_)"/>
    <numFmt numFmtId="170" formatCode="#,##0.000000"/>
    <numFmt numFmtId="171" formatCode="_-* #,##0\ _T_L_-;\-* #,##0\ _T_L_-;_-* &quot;-&quot;??\ _T_L_-;_-@_-"/>
    <numFmt numFmtId="172" formatCode="[$-41F]mmmm\ yy;@"/>
    <numFmt numFmtId="173" formatCode="dd/mm/yyyy;@"/>
    <numFmt numFmtId="174" formatCode="yyyy"/>
    <numFmt numFmtId="175" formatCode="#,##0.00\ &quot;TL&quot;"/>
    <numFmt numFmtId="176" formatCode="0.0%"/>
  </numFmts>
  <fonts count="83">
    <font>
      <sz val="10"/>
      <name val="Arial Tur"/>
      <charset val="162"/>
    </font>
    <font>
      <sz val="10"/>
      <name val="Arial Tur"/>
      <charset val="162"/>
    </font>
    <font>
      <sz val="9"/>
      <name val="Arial Tur"/>
      <charset val="162"/>
    </font>
    <font>
      <b/>
      <sz val="9"/>
      <name val="Arial Tur"/>
      <charset val="162"/>
    </font>
    <font>
      <b/>
      <sz val="10"/>
      <name val="Arial Tur"/>
      <charset val="162"/>
    </font>
    <font>
      <b/>
      <sz val="11"/>
      <name val="Arial Tur"/>
      <charset val="162"/>
    </font>
    <font>
      <sz val="11"/>
      <name val="Arial Tur"/>
      <charset val="162"/>
    </font>
    <font>
      <sz val="11"/>
      <color indexed="8"/>
      <name val="Calibri"/>
      <family val="2"/>
      <charset val="162"/>
    </font>
    <font>
      <sz val="11"/>
      <color indexed="9"/>
      <name val="Calibri"/>
      <family val="2"/>
      <charset val="162"/>
    </font>
    <font>
      <sz val="11"/>
      <color indexed="20"/>
      <name val="Calibri"/>
      <family val="2"/>
      <charset val="162"/>
    </font>
    <font>
      <b/>
      <sz val="11"/>
      <color indexed="52"/>
      <name val="Calibri"/>
      <family val="2"/>
      <charset val="162"/>
    </font>
    <font>
      <b/>
      <sz val="11"/>
      <color indexed="9"/>
      <name val="Calibri"/>
      <family val="2"/>
      <charset val="162"/>
    </font>
    <font>
      <sz val="11"/>
      <name val="Tms Rmn"/>
    </font>
    <font>
      <i/>
      <sz val="11"/>
      <color indexed="23"/>
      <name val="Calibri"/>
      <family val="2"/>
      <charset val="162"/>
    </font>
    <font>
      <u/>
      <sz val="10"/>
      <color indexed="36"/>
      <name val="Arial Tur"/>
      <charset val="162"/>
    </font>
    <font>
      <sz val="11"/>
      <color indexed="17"/>
      <name val="Calibri"/>
      <family val="2"/>
      <charset val="162"/>
    </font>
    <font>
      <b/>
      <sz val="15"/>
      <color indexed="56"/>
      <name val="Calibri"/>
      <family val="2"/>
      <charset val="162"/>
    </font>
    <font>
      <b/>
      <sz val="13"/>
      <color indexed="56"/>
      <name val="Calibri"/>
      <family val="2"/>
      <charset val="162"/>
    </font>
    <font>
      <b/>
      <sz val="11"/>
      <color indexed="56"/>
      <name val="Calibri"/>
      <family val="2"/>
      <charset val="162"/>
    </font>
    <font>
      <u/>
      <sz val="10"/>
      <color indexed="12"/>
      <name val="Arial Tur"/>
      <charset val="162"/>
    </font>
    <font>
      <sz val="11"/>
      <color indexed="62"/>
      <name val="Calibri"/>
      <family val="2"/>
      <charset val="162"/>
    </font>
    <font>
      <sz val="11"/>
      <color indexed="52"/>
      <name val="Calibri"/>
      <family val="2"/>
      <charset val="162"/>
    </font>
    <font>
      <sz val="11"/>
      <color indexed="60"/>
      <name val="Calibri"/>
      <family val="2"/>
      <charset val="162"/>
    </font>
    <font>
      <b/>
      <i/>
      <sz val="16"/>
      <name val="Helv"/>
    </font>
    <font>
      <sz val="10"/>
      <name val="Arial"/>
      <family val="2"/>
      <charset val="162"/>
    </font>
    <font>
      <sz val="12"/>
      <name val="±¼¸²Ã¼"/>
      <family val="3"/>
      <charset val="128"/>
    </font>
    <font>
      <b/>
      <sz val="11"/>
      <color indexed="63"/>
      <name val="Calibri"/>
      <family val="2"/>
      <charset val="162"/>
    </font>
    <font>
      <sz val="10"/>
      <name val="Helv"/>
      <charset val="204"/>
    </font>
    <font>
      <b/>
      <sz val="18"/>
      <color indexed="56"/>
      <name val="Cambria"/>
      <family val="2"/>
      <charset val="162"/>
    </font>
    <font>
      <b/>
      <sz val="11"/>
      <color indexed="8"/>
      <name val="Calibri"/>
      <family val="2"/>
      <charset val="162"/>
    </font>
    <font>
      <sz val="8"/>
      <color indexed="10"/>
      <name val="Arial Narrow"/>
      <family val="2"/>
    </font>
    <font>
      <sz val="11"/>
      <color indexed="10"/>
      <name val="Calibri"/>
      <family val="2"/>
      <charset val="162"/>
    </font>
    <font>
      <sz val="10"/>
      <name val="바탕체"/>
      <family val="1"/>
      <charset val="129"/>
    </font>
    <font>
      <sz val="10"/>
      <name val="Geneva"/>
      <family val="2"/>
    </font>
    <font>
      <sz val="11"/>
      <name val="ＭＳ Ｐゴシック"/>
      <charset val="128"/>
    </font>
    <font>
      <sz val="14"/>
      <name val="明朝"/>
      <family val="1"/>
      <charset val="128"/>
    </font>
    <font>
      <sz val="11"/>
      <name val="ＭＳ Ｐゴシック"/>
      <family val="3"/>
      <charset val="128"/>
    </font>
    <font>
      <b/>
      <sz val="12"/>
      <name val="Arial Tur"/>
      <charset val="162"/>
    </font>
    <font>
      <b/>
      <sz val="11"/>
      <name val="Calibri"/>
      <family val="2"/>
      <charset val="162"/>
    </font>
    <font>
      <sz val="11"/>
      <name val="Calibri"/>
      <family val="2"/>
      <charset val="162"/>
    </font>
    <font>
      <b/>
      <sz val="11"/>
      <name val="Arial"/>
      <family val="2"/>
      <charset val="162"/>
    </font>
    <font>
      <sz val="11"/>
      <name val="Arial"/>
      <family val="2"/>
      <charset val="162"/>
    </font>
    <font>
      <sz val="8"/>
      <name val="Arial Tur"/>
      <charset val="162"/>
    </font>
    <font>
      <b/>
      <sz val="8"/>
      <name val="Arial Tur"/>
      <charset val="162"/>
    </font>
    <font>
      <b/>
      <sz val="11"/>
      <color theme="1"/>
      <name val="Arial"/>
      <family val="2"/>
      <charset val="162"/>
    </font>
    <font>
      <sz val="9"/>
      <name val="Arial"/>
      <family val="2"/>
      <charset val="162"/>
    </font>
    <font>
      <b/>
      <sz val="10"/>
      <name val="Arial"/>
      <family val="2"/>
      <charset val="162"/>
    </font>
    <font>
      <sz val="8"/>
      <name val="Arial"/>
      <family val="2"/>
      <charset val="162"/>
    </font>
    <font>
      <b/>
      <vertAlign val="superscript"/>
      <sz val="10"/>
      <name val="Arial"/>
      <family val="2"/>
      <charset val="162"/>
    </font>
    <font>
      <b/>
      <vertAlign val="superscript"/>
      <sz val="11"/>
      <name val="Arial"/>
      <family val="2"/>
      <charset val="162"/>
    </font>
    <font>
      <b/>
      <sz val="10"/>
      <name val="Arial Tur"/>
    </font>
    <font>
      <b/>
      <vertAlign val="superscript"/>
      <sz val="10"/>
      <name val="Arial Tur"/>
      <charset val="162"/>
    </font>
    <font>
      <b/>
      <vertAlign val="superscript"/>
      <sz val="12"/>
      <name val="Arial Tur"/>
      <charset val="162"/>
    </font>
    <font>
      <b/>
      <u/>
      <sz val="10"/>
      <name val="Arial"/>
      <family val="2"/>
      <charset val="162"/>
    </font>
    <font>
      <sz val="11"/>
      <color indexed="8"/>
      <name val="Arial Tur"/>
      <charset val="162"/>
    </font>
    <font>
      <sz val="10"/>
      <color rgb="FFFF0000"/>
      <name val="Arial Tur"/>
      <charset val="162"/>
    </font>
    <font>
      <b/>
      <sz val="16"/>
      <name val="Arial Tur"/>
      <charset val="162"/>
    </font>
    <font>
      <vertAlign val="superscript"/>
      <sz val="9"/>
      <name val="Arial Tur"/>
      <charset val="162"/>
    </font>
    <font>
      <b/>
      <sz val="14"/>
      <name val="Arial Tur"/>
      <charset val="162"/>
    </font>
    <font>
      <b/>
      <sz val="12"/>
      <name val="Arial"/>
      <family val="2"/>
      <charset val="162"/>
    </font>
    <font>
      <sz val="10"/>
      <name val="Palatino Linotype"/>
      <family val="1"/>
      <charset val="162"/>
    </font>
    <font>
      <sz val="10"/>
      <name val="Arial Tur"/>
    </font>
    <font>
      <sz val="11"/>
      <name val="Times New Roman"/>
      <family val="1"/>
      <charset val="162"/>
    </font>
    <font>
      <sz val="10"/>
      <name val="Times New Roman"/>
      <family val="1"/>
      <charset val="162"/>
    </font>
    <font>
      <b/>
      <sz val="12"/>
      <name val="Times New Roman"/>
      <family val="1"/>
      <charset val="162"/>
    </font>
    <font>
      <b/>
      <sz val="10"/>
      <name val="Times New Roman"/>
      <family val="1"/>
      <charset val="162"/>
    </font>
    <font>
      <sz val="12"/>
      <name val="Arial Tur"/>
      <charset val="162"/>
    </font>
    <font>
      <sz val="12"/>
      <name val="Times New Roman"/>
      <family val="1"/>
      <charset val="162"/>
    </font>
    <font>
      <b/>
      <u/>
      <sz val="10"/>
      <name val="Arial Tur"/>
    </font>
    <font>
      <b/>
      <u/>
      <sz val="10"/>
      <name val="Arial Tur"/>
      <charset val="162"/>
    </font>
    <font>
      <b/>
      <sz val="10"/>
      <color rgb="FF000000"/>
      <name val="Times New Roman"/>
      <family val="1"/>
      <charset val="162"/>
    </font>
    <font>
      <b/>
      <sz val="10"/>
      <color theme="1"/>
      <name val="Times New Roman"/>
      <family val="1"/>
      <charset val="162"/>
    </font>
    <font>
      <b/>
      <sz val="11"/>
      <color rgb="FF000000"/>
      <name val="Times New Roman"/>
      <family val="1"/>
      <charset val="162"/>
    </font>
    <font>
      <sz val="10"/>
      <color rgb="FF000000"/>
      <name val="Times New Roman"/>
      <family val="1"/>
      <charset val="162"/>
    </font>
    <font>
      <sz val="12"/>
      <name val="Arial"/>
      <family val="2"/>
      <charset val="162"/>
    </font>
    <font>
      <b/>
      <sz val="18"/>
      <name val="Arial"/>
      <family val="2"/>
      <charset val="162"/>
    </font>
    <font>
      <b/>
      <sz val="16"/>
      <name val="Arial"/>
      <family val="2"/>
      <charset val="162"/>
    </font>
    <font>
      <sz val="16"/>
      <name val="Arial"/>
      <family val="2"/>
      <charset val="162"/>
    </font>
    <font>
      <b/>
      <sz val="12"/>
      <name val="Arial"/>
      <family val="2"/>
    </font>
    <font>
      <sz val="12"/>
      <color indexed="9"/>
      <name val="Arial"/>
      <family val="2"/>
      <charset val="162"/>
    </font>
    <font>
      <sz val="10"/>
      <color theme="1"/>
      <name val="Times New Roman"/>
      <family val="1"/>
      <charset val="162"/>
    </font>
    <font>
      <sz val="10"/>
      <color rgb="FFFF0000"/>
      <name val="Arial"/>
      <family val="2"/>
      <charset val="162"/>
    </font>
    <font>
      <vertAlign val="superscript"/>
      <sz val="10"/>
      <name val="Arial"/>
      <family val="2"/>
      <charset val="16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theme="0" tint="-0.14999847407452621"/>
        <bgColor indexed="64"/>
      </patternFill>
    </fill>
    <fill>
      <patternFill patternType="solid">
        <fgColor theme="1" tint="0.34998626667073579"/>
        <bgColor indexed="64"/>
      </patternFill>
    </fill>
    <fill>
      <patternFill patternType="solid">
        <fgColor theme="2" tint="-9.9978637043366805E-2"/>
        <bgColor indexed="64"/>
      </patternFill>
    </fill>
    <fill>
      <patternFill patternType="solid">
        <fgColor theme="1" tint="0.499984740745262"/>
        <bgColor indexed="64"/>
      </patternFill>
    </fill>
  </fills>
  <borders count="8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bottom style="medium">
        <color indexed="64"/>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right/>
      <top style="medium">
        <color indexed="64"/>
      </top>
      <bottom/>
      <diagonal/>
    </border>
    <border>
      <left/>
      <right style="medium">
        <color indexed="64"/>
      </right>
      <top style="medium">
        <color indexed="64"/>
      </top>
      <bottom/>
      <diagonal/>
    </border>
    <border>
      <left/>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medium">
        <color indexed="64"/>
      </left>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bottom style="thin">
        <color indexed="64"/>
      </bottom>
      <diagonal/>
    </border>
    <border>
      <left style="thin">
        <color indexed="64"/>
      </left>
      <right style="thin">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bottom style="thin">
        <color indexed="64"/>
      </bottom>
      <diagonal/>
    </border>
    <border>
      <left/>
      <right style="medium">
        <color indexed="64"/>
      </right>
      <top/>
      <bottom/>
      <diagonal/>
    </border>
    <border>
      <left style="medium">
        <color indexed="64"/>
      </left>
      <right style="medium">
        <color indexed="64"/>
      </right>
      <top/>
      <bottom/>
      <diagonal/>
    </border>
    <border>
      <left/>
      <right style="thin">
        <color indexed="64"/>
      </right>
      <top style="thin">
        <color indexed="64"/>
      </top>
      <bottom style="medium">
        <color indexed="64"/>
      </bottom>
      <diagonal/>
    </border>
    <border>
      <left style="medium">
        <color indexed="64"/>
      </left>
      <right/>
      <top/>
      <bottom/>
      <diagonal/>
    </border>
    <border>
      <left style="medium">
        <color indexed="64"/>
      </left>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s>
  <cellStyleXfs count="76">
    <xf numFmtId="0" fontId="0" fillId="0" borderId="0"/>
    <xf numFmtId="0" fontId="7" fillId="2" borderId="0" applyNumberFormat="0" applyBorder="0" applyAlignment="0" applyProtection="0"/>
    <xf numFmtId="0" fontId="7" fillId="3"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8" borderId="0" applyNumberFormat="0" applyBorder="0" applyAlignment="0" applyProtection="0"/>
    <xf numFmtId="0" fontId="7" fillId="11" borderId="0" applyNumberFormat="0" applyBorder="0" applyAlignment="0" applyProtection="0"/>
    <xf numFmtId="0" fontId="8" fillId="12"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18"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9" borderId="0" applyNumberFormat="0" applyBorder="0" applyAlignment="0" applyProtection="0"/>
    <xf numFmtId="0" fontId="9" fillId="3" borderId="0" applyNumberFormat="0" applyBorder="0" applyAlignment="0" applyProtection="0"/>
    <xf numFmtId="0" fontId="10" fillId="20" borderId="3" applyNumberFormat="0" applyAlignment="0" applyProtection="0"/>
    <xf numFmtId="0" fontId="11" fillId="21" borderId="4" applyNumberFormat="0" applyAlignment="0" applyProtection="0"/>
    <xf numFmtId="164" fontId="12" fillId="0" borderId="0"/>
    <xf numFmtId="164" fontId="12" fillId="0" borderId="0"/>
    <xf numFmtId="164" fontId="12" fillId="0" borderId="0"/>
    <xf numFmtId="164" fontId="12" fillId="0" borderId="0"/>
    <xf numFmtId="164" fontId="12" fillId="0" borderId="0"/>
    <xf numFmtId="164" fontId="12" fillId="0" borderId="0"/>
    <xf numFmtId="164" fontId="12" fillId="0" borderId="0"/>
    <xf numFmtId="164" fontId="12" fillId="0" borderId="0"/>
    <xf numFmtId="43" fontId="1" fillId="0" borderId="0" applyFont="0" applyFill="0" applyBorder="0" applyAlignment="0" applyProtection="0"/>
    <xf numFmtId="165" fontId="1" fillId="0" borderId="0" applyFon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alignment vertical="top"/>
      <protection locked="0"/>
    </xf>
    <xf numFmtId="0" fontId="15" fillId="4" borderId="0" applyNumberFormat="0" applyBorder="0" applyAlignment="0" applyProtection="0"/>
    <xf numFmtId="0" fontId="16" fillId="0" borderId="5" applyNumberFormat="0" applyFill="0" applyAlignment="0" applyProtection="0"/>
    <xf numFmtId="0" fontId="17" fillId="0" borderId="6" applyNumberFormat="0" applyFill="0" applyAlignment="0" applyProtection="0"/>
    <xf numFmtId="0" fontId="18" fillId="0" borderId="7" applyNumberFormat="0" applyFill="0" applyAlignment="0" applyProtection="0"/>
    <xf numFmtId="0" fontId="18" fillId="0" borderId="0" applyNumberFormat="0" applyFill="0" applyBorder="0" applyAlignment="0" applyProtection="0"/>
    <xf numFmtId="0" fontId="19" fillId="0" borderId="0" applyNumberFormat="0" applyFill="0" applyBorder="0" applyAlignment="0" applyProtection="0">
      <alignment vertical="top"/>
      <protection locked="0"/>
    </xf>
    <xf numFmtId="0" fontId="20" fillId="7" borderId="3" applyNumberFormat="0" applyAlignment="0" applyProtection="0"/>
    <xf numFmtId="0" fontId="21" fillId="0" borderId="8" applyNumberFormat="0" applyFill="0" applyAlignment="0" applyProtection="0"/>
    <xf numFmtId="0" fontId="22" fillId="22" borderId="0" applyNumberFormat="0" applyBorder="0" applyAlignment="0" applyProtection="0"/>
    <xf numFmtId="166" fontId="23" fillId="0" borderId="0"/>
    <xf numFmtId="0" fontId="24" fillId="0" borderId="0"/>
    <xf numFmtId="0" fontId="1" fillId="0" borderId="0"/>
    <xf numFmtId="0" fontId="24" fillId="0" borderId="0"/>
    <xf numFmtId="0" fontId="24" fillId="0" borderId="0"/>
    <xf numFmtId="0" fontId="7" fillId="23" borderId="9" applyNumberFormat="0" applyFont="0" applyAlignment="0" applyProtection="0"/>
    <xf numFmtId="167" fontId="25" fillId="0" borderId="0" applyFont="0" applyFill="0" applyBorder="0" applyAlignment="0" applyProtection="0"/>
    <xf numFmtId="168" fontId="25" fillId="0" borderId="0" applyFont="0" applyFill="0" applyBorder="0" applyAlignment="0" applyProtection="0"/>
    <xf numFmtId="0" fontId="26" fillId="20" borderId="10" applyNumberFormat="0" applyAlignment="0" applyProtection="0"/>
    <xf numFmtId="9" fontId="1" fillId="0" borderId="0" applyFont="0" applyFill="0" applyBorder="0" applyAlignment="0" applyProtection="0"/>
    <xf numFmtId="0" fontId="24" fillId="0" borderId="0"/>
    <xf numFmtId="0" fontId="27" fillId="0" borderId="0"/>
    <xf numFmtId="0" fontId="27" fillId="0" borderId="0"/>
    <xf numFmtId="0" fontId="28" fillId="0" borderId="0" applyNumberFormat="0" applyFill="0" applyBorder="0" applyAlignment="0" applyProtection="0"/>
    <xf numFmtId="0" fontId="29" fillId="0" borderId="11" applyNumberFormat="0" applyFill="0" applyAlignment="0" applyProtection="0"/>
    <xf numFmtId="0" fontId="30" fillId="0" borderId="0">
      <alignment vertical="top"/>
    </xf>
    <xf numFmtId="169" fontId="24" fillId="0" borderId="0" applyFont="0" applyFill="0" applyBorder="0" applyAlignment="0" applyProtection="0"/>
    <xf numFmtId="0" fontId="25" fillId="0" borderId="0"/>
    <xf numFmtId="0" fontId="31" fillId="0" borderId="0" applyNumberFormat="0" applyFill="0" applyBorder="0" applyAlignment="0" applyProtection="0"/>
    <xf numFmtId="0" fontId="32" fillId="0" borderId="0">
      <alignment vertical="center"/>
    </xf>
    <xf numFmtId="40" fontId="33" fillId="0" borderId="0" applyFont="0" applyFill="0" applyBorder="0" applyAlignment="0" applyProtection="0"/>
    <xf numFmtId="38" fontId="34" fillId="0" borderId="0" applyFont="0" applyFill="0" applyBorder="0" applyAlignment="0" applyProtection="0"/>
    <xf numFmtId="0" fontId="35" fillId="0" borderId="0"/>
    <xf numFmtId="0" fontId="36" fillId="0" borderId="0"/>
    <xf numFmtId="0" fontId="24" fillId="0" borderId="0"/>
    <xf numFmtId="43" fontId="1" fillId="0" borderId="0" applyFont="0" applyFill="0" applyBorder="0" applyAlignment="0" applyProtection="0"/>
    <xf numFmtId="0" fontId="61" fillId="0" borderId="0"/>
  </cellStyleXfs>
  <cellXfs count="882">
    <xf numFmtId="0" fontId="0" fillId="0" borderId="0" xfId="0"/>
    <xf numFmtId="0" fontId="2" fillId="0" borderId="0" xfId="0" applyFont="1"/>
    <xf numFmtId="0" fontId="0" fillId="0" borderId="0" xfId="0" applyProtection="1">
      <protection locked="0"/>
    </xf>
    <xf numFmtId="0" fontId="2" fillId="0" borderId="0" xfId="0" applyFont="1" applyProtection="1">
      <protection locked="0"/>
    </xf>
    <xf numFmtId="0" fontId="4" fillId="0" borderId="0" xfId="0" applyFont="1" applyBorder="1" applyAlignment="1">
      <alignment horizontal="left"/>
    </xf>
    <xf numFmtId="0" fontId="6" fillId="0" borderId="0" xfId="0" applyFont="1"/>
    <xf numFmtId="0" fontId="37" fillId="0" borderId="0" xfId="0" applyFont="1"/>
    <xf numFmtId="0" fontId="1" fillId="0" borderId="0" xfId="0" applyFont="1"/>
    <xf numFmtId="0" fontId="3" fillId="0" borderId="0" xfId="0" applyFont="1" applyAlignment="1">
      <alignment horizontal="left"/>
    </xf>
    <xf numFmtId="0" fontId="4" fillId="0" borderId="1" xfId="0" applyFont="1" applyBorder="1" applyAlignment="1">
      <alignment horizontal="center" vertical="center"/>
    </xf>
    <xf numFmtId="0" fontId="4" fillId="0" borderId="1" xfId="0" applyFont="1" applyBorder="1" applyAlignment="1">
      <alignment horizontal="center" wrapText="1"/>
    </xf>
    <xf numFmtId="49" fontId="0" fillId="0" borderId="0" xfId="0" applyNumberFormat="1" applyBorder="1" applyProtection="1">
      <protection locked="0"/>
    </xf>
    <xf numFmtId="49" fontId="0" fillId="0" borderId="0" xfId="0" applyNumberFormat="1" applyProtection="1">
      <protection locked="0"/>
    </xf>
    <xf numFmtId="0" fontId="0" fillId="0" borderId="0" xfId="0" applyBorder="1"/>
    <xf numFmtId="0" fontId="38" fillId="0" borderId="0" xfId="0" applyFont="1"/>
    <xf numFmtId="0" fontId="39" fillId="0" borderId="0" xfId="0" applyFont="1"/>
    <xf numFmtId="0" fontId="38" fillId="0" borderId="13" xfId="0" applyFont="1" applyBorder="1" applyAlignment="1">
      <alignment horizontal="center" vertical="center"/>
    </xf>
    <xf numFmtId="0" fontId="38" fillId="0" borderId="14" xfId="0" applyFont="1" applyBorder="1" applyAlignment="1">
      <alignment horizontal="center" vertical="center" wrapText="1"/>
    </xf>
    <xf numFmtId="0" fontId="38" fillId="0" borderId="15" xfId="0" applyFont="1" applyBorder="1" applyAlignment="1">
      <alignment horizontal="center" vertical="center" wrapText="1"/>
    </xf>
    <xf numFmtId="14" fontId="38" fillId="0" borderId="16" xfId="0" applyNumberFormat="1" applyFont="1" applyBorder="1"/>
    <xf numFmtId="3" fontId="38" fillId="0" borderId="2" xfId="0" applyNumberFormat="1" applyFont="1" applyBorder="1" applyAlignment="1" applyProtection="1">
      <alignment wrapText="1"/>
      <protection locked="0"/>
    </xf>
    <xf numFmtId="0" fontId="39" fillId="0" borderId="0" xfId="0" applyFont="1" applyProtection="1">
      <protection locked="0"/>
    </xf>
    <xf numFmtId="3" fontId="39" fillId="0" borderId="1" xfId="0" applyNumberFormat="1" applyFont="1" applyBorder="1" applyProtection="1">
      <protection locked="0"/>
    </xf>
    <xf numFmtId="3" fontId="39" fillId="0" borderId="0" xfId="0" applyNumberFormat="1" applyFont="1" applyProtection="1">
      <protection locked="0"/>
    </xf>
    <xf numFmtId="3" fontId="38" fillId="0" borderId="1" xfId="0" applyNumberFormat="1" applyFont="1" applyBorder="1" applyProtection="1">
      <protection locked="0"/>
    </xf>
    <xf numFmtId="14" fontId="38" fillId="0" borderId="0" xfId="0" applyNumberFormat="1" applyFont="1" applyBorder="1"/>
    <xf numFmtId="0" fontId="39" fillId="0" borderId="0" xfId="0" applyFont="1" applyBorder="1" applyProtection="1">
      <protection locked="0"/>
    </xf>
    <xf numFmtId="0" fontId="37" fillId="0" borderId="0" xfId="0" applyFont="1" applyAlignment="1"/>
    <xf numFmtId="0" fontId="6" fillId="0" borderId="0" xfId="0" applyFont="1" applyFill="1" applyAlignment="1">
      <alignment wrapText="1"/>
    </xf>
    <xf numFmtId="0" fontId="0" fillId="0" borderId="0" xfId="0" applyFill="1"/>
    <xf numFmtId="0" fontId="42" fillId="0" borderId="0" xfId="0" applyFont="1"/>
    <xf numFmtId="0" fontId="4" fillId="0" borderId="0" xfId="0" applyFont="1"/>
    <xf numFmtId="0" fontId="42" fillId="0" borderId="0" xfId="0" applyFont="1" applyProtection="1">
      <protection locked="0"/>
    </xf>
    <xf numFmtId="0" fontId="0" fillId="0" borderId="0" xfId="0" applyBorder="1" applyAlignment="1">
      <alignment horizontal="center"/>
    </xf>
    <xf numFmtId="0" fontId="43" fillId="0" borderId="31" xfId="0" applyFont="1" applyFill="1" applyBorder="1"/>
    <xf numFmtId="3" fontId="42" fillId="0" borderId="12" xfId="0" applyNumberFormat="1" applyFont="1" applyFill="1" applyBorder="1" applyProtection="1"/>
    <xf numFmtId="3" fontId="42" fillId="0" borderId="31" xfId="0" applyNumberFormat="1" applyFont="1" applyFill="1" applyBorder="1" applyProtection="1">
      <protection locked="0"/>
    </xf>
    <xf numFmtId="0" fontId="42" fillId="0" borderId="0" xfId="0" applyFont="1" applyFill="1" applyProtection="1">
      <protection locked="0"/>
    </xf>
    <xf numFmtId="0" fontId="42" fillId="0" borderId="0" xfId="0" applyFont="1" applyFill="1"/>
    <xf numFmtId="0" fontId="43" fillId="0" borderId="33" xfId="0" applyFont="1" applyFill="1" applyBorder="1"/>
    <xf numFmtId="3" fontId="42" fillId="0" borderId="36" xfId="0" applyNumberFormat="1" applyFont="1" applyFill="1" applyBorder="1" applyProtection="1"/>
    <xf numFmtId="3" fontId="42" fillId="0" borderId="33" xfId="0" applyNumberFormat="1" applyFont="1" applyFill="1" applyBorder="1" applyProtection="1">
      <protection locked="0"/>
    </xf>
    <xf numFmtId="0" fontId="43" fillId="0" borderId="28" xfId="0" applyFont="1" applyFill="1" applyBorder="1"/>
    <xf numFmtId="3" fontId="42" fillId="0" borderId="38" xfId="0" applyNumberFormat="1" applyFont="1" applyFill="1" applyBorder="1" applyProtection="1"/>
    <xf numFmtId="3" fontId="42" fillId="0" borderId="28" xfId="0" applyNumberFormat="1" applyFont="1" applyFill="1" applyBorder="1" applyProtection="1"/>
    <xf numFmtId="0" fontId="44" fillId="0" borderId="0" xfId="0" applyFont="1" applyAlignment="1">
      <alignment wrapText="1"/>
    </xf>
    <xf numFmtId="0" fontId="24" fillId="0" borderId="0" xfId="0" applyFont="1"/>
    <xf numFmtId="0" fontId="41" fillId="0" borderId="0" xfId="0" applyFont="1"/>
    <xf numFmtId="0" fontId="24" fillId="0" borderId="0" xfId="0" applyFont="1" applyFill="1"/>
    <xf numFmtId="0" fontId="47" fillId="0" borderId="0" xfId="0" applyFont="1"/>
    <xf numFmtId="3" fontId="24" fillId="0" borderId="1" xfId="0" applyNumberFormat="1" applyFont="1" applyFill="1" applyBorder="1" applyAlignment="1">
      <alignment horizontal="right" vertical="center"/>
    </xf>
    <xf numFmtId="3" fontId="24" fillId="0" borderId="1" xfId="0" applyNumberFormat="1" applyFont="1" applyFill="1" applyBorder="1" applyAlignment="1">
      <alignment horizontal="right"/>
    </xf>
    <xf numFmtId="3" fontId="46" fillId="0" borderId="1" xfId="0" applyNumberFormat="1" applyFont="1" applyFill="1" applyBorder="1" applyAlignment="1">
      <alignment horizontal="right"/>
    </xf>
    <xf numFmtId="0" fontId="4" fillId="0" borderId="1" xfId="0" applyFont="1" applyBorder="1" applyAlignment="1">
      <alignment horizontal="center" vertical="center"/>
    </xf>
    <xf numFmtId="0" fontId="5" fillId="0" borderId="0" xfId="0" applyFont="1" applyAlignment="1"/>
    <xf numFmtId="0" fontId="4" fillId="0" borderId="2" xfId="0" applyFont="1" applyBorder="1"/>
    <xf numFmtId="0" fontId="3" fillId="0" borderId="1" xfId="0" applyFont="1" applyBorder="1" applyAlignment="1">
      <alignment horizontal="center"/>
    </xf>
    <xf numFmtId="3" fontId="2" fillId="0" borderId="1" xfId="0" applyNumberFormat="1" applyFont="1" applyBorder="1" applyProtection="1">
      <protection locked="0"/>
    </xf>
    <xf numFmtId="3" fontId="2" fillId="0" borderId="1" xfId="0" applyNumberFormat="1" applyFont="1" applyBorder="1"/>
    <xf numFmtId="0" fontId="37" fillId="0" borderId="0" xfId="0" applyFont="1" applyAlignment="1" applyProtection="1">
      <protection locked="0"/>
    </xf>
    <xf numFmtId="0" fontId="37" fillId="0" borderId="0" xfId="0" applyFont="1" applyAlignment="1">
      <alignment horizontal="left"/>
    </xf>
    <xf numFmtId="0" fontId="5" fillId="0" borderId="0" xfId="0" applyFont="1" applyBorder="1" applyAlignment="1">
      <alignment horizontal="left"/>
    </xf>
    <xf numFmtId="0" fontId="5" fillId="0" borderId="0" xfId="0" applyFont="1" applyBorder="1" applyAlignment="1">
      <alignment horizontal="center"/>
    </xf>
    <xf numFmtId="3" fontId="0" fillId="0" borderId="1" xfId="0" applyNumberFormat="1" applyBorder="1" applyProtection="1">
      <protection locked="0"/>
    </xf>
    <xf numFmtId="3" fontId="0" fillId="0" borderId="0" xfId="0" applyNumberFormat="1" applyProtection="1">
      <protection locked="0"/>
    </xf>
    <xf numFmtId="0" fontId="50" fillId="0" borderId="0" xfId="0" applyFont="1"/>
    <xf numFmtId="0" fontId="50" fillId="0" borderId="0" xfId="0" applyFont="1" applyProtection="1">
      <protection locked="0"/>
    </xf>
    <xf numFmtId="0" fontId="0" fillId="0" borderId="48" xfId="0" applyBorder="1" applyAlignment="1">
      <alignment wrapText="1"/>
    </xf>
    <xf numFmtId="14" fontId="4" fillId="0" borderId="25" xfId="0" applyNumberFormat="1" applyFont="1" applyBorder="1" applyAlignment="1">
      <alignment horizontal="center" vertical="center" wrapText="1"/>
    </xf>
    <xf numFmtId="14" fontId="4" fillId="0" borderId="28" xfId="0" applyNumberFormat="1" applyFont="1" applyBorder="1" applyAlignment="1">
      <alignment horizontal="center" vertical="center" wrapText="1"/>
    </xf>
    <xf numFmtId="0" fontId="3" fillId="0" borderId="49" xfId="0" applyFont="1" applyBorder="1" applyAlignment="1">
      <alignment vertical="center" wrapText="1"/>
    </xf>
    <xf numFmtId="0" fontId="0" fillId="0" borderId="50" xfId="0" applyBorder="1"/>
    <xf numFmtId="3" fontId="0" fillId="0" borderId="51" xfId="0" applyNumberFormat="1" applyFont="1" applyBorder="1" applyProtection="1">
      <protection locked="0"/>
    </xf>
    <xf numFmtId="0" fontId="2" fillId="0" borderId="49" xfId="0" applyFont="1" applyFill="1" applyBorder="1" applyAlignment="1">
      <alignment vertical="center" wrapText="1"/>
    </xf>
    <xf numFmtId="0" fontId="0" fillId="0" borderId="49" xfId="0" applyBorder="1"/>
    <xf numFmtId="3" fontId="0" fillId="0" borderId="31" xfId="0" applyNumberFormat="1" applyFont="1" applyBorder="1" applyProtection="1">
      <protection locked="0"/>
    </xf>
    <xf numFmtId="0" fontId="2" fillId="0" borderId="49" xfId="0" applyFont="1" applyBorder="1" applyAlignment="1">
      <alignment vertical="center" wrapText="1"/>
    </xf>
    <xf numFmtId="0" fontId="2" fillId="24" borderId="49" xfId="0" applyFont="1" applyFill="1" applyBorder="1" applyAlignment="1">
      <alignment vertical="center" wrapText="1"/>
    </xf>
    <xf numFmtId="0" fontId="0" fillId="0" borderId="52" xfId="0" applyBorder="1"/>
    <xf numFmtId="0" fontId="2" fillId="0" borderId="52" xfId="0" applyFont="1" applyBorder="1" applyAlignment="1">
      <alignment vertical="center" wrapText="1"/>
    </xf>
    <xf numFmtId="3" fontId="0" fillId="0" borderId="53" xfId="0" applyNumberFormat="1" applyFont="1" applyBorder="1" applyProtection="1">
      <protection locked="0"/>
    </xf>
    <xf numFmtId="0" fontId="2" fillId="0" borderId="0" xfId="0" applyFont="1" applyBorder="1"/>
    <xf numFmtId="0" fontId="2" fillId="0" borderId="0" xfId="0" applyFont="1" applyBorder="1" applyProtection="1">
      <protection locked="0"/>
    </xf>
    <xf numFmtId="0" fontId="0" fillId="0" borderId="0" xfId="0" applyFont="1"/>
    <xf numFmtId="3" fontId="5" fillId="0" borderId="0" xfId="0" applyNumberFormat="1" applyFont="1" applyBorder="1" applyAlignment="1" applyProtection="1">
      <alignment horizontal="left"/>
      <protection locked="0"/>
    </xf>
    <xf numFmtId="3" fontId="0" fillId="0" borderId="0" xfId="0" applyNumberFormat="1" applyBorder="1" applyProtection="1">
      <protection locked="0"/>
    </xf>
    <xf numFmtId="0" fontId="5" fillId="0" borderId="0" xfId="0" applyFont="1" applyAlignment="1">
      <alignment horizontal="left"/>
    </xf>
    <xf numFmtId="0" fontId="53" fillId="0" borderId="0" xfId="73" applyFont="1" applyBorder="1" applyAlignment="1" applyProtection="1">
      <alignment horizontal="left" wrapText="1"/>
    </xf>
    <xf numFmtId="0" fontId="45" fillId="0" borderId="0" xfId="0" applyFont="1" applyFill="1"/>
    <xf numFmtId="0" fontId="47" fillId="0" borderId="0" xfId="0" applyFont="1" applyFill="1"/>
    <xf numFmtId="0" fontId="41" fillId="0" borderId="0" xfId="0" applyFont="1" applyFill="1"/>
    <xf numFmtId="0" fontId="5" fillId="0" borderId="0" xfId="0" applyFont="1" applyBorder="1" applyAlignment="1">
      <alignment horizontal="center"/>
    </xf>
    <xf numFmtId="0" fontId="40" fillId="0" borderId="13" xfId="0" applyFont="1" applyBorder="1"/>
    <xf numFmtId="14" fontId="4" fillId="0" borderId="15" xfId="0" applyNumberFormat="1" applyFont="1" applyBorder="1" applyAlignment="1">
      <alignment horizontal="center" vertical="center" wrapText="1"/>
    </xf>
    <xf numFmtId="0" fontId="40" fillId="0" borderId="20" xfId="0" applyFont="1" applyFill="1" applyBorder="1" applyAlignment="1">
      <alignment horizontal="left" vertical="center" wrapText="1"/>
    </xf>
    <xf numFmtId="3" fontId="54" fillId="0" borderId="40" xfId="0" applyNumberFormat="1" applyFont="1" applyBorder="1" applyAlignment="1" applyProtection="1">
      <alignment horizontal="right" vertical="center"/>
    </xf>
    <xf numFmtId="0" fontId="41" fillId="0" borderId="18" xfId="0" applyFont="1" applyFill="1" applyBorder="1" applyAlignment="1">
      <alignment horizontal="left" vertical="center" wrapText="1"/>
    </xf>
    <xf numFmtId="3" fontId="54" fillId="0" borderId="19" xfId="0" applyNumberFormat="1" applyFont="1" applyBorder="1" applyAlignment="1" applyProtection="1">
      <alignment horizontal="right" vertical="center"/>
      <protection locked="0"/>
    </xf>
    <xf numFmtId="0" fontId="40" fillId="0" borderId="18" xfId="0" applyFont="1" applyFill="1" applyBorder="1" applyAlignment="1">
      <alignment horizontal="left" vertical="center" wrapText="1"/>
    </xf>
    <xf numFmtId="3" fontId="54" fillId="0" borderId="19" xfId="0" applyNumberFormat="1" applyFont="1" applyBorder="1" applyAlignment="1" applyProtection="1">
      <alignment horizontal="right" vertical="center"/>
    </xf>
    <xf numFmtId="0" fontId="41" fillId="0" borderId="21" xfId="0" applyFont="1" applyFill="1" applyBorder="1" applyAlignment="1">
      <alignment horizontal="left" vertical="center" wrapText="1"/>
    </xf>
    <xf numFmtId="3" fontId="54" fillId="0" borderId="23" xfId="0" applyNumberFormat="1" applyFont="1" applyBorder="1" applyAlignment="1" applyProtection="1">
      <alignment horizontal="right" vertical="center"/>
      <protection locked="0"/>
    </xf>
    <xf numFmtId="0" fontId="40" fillId="0" borderId="20" xfId="0" applyFont="1" applyBorder="1" applyAlignment="1">
      <alignment horizontal="left" vertical="center" wrapText="1"/>
    </xf>
    <xf numFmtId="3" fontId="54" fillId="0" borderId="40" xfId="0" applyNumberFormat="1" applyFont="1" applyBorder="1" applyAlignment="1" applyProtection="1">
      <alignment horizontal="right" vertical="center"/>
      <protection locked="0"/>
    </xf>
    <xf numFmtId="0" fontId="40" fillId="0" borderId="18" xfId="0" applyFont="1" applyBorder="1" applyAlignment="1">
      <alignment horizontal="left" vertical="center" wrapText="1"/>
    </xf>
    <xf numFmtId="0" fontId="40" fillId="0" borderId="21" xfId="0" applyFont="1" applyFill="1" applyBorder="1" applyAlignment="1">
      <alignment horizontal="left" vertical="center" wrapText="1"/>
    </xf>
    <xf numFmtId="3" fontId="54" fillId="0" borderId="40" xfId="0" applyNumberFormat="1" applyFont="1" applyFill="1" applyBorder="1" applyAlignment="1" applyProtection="1">
      <alignment horizontal="right" vertical="center"/>
      <protection locked="0"/>
    </xf>
    <xf numFmtId="3" fontId="6" fillId="0" borderId="19" xfId="0" applyNumberFormat="1" applyFont="1" applyBorder="1" applyAlignment="1" applyProtection="1">
      <alignment horizontal="right" vertical="center"/>
      <protection locked="0"/>
    </xf>
    <xf numFmtId="3" fontId="6" fillId="0" borderId="23" xfId="0" applyNumberFormat="1" applyFont="1" applyBorder="1" applyAlignment="1" applyProtection="1">
      <alignment horizontal="right" vertical="center"/>
      <protection locked="0"/>
    </xf>
    <xf numFmtId="0" fontId="41" fillId="26" borderId="25" xfId="0" applyFont="1" applyFill="1" applyBorder="1" applyAlignment="1">
      <alignment horizontal="left" vertical="center" wrapText="1"/>
    </xf>
    <xf numFmtId="3" fontId="54" fillId="26" borderId="27" xfId="0" applyNumberFormat="1" applyFont="1" applyFill="1" applyBorder="1" applyAlignment="1" applyProtection="1">
      <alignment horizontal="right" vertical="center"/>
      <protection locked="0"/>
    </xf>
    <xf numFmtId="0" fontId="0" fillId="0" borderId="0" xfId="0" applyBorder="1" applyAlignment="1">
      <alignment horizontal="right"/>
    </xf>
    <xf numFmtId="0" fontId="5" fillId="0" borderId="0" xfId="0" applyFont="1" applyFill="1" applyBorder="1" applyAlignment="1">
      <alignment horizontal="left"/>
    </xf>
    <xf numFmtId="0" fontId="4" fillId="0" borderId="0" xfId="0" applyFont="1" applyBorder="1" applyAlignment="1">
      <alignment horizontal="right"/>
    </xf>
    <xf numFmtId="0" fontId="0" fillId="0" borderId="1" xfId="0" applyBorder="1"/>
    <xf numFmtId="14" fontId="43" fillId="0" borderId="2" xfId="0" applyNumberFormat="1" applyFont="1" applyBorder="1" applyAlignment="1">
      <alignment horizontal="center" vertical="center"/>
    </xf>
    <xf numFmtId="0" fontId="43" fillId="0" borderId="1" xfId="0" applyFont="1" applyBorder="1"/>
    <xf numFmtId="3" fontId="43" fillId="0" borderId="1" xfId="0" applyNumberFormat="1" applyFont="1" applyBorder="1" applyAlignment="1">
      <alignment horizontal="right" vertical="center"/>
    </xf>
    <xf numFmtId="0" fontId="42" fillId="0" borderId="1" xfId="0" applyFont="1" applyBorder="1"/>
    <xf numFmtId="3" fontId="43" fillId="0" borderId="1" xfId="0" applyNumberFormat="1" applyFont="1" applyBorder="1" applyAlignment="1" applyProtection="1">
      <alignment horizontal="right" vertical="center"/>
      <protection locked="0"/>
    </xf>
    <xf numFmtId="0" fontId="42" fillId="0" borderId="1" xfId="0" applyFont="1" applyBorder="1" applyAlignment="1">
      <alignment vertical="center"/>
    </xf>
    <xf numFmtId="0" fontId="43" fillId="0" borderId="1" xfId="0" applyFont="1" applyBorder="1" applyAlignment="1">
      <alignment vertical="center"/>
    </xf>
    <xf numFmtId="3" fontId="43" fillId="0" borderId="35" xfId="0" applyNumberFormat="1" applyFont="1" applyBorder="1" applyAlignment="1" applyProtection="1">
      <alignment horizontal="right" vertical="center"/>
      <protection locked="0"/>
    </xf>
    <xf numFmtId="3" fontId="43" fillId="0" borderId="12" xfId="0" applyNumberFormat="1" applyFont="1" applyBorder="1" applyAlignment="1" applyProtection="1">
      <alignment vertical="center"/>
      <protection locked="0"/>
    </xf>
    <xf numFmtId="3" fontId="43" fillId="0" borderId="1" xfId="0" applyNumberFormat="1" applyFont="1" applyBorder="1" applyAlignment="1">
      <alignment horizontal="center" vertical="center"/>
    </xf>
    <xf numFmtId="0" fontId="2" fillId="0" borderId="1" xfId="0" applyFont="1" applyBorder="1"/>
    <xf numFmtId="0" fontId="3" fillId="0" borderId="1" xfId="0" applyFont="1" applyBorder="1"/>
    <xf numFmtId="3" fontId="43" fillId="0" borderId="1" xfId="0" applyNumberFormat="1" applyFont="1" applyBorder="1" applyAlignment="1" applyProtection="1">
      <alignment horizontal="center" vertical="center"/>
      <protection locked="0"/>
    </xf>
    <xf numFmtId="14" fontId="43" fillId="0" borderId="0" xfId="0" applyNumberFormat="1" applyFont="1" applyBorder="1" applyAlignment="1" applyProtection="1">
      <alignment horizontal="center" vertical="center"/>
      <protection locked="0"/>
    </xf>
    <xf numFmtId="14" fontId="43" fillId="0" borderId="0" xfId="0" applyNumberFormat="1" applyFont="1" applyBorder="1" applyAlignment="1">
      <alignment horizontal="center" vertical="center"/>
    </xf>
    <xf numFmtId="3" fontId="43" fillId="0" borderId="1" xfId="0" applyNumberFormat="1" applyFont="1" applyBorder="1" applyAlignment="1">
      <alignment vertical="center"/>
    </xf>
    <xf numFmtId="0" fontId="42" fillId="0" borderId="1" xfId="0" applyFont="1" applyBorder="1" applyAlignment="1">
      <alignment wrapText="1"/>
    </xf>
    <xf numFmtId="3" fontId="43" fillId="0" borderId="1" xfId="0" applyNumberFormat="1" applyFont="1" applyBorder="1" applyAlignment="1" applyProtection="1">
      <alignment horizontal="right" vertical="center"/>
    </xf>
    <xf numFmtId="0" fontId="0" fillId="0" borderId="1" xfId="0" applyBorder="1" applyProtection="1">
      <protection locked="0"/>
    </xf>
    <xf numFmtId="0" fontId="0" fillId="0" borderId="0" xfId="0" applyAlignment="1">
      <alignment horizontal="center"/>
    </xf>
    <xf numFmtId="3" fontId="3" fillId="0" borderId="1" xfId="0" applyNumberFormat="1" applyFont="1" applyBorder="1" applyAlignment="1" applyProtection="1">
      <protection locked="0"/>
    </xf>
    <xf numFmtId="3" fontId="3" fillId="0" borderId="1" xfId="0" applyNumberFormat="1" applyFont="1" applyBorder="1" applyAlignment="1" applyProtection="1"/>
    <xf numFmtId="0" fontId="0" fillId="0" borderId="35" xfId="0" applyBorder="1"/>
    <xf numFmtId="0" fontId="4" fillId="0" borderId="13" xfId="0" applyFont="1" applyBorder="1"/>
    <xf numFmtId="3" fontId="4" fillId="0" borderId="14" xfId="0" applyNumberFormat="1" applyFont="1" applyBorder="1" applyAlignment="1" applyProtection="1">
      <protection locked="0"/>
    </xf>
    <xf numFmtId="0" fontId="0" fillId="0" borderId="55" xfId="0" applyBorder="1"/>
    <xf numFmtId="3" fontId="1" fillId="0" borderId="55" xfId="0" applyNumberFormat="1" applyFont="1" applyBorder="1" applyAlignment="1" applyProtection="1">
      <alignment horizontal="center"/>
      <protection locked="0"/>
    </xf>
    <xf numFmtId="0" fontId="4" fillId="0" borderId="39" xfId="0" applyFont="1" applyBorder="1"/>
    <xf numFmtId="3" fontId="4" fillId="0" borderId="39" xfId="0" applyNumberFormat="1" applyFont="1" applyBorder="1"/>
    <xf numFmtId="3" fontId="4" fillId="0" borderId="2" xfId="0" applyNumberFormat="1" applyFont="1" applyBorder="1"/>
    <xf numFmtId="3" fontId="1" fillId="0" borderId="1" xfId="0" applyNumberFormat="1" applyFont="1" applyBorder="1" applyAlignment="1" applyProtection="1">
      <alignment vertical="center"/>
      <protection locked="0"/>
    </xf>
    <xf numFmtId="0" fontId="4" fillId="0" borderId="1" xfId="0" applyFont="1" applyBorder="1" applyAlignment="1">
      <alignment wrapText="1"/>
    </xf>
    <xf numFmtId="3" fontId="4" fillId="0" borderId="1" xfId="0" applyNumberFormat="1" applyFont="1" applyBorder="1" applyAlignment="1" applyProtection="1">
      <alignment vertical="center"/>
      <protection locked="0"/>
    </xf>
    <xf numFmtId="3" fontId="4" fillId="0" borderId="1" xfId="0" applyNumberFormat="1" applyFont="1" applyBorder="1" applyAlignment="1">
      <alignment vertical="center"/>
    </xf>
    <xf numFmtId="3" fontId="1" fillId="0" borderId="35" xfId="0" applyNumberFormat="1" applyFont="1" applyBorder="1" applyAlignment="1" applyProtection="1">
      <alignment horizontal="center"/>
      <protection locked="0"/>
    </xf>
    <xf numFmtId="3" fontId="4" fillId="0" borderId="39" xfId="0" applyNumberFormat="1" applyFont="1" applyBorder="1" applyAlignment="1">
      <alignment vertical="center"/>
    </xf>
    <xf numFmtId="0" fontId="4" fillId="0" borderId="1" xfId="0" applyFont="1" applyBorder="1"/>
    <xf numFmtId="0" fontId="0" fillId="0" borderId="1" xfId="0" applyBorder="1" applyAlignment="1">
      <alignment wrapText="1"/>
    </xf>
    <xf numFmtId="3" fontId="1" fillId="0" borderId="0" xfId="0" applyNumberFormat="1" applyFont="1" applyProtection="1">
      <protection locked="0"/>
    </xf>
    <xf numFmtId="0" fontId="1" fillId="0" borderId="0" xfId="0" applyFont="1" applyProtection="1">
      <protection locked="0"/>
    </xf>
    <xf numFmtId="0" fontId="37" fillId="0" borderId="0" xfId="0" applyFont="1" applyProtection="1">
      <protection locked="0"/>
    </xf>
    <xf numFmtId="0" fontId="55" fillId="0" borderId="0" xfId="0" applyFont="1" applyFill="1" applyAlignment="1" applyProtection="1">
      <alignment wrapText="1"/>
    </xf>
    <xf numFmtId="0" fontId="0" fillId="0" borderId="0" xfId="0" applyBorder="1" applyAlignment="1" applyProtection="1">
      <alignment horizontal="right"/>
      <protection locked="0"/>
    </xf>
    <xf numFmtId="0" fontId="0" fillId="0" borderId="0" xfId="0" applyBorder="1" applyAlignment="1" applyProtection="1">
      <alignment horizontal="center"/>
      <protection locked="0"/>
    </xf>
    <xf numFmtId="0" fontId="4" fillId="0" borderId="0" xfId="0" applyFont="1" applyFill="1" applyBorder="1" applyAlignment="1" applyProtection="1">
      <alignment horizontal="left"/>
      <protection locked="0"/>
    </xf>
    <xf numFmtId="0" fontId="56" fillId="0" borderId="0" xfId="0" applyFont="1" applyAlignment="1"/>
    <xf numFmtId="0" fontId="4" fillId="0" borderId="56" xfId="0" applyFont="1" applyBorder="1" applyProtection="1">
      <protection locked="0"/>
    </xf>
    <xf numFmtId="0" fontId="3" fillId="0" borderId="57" xfId="0" applyFont="1" applyBorder="1" applyAlignment="1" applyProtection="1">
      <alignment horizontal="center"/>
      <protection locked="0"/>
    </xf>
    <xf numFmtId="0" fontId="3" fillId="0" borderId="58" xfId="0" applyFont="1" applyBorder="1" applyAlignment="1" applyProtection="1">
      <alignment horizontal="center"/>
      <protection locked="0"/>
    </xf>
    <xf numFmtId="0" fontId="4" fillId="0" borderId="24" xfId="0" applyFont="1" applyBorder="1" applyProtection="1">
      <protection locked="0"/>
    </xf>
    <xf numFmtId="3" fontId="4" fillId="0" borderId="45" xfId="74" applyNumberFormat="1" applyFont="1" applyBorder="1" applyAlignment="1" applyProtection="1">
      <alignment horizontal="right"/>
      <protection locked="0"/>
    </xf>
    <xf numFmtId="3" fontId="4" fillId="0" borderId="46" xfId="74" applyNumberFormat="1" applyFont="1" applyBorder="1" applyAlignment="1" applyProtection="1">
      <alignment horizontal="right"/>
      <protection locked="0"/>
    </xf>
    <xf numFmtId="0" fontId="4" fillId="0" borderId="31" xfId="0" applyFont="1" applyBorder="1" applyAlignment="1" applyProtection="1">
      <alignment horizontal="left"/>
      <protection locked="0"/>
    </xf>
    <xf numFmtId="3" fontId="4" fillId="0" borderId="50" xfId="74" applyNumberFormat="1" applyFont="1" applyBorder="1" applyAlignment="1" applyProtection="1">
      <alignment horizontal="right"/>
      <protection locked="0"/>
    </xf>
    <xf numFmtId="3" fontId="4" fillId="0" borderId="59" xfId="74" applyNumberFormat="1" applyFont="1" applyBorder="1" applyAlignment="1" applyProtection="1">
      <alignment horizontal="right"/>
      <protection locked="0"/>
    </xf>
    <xf numFmtId="3" fontId="4" fillId="0" borderId="54" xfId="74" applyNumberFormat="1" applyFont="1" applyBorder="1" applyAlignment="1" applyProtection="1">
      <alignment horizontal="right"/>
      <protection locked="0"/>
    </xf>
    <xf numFmtId="0" fontId="2" fillId="0" borderId="31" xfId="0" applyFont="1" applyFill="1" applyBorder="1" applyAlignment="1" applyProtection="1">
      <alignment horizontal="right"/>
      <protection locked="0"/>
    </xf>
    <xf numFmtId="170" fontId="0" fillId="0" borderId="32" xfId="0" applyNumberFormat="1" applyBorder="1" applyAlignment="1" applyProtection="1">
      <alignment horizontal="right"/>
      <protection locked="0"/>
    </xf>
    <xf numFmtId="170" fontId="0" fillId="0" borderId="1" xfId="0" applyNumberFormat="1" applyBorder="1" applyAlignment="1" applyProtection="1">
      <alignment horizontal="right"/>
      <protection locked="0"/>
    </xf>
    <xf numFmtId="170" fontId="0" fillId="0" borderId="19" xfId="74" applyNumberFormat="1" applyFont="1" applyBorder="1" applyAlignment="1" applyProtection="1">
      <alignment horizontal="right"/>
      <protection locked="0"/>
    </xf>
    <xf numFmtId="3" fontId="0" fillId="0" borderId="32" xfId="0" applyNumberFormat="1" applyBorder="1" applyAlignment="1" applyProtection="1">
      <alignment horizontal="right"/>
      <protection locked="0"/>
    </xf>
    <xf numFmtId="3" fontId="0" fillId="0" borderId="1" xfId="0" applyNumberFormat="1" applyBorder="1" applyAlignment="1" applyProtection="1">
      <alignment horizontal="right"/>
      <protection locked="0"/>
    </xf>
    <xf numFmtId="3" fontId="0" fillId="0" borderId="19" xfId="0" applyNumberFormat="1" applyBorder="1" applyAlignment="1" applyProtection="1">
      <alignment horizontal="right"/>
      <protection locked="0"/>
    </xf>
    <xf numFmtId="3" fontId="4" fillId="0" borderId="0" xfId="74" applyNumberFormat="1" applyFont="1" applyBorder="1" applyAlignment="1" applyProtection="1">
      <alignment horizontal="right"/>
      <protection locked="0"/>
    </xf>
    <xf numFmtId="3" fontId="4" fillId="0" borderId="60" xfId="74" applyNumberFormat="1" applyFont="1" applyBorder="1" applyAlignment="1" applyProtection="1">
      <alignment horizontal="right"/>
      <protection locked="0"/>
    </xf>
    <xf numFmtId="0" fontId="3" fillId="0" borderId="61" xfId="0" applyFont="1" applyFill="1" applyBorder="1" applyAlignment="1" applyProtection="1">
      <alignment horizontal="left"/>
      <protection locked="0"/>
    </xf>
    <xf numFmtId="170" fontId="0" fillId="0" borderId="32" xfId="74" applyNumberFormat="1" applyFont="1" applyBorder="1" applyAlignment="1" applyProtection="1">
      <alignment horizontal="right"/>
      <protection locked="0"/>
    </xf>
    <xf numFmtId="170" fontId="0" fillId="0" borderId="1" xfId="74" applyNumberFormat="1" applyFont="1" applyBorder="1" applyAlignment="1" applyProtection="1">
      <alignment horizontal="right"/>
      <protection locked="0"/>
    </xf>
    <xf numFmtId="0" fontId="2" fillId="0" borderId="53" xfId="0" applyFont="1" applyFill="1" applyBorder="1" applyAlignment="1" applyProtection="1">
      <alignment horizontal="right"/>
      <protection locked="0"/>
    </xf>
    <xf numFmtId="3" fontId="0" fillId="0" borderId="62" xfId="0" applyNumberFormat="1" applyBorder="1" applyAlignment="1" applyProtection="1">
      <alignment horizontal="right"/>
      <protection locked="0"/>
    </xf>
    <xf numFmtId="3" fontId="0" fillId="0" borderId="22" xfId="0" applyNumberFormat="1" applyBorder="1" applyAlignment="1" applyProtection="1">
      <alignment horizontal="right"/>
      <protection locked="0"/>
    </xf>
    <xf numFmtId="3" fontId="0" fillId="0" borderId="23" xfId="0" applyNumberFormat="1" applyBorder="1" applyAlignment="1" applyProtection="1">
      <alignment horizontal="right"/>
      <protection locked="0"/>
    </xf>
    <xf numFmtId="0" fontId="2" fillId="0" borderId="63" xfId="0" applyFont="1" applyFill="1" applyBorder="1" applyAlignment="1" applyProtection="1">
      <alignment horizontal="right"/>
      <protection locked="0"/>
    </xf>
    <xf numFmtId="3" fontId="0" fillId="0" borderId="0" xfId="0" applyNumberFormat="1" applyBorder="1" applyAlignment="1" applyProtection="1">
      <alignment horizontal="right"/>
      <protection locked="0"/>
    </xf>
    <xf numFmtId="3" fontId="0" fillId="0" borderId="60" xfId="0" applyNumberFormat="1" applyBorder="1" applyAlignment="1" applyProtection="1">
      <alignment horizontal="right"/>
      <protection locked="0"/>
    </xf>
    <xf numFmtId="0" fontId="37" fillId="0" borderId="64" xfId="0" applyFont="1" applyFill="1" applyBorder="1" applyAlignment="1" applyProtection="1">
      <alignment horizontal="left"/>
      <protection locked="0"/>
    </xf>
    <xf numFmtId="3" fontId="0" fillId="0" borderId="45" xfId="0" applyNumberFormat="1" applyBorder="1" applyAlignment="1" applyProtection="1">
      <alignment horizontal="right"/>
      <protection locked="0"/>
    </xf>
    <xf numFmtId="3" fontId="0" fillId="0" borderId="46" xfId="0" applyNumberFormat="1" applyBorder="1" applyAlignment="1" applyProtection="1">
      <alignment horizontal="right"/>
      <protection locked="0"/>
    </xf>
    <xf numFmtId="0" fontId="2" fillId="0" borderId="65" xfId="0" applyFont="1" applyFill="1" applyBorder="1" applyAlignment="1" applyProtection="1">
      <alignment horizontal="right"/>
      <protection locked="0"/>
    </xf>
    <xf numFmtId="3" fontId="0" fillId="0" borderId="41" xfId="0" applyNumberFormat="1" applyBorder="1" applyAlignment="1" applyProtection="1">
      <alignment horizontal="right"/>
      <protection locked="0"/>
    </xf>
    <xf numFmtId="3" fontId="0" fillId="0" borderId="66" xfId="0" applyNumberFormat="1" applyBorder="1" applyAlignment="1" applyProtection="1">
      <alignment horizontal="right"/>
      <protection locked="0"/>
    </xf>
    <xf numFmtId="0" fontId="2" fillId="0" borderId="20" xfId="0" applyFont="1" applyFill="1" applyBorder="1" applyAlignment="1">
      <alignment horizontal="left"/>
    </xf>
    <xf numFmtId="3" fontId="0" fillId="0" borderId="39" xfId="0" applyNumberFormat="1" applyBorder="1" applyProtection="1">
      <protection locked="0"/>
    </xf>
    <xf numFmtId="3" fontId="0" fillId="0" borderId="40" xfId="0" applyNumberFormat="1" applyBorder="1" applyProtection="1">
      <protection locked="0"/>
    </xf>
    <xf numFmtId="0" fontId="2" fillId="0" borderId="18" xfId="0" applyFont="1" applyFill="1" applyBorder="1" applyAlignment="1">
      <alignment horizontal="left"/>
    </xf>
    <xf numFmtId="170" fontId="0" fillId="0" borderId="1" xfId="0" applyNumberFormat="1" applyBorder="1" applyProtection="1">
      <protection locked="0"/>
    </xf>
    <xf numFmtId="170" fontId="0" fillId="0" borderId="19" xfId="0" applyNumberFormat="1" applyBorder="1" applyProtection="1">
      <protection locked="0"/>
    </xf>
    <xf numFmtId="3" fontId="0" fillId="0" borderId="19" xfId="0" applyNumberFormat="1" applyBorder="1" applyProtection="1">
      <protection locked="0"/>
    </xf>
    <xf numFmtId="3" fontId="0" fillId="0" borderId="35" xfId="0" applyNumberFormat="1" applyBorder="1" applyProtection="1">
      <protection locked="0"/>
    </xf>
    <xf numFmtId="3" fontId="0" fillId="0" borderId="67" xfId="0" applyNumberFormat="1" applyBorder="1" applyProtection="1">
      <protection locked="0"/>
    </xf>
    <xf numFmtId="0" fontId="0" fillId="0" borderId="65" xfId="0" applyBorder="1"/>
    <xf numFmtId="3" fontId="0" fillId="0" borderId="22" xfId="0" applyNumberFormat="1" applyBorder="1" applyProtection="1">
      <protection locked="0"/>
    </xf>
    <xf numFmtId="3" fontId="0" fillId="0" borderId="23" xfId="0" applyNumberFormat="1" applyBorder="1" applyProtection="1">
      <protection locked="0"/>
    </xf>
    <xf numFmtId="0" fontId="2" fillId="0" borderId="0" xfId="0" applyFont="1" applyProtection="1"/>
    <xf numFmtId="0" fontId="37" fillId="0" borderId="0" xfId="0" applyFont="1" applyProtection="1"/>
    <xf numFmtId="0" fontId="0" fillId="0" borderId="0" xfId="0" applyProtection="1"/>
    <xf numFmtId="0" fontId="24" fillId="0" borderId="0" xfId="73" applyFont="1" applyAlignment="1" applyProtection="1"/>
    <xf numFmtId="0" fontId="1" fillId="0" borderId="0" xfId="0" applyFont="1" applyBorder="1" applyProtection="1"/>
    <xf numFmtId="0" fontId="4" fillId="0" borderId="25" xfId="0" applyFont="1" applyBorder="1" applyProtection="1"/>
    <xf numFmtId="0" fontId="3" fillId="0" borderId="13" xfId="0" applyFont="1" applyBorder="1" applyAlignment="1" applyProtection="1">
      <alignment horizontal="center"/>
    </xf>
    <xf numFmtId="0" fontId="3" fillId="0" borderId="14" xfId="0" applyFont="1" applyBorder="1" applyAlignment="1" applyProtection="1">
      <alignment horizontal="center"/>
    </xf>
    <xf numFmtId="0" fontId="3" fillId="0" borderId="15" xfId="0" applyFont="1" applyBorder="1" applyAlignment="1" applyProtection="1">
      <alignment horizontal="center"/>
    </xf>
    <xf numFmtId="0" fontId="4" fillId="0" borderId="24" xfId="0" applyFont="1" applyBorder="1" applyAlignment="1" applyProtection="1">
      <alignment horizontal="left"/>
    </xf>
    <xf numFmtId="171" fontId="4" fillId="0" borderId="0" xfId="74" applyNumberFormat="1" applyFont="1" applyBorder="1" applyAlignment="1" applyProtection="1">
      <alignment horizontal="right"/>
      <protection locked="0"/>
    </xf>
    <xf numFmtId="171" fontId="4" fillId="0" borderId="60" xfId="74" applyNumberFormat="1" applyFont="1" applyBorder="1" applyAlignment="1" applyProtection="1">
      <alignment horizontal="right"/>
      <protection locked="0"/>
    </xf>
    <xf numFmtId="0" fontId="2" fillId="0" borderId="31" xfId="0" applyFont="1" applyFill="1" applyBorder="1" applyAlignment="1" applyProtection="1">
      <alignment horizontal="right"/>
    </xf>
    <xf numFmtId="170" fontId="0" fillId="0" borderId="19" xfId="74" applyNumberFormat="1" applyFont="1" applyBorder="1" applyAlignment="1" applyProtection="1">
      <alignment horizontal="right"/>
    </xf>
    <xf numFmtId="3" fontId="0" fillId="0" borderId="19" xfId="0" applyNumberFormat="1" applyBorder="1" applyAlignment="1" applyProtection="1">
      <alignment horizontal="right"/>
    </xf>
    <xf numFmtId="3" fontId="0" fillId="0" borderId="32" xfId="0" applyNumberFormat="1" applyBorder="1" applyAlignment="1" applyProtection="1">
      <alignment horizontal="right"/>
    </xf>
    <xf numFmtId="3" fontId="0" fillId="0" borderId="1" xfId="0" applyNumberFormat="1" applyBorder="1" applyAlignment="1" applyProtection="1">
      <alignment horizontal="right"/>
    </xf>
    <xf numFmtId="0" fontId="4" fillId="0" borderId="31" xfId="0" applyFont="1" applyBorder="1" applyAlignment="1" applyProtection="1">
      <alignment horizontal="left"/>
    </xf>
    <xf numFmtId="0" fontId="4" fillId="0" borderId="51" xfId="0" applyFont="1" applyBorder="1" applyAlignment="1" applyProtection="1">
      <alignment horizontal="left"/>
    </xf>
    <xf numFmtId="171" fontId="4" fillId="0" borderId="45" xfId="74" applyNumberFormat="1" applyFont="1" applyBorder="1" applyAlignment="1" applyProtection="1">
      <alignment horizontal="right"/>
      <protection locked="0"/>
    </xf>
    <xf numFmtId="171" fontId="4" fillId="0" borderId="46" xfId="74" applyNumberFormat="1" applyFont="1" applyBorder="1" applyAlignment="1" applyProtection="1">
      <alignment horizontal="right"/>
      <protection locked="0"/>
    </xf>
    <xf numFmtId="0" fontId="1" fillId="0" borderId="0" xfId="0" applyFont="1" applyProtection="1"/>
    <xf numFmtId="0" fontId="2" fillId="0" borderId="31" xfId="0" applyFont="1" applyBorder="1" applyAlignment="1" applyProtection="1">
      <alignment horizontal="right"/>
    </xf>
    <xf numFmtId="3" fontId="2" fillId="0" borderId="32" xfId="0" applyNumberFormat="1" applyFont="1" applyBorder="1" applyProtection="1"/>
    <xf numFmtId="3" fontId="2" fillId="0" borderId="1" xfId="0" applyNumberFormat="1" applyFont="1" applyBorder="1" applyProtection="1"/>
    <xf numFmtId="3" fontId="2" fillId="0" borderId="19" xfId="0" applyNumberFormat="1" applyFont="1" applyBorder="1" applyProtection="1"/>
    <xf numFmtId="3" fontId="2" fillId="0" borderId="32" xfId="0" applyNumberFormat="1" applyFont="1" applyFill="1" applyBorder="1" applyProtection="1"/>
    <xf numFmtId="3" fontId="2" fillId="0" borderId="1" xfId="0" applyNumberFormat="1" applyFont="1" applyFill="1" applyBorder="1" applyProtection="1"/>
    <xf numFmtId="3" fontId="2" fillId="0" borderId="19" xfId="0" applyNumberFormat="1" applyFont="1" applyFill="1" applyBorder="1" applyProtection="1"/>
    <xf numFmtId="0" fontId="2" fillId="0" borderId="53" xfId="0" applyFont="1" applyBorder="1" applyAlignment="1" applyProtection="1">
      <alignment horizontal="right"/>
    </xf>
    <xf numFmtId="170" fontId="2" fillId="0" borderId="62" xfId="0" applyNumberFormat="1" applyFont="1" applyFill="1" applyBorder="1" applyProtection="1"/>
    <xf numFmtId="170" fontId="2" fillId="0" borderId="22" xfId="0" applyNumberFormat="1" applyFont="1" applyFill="1" applyBorder="1" applyProtection="1"/>
    <xf numFmtId="170" fontId="2" fillId="0" borderId="23" xfId="0" applyNumberFormat="1" applyFont="1" applyFill="1" applyBorder="1" applyProtection="1"/>
    <xf numFmtId="0" fontId="0" fillId="0" borderId="18" xfId="0" applyBorder="1" applyProtection="1">
      <protection locked="0"/>
    </xf>
    <xf numFmtId="0" fontId="4" fillId="0" borderId="1" xfId="0" applyFont="1" applyBorder="1" applyProtection="1">
      <protection locked="0"/>
    </xf>
    <xf numFmtId="0" fontId="4" fillId="0" borderId="19" xfId="0" applyFont="1" applyBorder="1" applyProtection="1">
      <protection locked="0"/>
    </xf>
    <xf numFmtId="0" fontId="5" fillId="0" borderId="18" xfId="0" applyFont="1" applyBorder="1" applyProtection="1">
      <protection locked="0"/>
    </xf>
    <xf numFmtId="0" fontId="0" fillId="0" borderId="12" xfId="0" applyBorder="1" applyProtection="1">
      <protection locked="0"/>
    </xf>
    <xf numFmtId="0" fontId="0" fillId="0" borderId="47" xfId="0" applyBorder="1" applyProtection="1">
      <protection locked="0"/>
    </xf>
    <xf numFmtId="0" fontId="0" fillId="0" borderId="70" xfId="0" applyBorder="1" applyProtection="1">
      <protection locked="0"/>
    </xf>
    <xf numFmtId="0" fontId="37" fillId="0" borderId="71" xfId="0" applyFont="1" applyBorder="1" applyProtection="1">
      <protection locked="0"/>
    </xf>
    <xf numFmtId="0" fontId="0" fillId="0" borderId="35" xfId="0" applyBorder="1" applyProtection="1">
      <protection locked="0"/>
    </xf>
    <xf numFmtId="0" fontId="0" fillId="0" borderId="67" xfId="0" applyBorder="1" applyProtection="1">
      <protection locked="0"/>
    </xf>
    <xf numFmtId="0" fontId="0" fillId="0" borderId="72" xfId="0" applyBorder="1" applyProtection="1">
      <protection locked="0"/>
    </xf>
    <xf numFmtId="0" fontId="0" fillId="0" borderId="73" xfId="0" applyBorder="1" applyProtection="1">
      <protection locked="0"/>
    </xf>
    <xf numFmtId="0" fontId="0" fillId="0" borderId="74" xfId="0" applyBorder="1" applyProtection="1">
      <protection locked="0"/>
    </xf>
    <xf numFmtId="0" fontId="0" fillId="0" borderId="39" xfId="0" applyBorder="1"/>
    <xf numFmtId="0" fontId="0" fillId="0" borderId="22" xfId="0" applyBorder="1"/>
    <xf numFmtId="0" fontId="37" fillId="0" borderId="0" xfId="0" applyFont="1" applyAlignment="1" applyProtection="1">
      <alignment horizontal="left"/>
    </xf>
    <xf numFmtId="0" fontId="24" fillId="0" borderId="0" xfId="73" applyFont="1" applyAlignment="1" applyProtection="1">
      <alignment horizontal="left" wrapText="1"/>
    </xf>
    <xf numFmtId="0" fontId="24" fillId="0" borderId="0" xfId="73" applyFont="1" applyProtection="1"/>
    <xf numFmtId="0" fontId="24" fillId="0" borderId="0" xfId="73" applyFont="1" applyProtection="1">
      <protection locked="0"/>
    </xf>
    <xf numFmtId="0" fontId="24" fillId="0" borderId="25" xfId="73" applyFont="1" applyBorder="1" applyProtection="1"/>
    <xf numFmtId="14" fontId="4" fillId="0" borderId="28" xfId="0" applyNumberFormat="1" applyFont="1" applyBorder="1" applyAlignment="1" applyProtection="1">
      <alignment horizontal="center" vertical="center"/>
    </xf>
    <xf numFmtId="0" fontId="59" fillId="0" borderId="28" xfId="73" applyFont="1" applyBorder="1" applyProtection="1"/>
    <xf numFmtId="3" fontId="59" fillId="0" borderId="28" xfId="73" applyNumberFormat="1" applyFont="1" applyBorder="1" applyProtection="1"/>
    <xf numFmtId="0" fontId="46" fillId="0" borderId="24" xfId="73" applyFont="1" applyFill="1" applyBorder="1" applyAlignment="1" applyProtection="1">
      <alignment wrapText="1"/>
    </xf>
    <xf numFmtId="3" fontId="46" fillId="0" borderId="24" xfId="73" applyNumberFormat="1" applyFont="1" applyFill="1" applyBorder="1" applyProtection="1"/>
    <xf numFmtId="0" fontId="45" fillId="0" borderId="31" xfId="73" applyFont="1" applyBorder="1" applyAlignment="1" applyProtection="1">
      <alignment horizontal="left" wrapText="1" indent="1"/>
    </xf>
    <xf numFmtId="3" fontId="45" fillId="0" borderId="51" xfId="73" applyNumberFormat="1" applyFont="1" applyFill="1" applyBorder="1" applyProtection="1">
      <protection locked="0"/>
    </xf>
    <xf numFmtId="0" fontId="45" fillId="0" borderId="31" xfId="73" applyFont="1" applyFill="1" applyBorder="1" applyAlignment="1" applyProtection="1">
      <alignment horizontal="left" wrapText="1" indent="1"/>
    </xf>
    <xf numFmtId="3" fontId="45" fillId="0" borderId="31" xfId="73" applyNumberFormat="1" applyFont="1" applyFill="1" applyBorder="1" applyProtection="1">
      <protection locked="0"/>
    </xf>
    <xf numFmtId="0" fontId="45" fillId="0" borderId="53" xfId="73" applyFont="1" applyBorder="1" applyAlignment="1" applyProtection="1">
      <alignment horizontal="left" wrapText="1" indent="1"/>
    </xf>
    <xf numFmtId="3" fontId="45" fillId="0" borderId="53" xfId="73" applyNumberFormat="1" applyFont="1" applyFill="1" applyBorder="1" applyAlignment="1" applyProtection="1">
      <alignment wrapText="1"/>
      <protection locked="0"/>
    </xf>
    <xf numFmtId="0" fontId="46" fillId="0" borderId="24" xfId="73" applyFont="1" applyBorder="1" applyAlignment="1" applyProtection="1">
      <alignment wrapText="1"/>
    </xf>
    <xf numFmtId="3" fontId="45" fillId="0" borderId="53" xfId="73" applyNumberFormat="1" applyFont="1" applyFill="1" applyBorder="1" applyProtection="1">
      <protection locked="0"/>
    </xf>
    <xf numFmtId="3" fontId="45" fillId="0" borderId="31" xfId="73" applyNumberFormat="1" applyFont="1" applyFill="1" applyBorder="1" applyAlignment="1" applyProtection="1">
      <alignment wrapText="1"/>
      <protection locked="0"/>
    </xf>
    <xf numFmtId="0" fontId="45" fillId="0" borderId="33" xfId="73" applyFont="1" applyBorder="1" applyAlignment="1" applyProtection="1">
      <alignment horizontal="left" wrapText="1" indent="1"/>
    </xf>
    <xf numFmtId="3" fontId="45" fillId="0" borderId="33" xfId="73" applyNumberFormat="1" applyFont="1" applyFill="1" applyBorder="1" applyProtection="1">
      <protection locked="0"/>
    </xf>
    <xf numFmtId="0" fontId="46" fillId="0" borderId="24" xfId="73" applyFont="1" applyBorder="1" applyAlignment="1" applyProtection="1">
      <alignment horizontal="left" wrapText="1"/>
    </xf>
    <xf numFmtId="3" fontId="46" fillId="0" borderId="24" xfId="73" applyNumberFormat="1" applyFont="1" applyFill="1" applyBorder="1" applyAlignment="1" applyProtection="1">
      <alignment wrapText="1"/>
    </xf>
    <xf numFmtId="0" fontId="45" fillId="0" borderId="31" xfId="73" applyFont="1" applyFill="1" applyBorder="1" applyAlignment="1" applyProtection="1">
      <alignment horizontal="left" indent="1"/>
    </xf>
    <xf numFmtId="0" fontId="45" fillId="0" borderId="33" xfId="73" applyFont="1" applyFill="1" applyBorder="1" applyAlignment="1" applyProtection="1">
      <alignment horizontal="left" indent="1"/>
    </xf>
    <xf numFmtId="3" fontId="45" fillId="0" borderId="33" xfId="73" applyNumberFormat="1" applyFont="1" applyFill="1" applyBorder="1" applyAlignment="1" applyProtection="1">
      <alignment wrapText="1"/>
      <protection locked="0"/>
    </xf>
    <xf numFmtId="0" fontId="45" fillId="0" borderId="53" xfId="73" applyFont="1" applyFill="1" applyBorder="1" applyAlignment="1" applyProtection="1">
      <alignment horizontal="left" wrapText="1" indent="1"/>
    </xf>
    <xf numFmtId="3" fontId="24" fillId="0" borderId="31" xfId="73" applyNumberFormat="1" applyFont="1" applyFill="1" applyBorder="1" applyProtection="1">
      <protection locked="0"/>
    </xf>
    <xf numFmtId="3" fontId="24" fillId="0" borderId="53" xfId="73" applyNumberFormat="1" applyFont="1" applyFill="1" applyBorder="1" applyProtection="1">
      <protection locked="0"/>
    </xf>
    <xf numFmtId="0" fontId="45" fillId="0" borderId="0" xfId="73" applyFont="1" applyFill="1" applyBorder="1" applyAlignment="1" applyProtection="1">
      <alignment horizontal="left" wrapText="1" indent="1"/>
    </xf>
    <xf numFmtId="0" fontId="46" fillId="0" borderId="0" xfId="73" applyFont="1" applyBorder="1" applyAlignment="1"/>
    <xf numFmtId="0" fontId="24" fillId="0" borderId="0" xfId="73" applyFont="1"/>
    <xf numFmtId="0" fontId="46" fillId="0" borderId="13" xfId="73" applyFont="1" applyBorder="1" applyAlignment="1">
      <alignment horizontal="center" vertical="center" wrapText="1"/>
    </xf>
    <xf numFmtId="0" fontId="46" fillId="0" borderId="14" xfId="73" applyFont="1" applyBorder="1" applyAlignment="1">
      <alignment horizontal="center" vertical="center" wrapText="1"/>
    </xf>
    <xf numFmtId="0" fontId="46" fillId="0" borderId="15" xfId="73" applyFont="1" applyBorder="1" applyAlignment="1">
      <alignment horizontal="center" vertical="center" wrapText="1"/>
    </xf>
    <xf numFmtId="172" fontId="46" fillId="0" borderId="20" xfId="73" applyNumberFormat="1" applyFont="1" applyBorder="1" applyAlignment="1">
      <alignment horizontal="center" vertical="center" wrapText="1"/>
    </xf>
    <xf numFmtId="3" fontId="24" fillId="24" borderId="39" xfId="73" applyNumberFormat="1" applyFont="1" applyFill="1" applyBorder="1" applyProtection="1">
      <protection locked="0"/>
    </xf>
    <xf numFmtId="3" fontId="24" fillId="0" borderId="39" xfId="73" applyNumberFormat="1" applyFont="1" applyBorder="1" applyProtection="1">
      <protection locked="0"/>
    </xf>
    <xf numFmtId="3" fontId="46" fillId="0" borderId="40" xfId="73" applyNumberFormat="1" applyFont="1" applyBorder="1" applyProtection="1"/>
    <xf numFmtId="3" fontId="24" fillId="24" borderId="1" xfId="73" applyNumberFormat="1" applyFont="1" applyFill="1" applyBorder="1" applyProtection="1">
      <protection locked="0"/>
    </xf>
    <xf numFmtId="3" fontId="24" fillId="0" borderId="1" xfId="73" applyNumberFormat="1" applyFont="1" applyBorder="1" applyProtection="1">
      <protection locked="0"/>
    </xf>
    <xf numFmtId="3" fontId="46" fillId="0" borderId="19" xfId="73" applyNumberFormat="1" applyFont="1" applyBorder="1" applyProtection="1"/>
    <xf numFmtId="3" fontId="0" fillId="0" borderId="1" xfId="0" applyNumberFormat="1" applyFont="1" applyBorder="1" applyProtection="1">
      <protection locked="0"/>
    </xf>
    <xf numFmtId="3" fontId="4" fillId="0" borderId="19" xfId="0" applyNumberFormat="1" applyFont="1" applyBorder="1" applyProtection="1"/>
    <xf numFmtId="3" fontId="0" fillId="0" borderId="35" xfId="0" applyNumberFormat="1" applyFont="1" applyBorder="1" applyProtection="1">
      <protection locked="0"/>
    </xf>
    <xf numFmtId="3" fontId="4" fillId="0" borderId="67" xfId="0" applyNumberFormat="1" applyFont="1" applyBorder="1" applyProtection="1"/>
    <xf numFmtId="172" fontId="46" fillId="0" borderId="13" xfId="73" applyNumberFormat="1" applyFont="1" applyBorder="1" applyAlignment="1">
      <alignment horizontal="center" vertical="center" wrapText="1"/>
    </xf>
    <xf numFmtId="3" fontId="4" fillId="0" borderId="14" xfId="0" applyNumberFormat="1" applyFont="1" applyBorder="1" applyProtection="1"/>
    <xf numFmtId="3" fontId="4" fillId="0" borderId="15" xfId="0" applyNumberFormat="1" applyFont="1" applyBorder="1" applyProtection="1"/>
    <xf numFmtId="0" fontId="55" fillId="0" borderId="0" xfId="0" applyFont="1" applyFill="1" applyAlignment="1" applyProtection="1"/>
    <xf numFmtId="0" fontId="53" fillId="0" borderId="0" xfId="73" applyFont="1" applyBorder="1" applyAlignment="1" applyProtection="1">
      <alignment horizontal="left"/>
    </xf>
    <xf numFmtId="0" fontId="0" fillId="0" borderId="0" xfId="0" applyBorder="1" applyAlignment="1"/>
    <xf numFmtId="49" fontId="0" fillId="0" borderId="0" xfId="0" applyNumberFormat="1" applyBorder="1" applyAlignment="1" applyProtection="1">
      <alignment horizontal="center"/>
      <protection locked="0"/>
    </xf>
    <xf numFmtId="0" fontId="60" fillId="0" borderId="0" xfId="0" applyFont="1"/>
    <xf numFmtId="0" fontId="37" fillId="0" borderId="59" xfId="0" applyFont="1" applyBorder="1" applyAlignment="1">
      <alignment horizontal="left"/>
    </xf>
    <xf numFmtId="0" fontId="37" fillId="0" borderId="59" xfId="0" applyFont="1" applyBorder="1" applyAlignment="1"/>
    <xf numFmtId="49" fontId="4" fillId="0" borderId="1" xfId="0" applyNumberFormat="1" applyFont="1" applyBorder="1" applyAlignment="1" applyProtection="1">
      <alignment horizontal="center"/>
      <protection locked="0"/>
    </xf>
    <xf numFmtId="49" fontId="0" fillId="0" borderId="1" xfId="0" applyNumberFormat="1" applyBorder="1" applyAlignment="1" applyProtection="1">
      <alignment horizontal="center"/>
      <protection locked="0"/>
    </xf>
    <xf numFmtId="14" fontId="0" fillId="0" borderId="1" xfId="0" applyNumberFormat="1" applyBorder="1" applyAlignment="1" applyProtection="1">
      <alignment horizontal="center"/>
      <protection locked="0"/>
    </xf>
    <xf numFmtId="9" fontId="0" fillId="0" borderId="1" xfId="0" applyNumberFormat="1" applyBorder="1" applyProtection="1">
      <protection locked="0"/>
    </xf>
    <xf numFmtId="3" fontId="4" fillId="0" borderId="1" xfId="0" applyNumberFormat="1" applyFont="1" applyBorder="1" applyAlignment="1" applyProtection="1">
      <alignment horizontal="center" vertical="center"/>
      <protection locked="0"/>
    </xf>
    <xf numFmtId="0" fontId="37" fillId="0" borderId="0" xfId="0" applyFont="1" applyBorder="1" applyAlignment="1" applyProtection="1">
      <protection locked="0"/>
    </xf>
    <xf numFmtId="49" fontId="4" fillId="0" borderId="22" xfId="0" applyNumberFormat="1" applyFont="1" applyBorder="1" applyAlignment="1" applyProtection="1">
      <alignment horizontal="center"/>
      <protection locked="0"/>
    </xf>
    <xf numFmtId="49" fontId="0" fillId="0" borderId="22" xfId="0" applyNumberFormat="1" applyBorder="1" applyAlignment="1" applyProtection="1">
      <alignment horizontal="center"/>
      <protection locked="0"/>
    </xf>
    <xf numFmtId="14" fontId="0" fillId="0" borderId="22" xfId="0" applyNumberFormat="1" applyBorder="1" applyAlignment="1" applyProtection="1">
      <alignment horizontal="center"/>
      <protection locked="0"/>
    </xf>
    <xf numFmtId="9" fontId="0" fillId="0" borderId="22" xfId="0" applyNumberFormat="1" applyBorder="1" applyProtection="1">
      <protection locked="0"/>
    </xf>
    <xf numFmtId="173" fontId="0" fillId="0" borderId="0" xfId="0" applyNumberFormat="1" applyBorder="1" applyAlignment="1" applyProtection="1">
      <alignment horizontal="center"/>
      <protection locked="0"/>
    </xf>
    <xf numFmtId="3" fontId="4" fillId="0" borderId="0" xfId="0" applyNumberFormat="1" applyFont="1" applyBorder="1" applyAlignment="1" applyProtection="1">
      <alignment horizontal="center" vertical="center"/>
      <protection locked="0"/>
    </xf>
    <xf numFmtId="0" fontId="4" fillId="0" borderId="1" xfId="0" applyFont="1" applyBorder="1" applyAlignment="1" applyProtection="1">
      <alignment horizontal="center" vertical="center" wrapText="1"/>
    </xf>
    <xf numFmtId="0" fontId="4" fillId="0" borderId="1" xfId="0" applyFont="1" applyBorder="1" applyProtection="1"/>
    <xf numFmtId="3" fontId="3" fillId="0" borderId="1" xfId="0" applyNumberFormat="1" applyFont="1" applyBorder="1" applyProtection="1">
      <protection locked="0"/>
    </xf>
    <xf numFmtId="3" fontId="3" fillId="0" borderId="1" xfId="0" applyNumberFormat="1" applyFont="1" applyBorder="1" applyProtection="1"/>
    <xf numFmtId="0" fontId="1" fillId="0" borderId="1" xfId="0" applyFont="1" applyBorder="1" applyProtection="1"/>
    <xf numFmtId="0" fontId="61" fillId="0" borderId="0" xfId="75"/>
    <xf numFmtId="0" fontId="37" fillId="0" borderId="0" xfId="0" applyFont="1" applyAlignment="1">
      <alignment horizontal="right"/>
    </xf>
    <xf numFmtId="0" fontId="50" fillId="0" borderId="0" xfId="75" applyFont="1" applyBorder="1" applyAlignment="1">
      <alignment horizontal="left"/>
    </xf>
    <xf numFmtId="0" fontId="50" fillId="0" borderId="0" xfId="75" applyFont="1"/>
    <xf numFmtId="0" fontId="50" fillId="0" borderId="1" xfId="75" applyFont="1" applyBorder="1"/>
    <xf numFmtId="0" fontId="50" fillId="0" borderId="0" xfId="75" applyFont="1" applyBorder="1"/>
    <xf numFmtId="0" fontId="50" fillId="0" borderId="1" xfId="75" applyFont="1" applyBorder="1" applyAlignment="1">
      <alignment horizontal="center"/>
    </xf>
    <xf numFmtId="0" fontId="50" fillId="0" borderId="1" xfId="75" applyFont="1" applyBorder="1" applyAlignment="1">
      <alignment horizontal="center" wrapText="1"/>
    </xf>
    <xf numFmtId="0" fontId="50" fillId="0" borderId="0" xfId="75" applyFont="1" applyBorder="1" applyAlignment="1">
      <alignment horizontal="center"/>
    </xf>
    <xf numFmtId="0" fontId="61" fillId="0" borderId="1" xfId="75" applyBorder="1" applyProtection="1">
      <protection locked="0"/>
    </xf>
    <xf numFmtId="0" fontId="61" fillId="0" borderId="0" xfId="75" applyBorder="1" applyProtection="1">
      <protection locked="0"/>
    </xf>
    <xf numFmtId="0" fontId="61" fillId="0" borderId="0" xfId="75" applyProtection="1">
      <protection locked="0"/>
    </xf>
    <xf numFmtId="0" fontId="61" fillId="0" borderId="1" xfId="75" applyFont="1" applyBorder="1" applyProtection="1">
      <protection locked="0"/>
    </xf>
    <xf numFmtId="0" fontId="50" fillId="0" borderId="1" xfId="75" applyFont="1" applyBorder="1" applyAlignment="1" applyProtection="1">
      <alignment horizontal="right"/>
      <protection locked="0"/>
    </xf>
    <xf numFmtId="0" fontId="50" fillId="0" borderId="1" xfId="75" applyFont="1" applyBorder="1" applyProtection="1">
      <protection locked="0"/>
    </xf>
    <xf numFmtId="0" fontId="50" fillId="0" borderId="0" xfId="75" applyFont="1" applyBorder="1" applyProtection="1">
      <protection locked="0"/>
    </xf>
    <xf numFmtId="0" fontId="50" fillId="0" borderId="0" xfId="75" applyFont="1" applyProtection="1">
      <protection locked="0"/>
    </xf>
    <xf numFmtId="0" fontId="61" fillId="0" borderId="1" xfId="75" applyBorder="1" applyAlignment="1" applyProtection="1">
      <alignment horizontal="right"/>
      <protection locked="0"/>
    </xf>
    <xf numFmtId="0" fontId="61" fillId="0" borderId="1" xfId="75" applyFont="1" applyBorder="1" applyAlignment="1" applyProtection="1">
      <alignment horizontal="right"/>
      <protection locked="0"/>
    </xf>
    <xf numFmtId="0" fontId="61" fillId="0" borderId="0" xfId="75" applyFont="1" applyAlignment="1" applyProtection="1">
      <alignment horizontal="left"/>
      <protection locked="0"/>
    </xf>
    <xf numFmtId="0" fontId="61" fillId="0" borderId="0" xfId="75" applyAlignment="1" applyProtection="1">
      <alignment horizontal="left"/>
      <protection locked="0"/>
    </xf>
    <xf numFmtId="0" fontId="61" fillId="0" borderId="0" xfId="75" applyFont="1"/>
    <xf numFmtId="0" fontId="61" fillId="0" borderId="18" xfId="75" applyNumberFormat="1" applyBorder="1" applyProtection="1">
      <protection locked="0"/>
    </xf>
    <xf numFmtId="0" fontId="61" fillId="0" borderId="1" xfId="75" applyNumberFormat="1" applyBorder="1" applyProtection="1">
      <protection locked="0"/>
    </xf>
    <xf numFmtId="0" fontId="61" fillId="0" borderId="19" xfId="75" applyNumberFormat="1" applyBorder="1" applyProtection="1">
      <protection locked="0"/>
    </xf>
    <xf numFmtId="0" fontId="61" fillId="0" borderId="0" xfId="75" applyNumberFormat="1" applyProtection="1">
      <protection locked="0"/>
    </xf>
    <xf numFmtId="0" fontId="61" fillId="0" borderId="21" xfId="75" applyNumberFormat="1" applyBorder="1" applyProtection="1">
      <protection locked="0"/>
    </xf>
    <xf numFmtId="0" fontId="61" fillId="0" borderId="22" xfId="75" applyNumberFormat="1" applyBorder="1" applyProtection="1">
      <protection locked="0"/>
    </xf>
    <xf numFmtId="0" fontId="61" fillId="0" borderId="23" xfId="75" applyNumberFormat="1" applyBorder="1" applyProtection="1">
      <protection locked="0"/>
    </xf>
    <xf numFmtId="0" fontId="4" fillId="0" borderId="0" xfId="75" applyFont="1" applyProtection="1">
      <protection locked="0"/>
    </xf>
    <xf numFmtId="0" fontId="61" fillId="0" borderId="0" xfId="75" applyFont="1" applyProtection="1">
      <protection locked="0"/>
    </xf>
    <xf numFmtId="0" fontId="61" fillId="0" borderId="18" xfId="75" applyBorder="1" applyProtection="1">
      <protection locked="0"/>
    </xf>
    <xf numFmtId="0" fontId="61" fillId="0" borderId="19" xfId="75" applyBorder="1" applyProtection="1">
      <protection locked="0"/>
    </xf>
    <xf numFmtId="0" fontId="61" fillId="0" borderId="21" xfId="75" applyBorder="1" applyProtection="1">
      <protection locked="0"/>
    </xf>
    <xf numFmtId="0" fontId="61" fillId="0" borderId="22" xfId="75" applyBorder="1" applyProtection="1">
      <protection locked="0"/>
    </xf>
    <xf numFmtId="0" fontId="61" fillId="0" borderId="23" xfId="75" applyBorder="1" applyProtection="1">
      <protection locked="0"/>
    </xf>
    <xf numFmtId="0" fontId="37" fillId="0" borderId="0" xfId="75" applyFont="1" applyProtection="1">
      <protection locked="0"/>
    </xf>
    <xf numFmtId="174" fontId="50" fillId="0" borderId="0" xfId="75" applyNumberFormat="1" applyFont="1"/>
    <xf numFmtId="3" fontId="61" fillId="0" borderId="1" xfId="75" applyNumberFormat="1" applyBorder="1" applyProtection="1">
      <protection locked="0"/>
    </xf>
    <xf numFmtId="49" fontId="24" fillId="0" borderId="0" xfId="73" applyNumberFormat="1"/>
    <xf numFmtId="0" fontId="5" fillId="0" borderId="0" xfId="0" applyFont="1"/>
    <xf numFmtId="0" fontId="24" fillId="0" borderId="0" xfId="73"/>
    <xf numFmtId="14" fontId="24" fillId="0" borderId="0" xfId="73" applyNumberFormat="1" applyAlignment="1"/>
    <xf numFmtId="175" fontId="24" fillId="0" borderId="0" xfId="73" applyNumberFormat="1" applyAlignment="1">
      <alignment horizontal="right"/>
    </xf>
    <xf numFmtId="49" fontId="24" fillId="0" borderId="0" xfId="73" applyNumberFormat="1" applyAlignment="1"/>
    <xf numFmtId="0" fontId="24" fillId="0" borderId="0" xfId="73" applyAlignment="1"/>
    <xf numFmtId="0" fontId="46" fillId="0" borderId="0" xfId="73" applyFont="1" applyAlignment="1"/>
    <xf numFmtId="0" fontId="4" fillId="0" borderId="0" xfId="0" applyFont="1" applyBorder="1" applyAlignment="1" applyProtection="1">
      <alignment horizontal="right"/>
      <protection locked="0"/>
    </xf>
    <xf numFmtId="0" fontId="4" fillId="0" borderId="0" xfId="0" applyFont="1" applyBorder="1" applyAlignment="1" applyProtection="1">
      <alignment horizontal="center"/>
      <protection locked="0"/>
    </xf>
    <xf numFmtId="0" fontId="0" fillId="0" borderId="0" xfId="0" applyBorder="1" applyAlignment="1" applyProtection="1">
      <protection locked="0"/>
    </xf>
    <xf numFmtId="0" fontId="4" fillId="0" borderId="0" xfId="0" applyFont="1" applyBorder="1" applyAlignment="1"/>
    <xf numFmtId="0" fontId="4" fillId="0" borderId="0" xfId="0" applyFont="1" applyBorder="1" applyAlignment="1">
      <alignment horizontal="center"/>
    </xf>
    <xf numFmtId="0" fontId="46" fillId="0" borderId="0" xfId="73" applyFont="1"/>
    <xf numFmtId="49" fontId="46" fillId="0" borderId="0" xfId="73" applyNumberFormat="1" applyFont="1" applyAlignment="1">
      <alignment horizontal="center"/>
    </xf>
    <xf numFmtId="14" fontId="46" fillId="0" borderId="0" xfId="73" applyNumberFormat="1" applyFont="1" applyAlignment="1">
      <alignment horizontal="center"/>
    </xf>
    <xf numFmtId="175" fontId="46" fillId="0" borderId="0" xfId="73" applyNumberFormat="1" applyFont="1" applyAlignment="1">
      <alignment horizontal="center"/>
    </xf>
    <xf numFmtId="0" fontId="46" fillId="0" borderId="0" xfId="73" applyFont="1" applyAlignment="1">
      <alignment horizontal="center"/>
    </xf>
    <xf numFmtId="0" fontId="46" fillId="0" borderId="0" xfId="73" applyFont="1" applyProtection="1">
      <protection locked="0"/>
    </xf>
    <xf numFmtId="49" fontId="24" fillId="0" borderId="0" xfId="73" applyNumberFormat="1" applyProtection="1">
      <protection locked="0"/>
    </xf>
    <xf numFmtId="14" fontId="24" fillId="0" borderId="0" xfId="73" applyNumberFormat="1" applyAlignment="1" applyProtection="1">
      <protection locked="0"/>
    </xf>
    <xf numFmtId="175" fontId="24" fillId="0" borderId="0" xfId="73" applyNumberFormat="1" applyAlignment="1" applyProtection="1">
      <alignment horizontal="right"/>
      <protection locked="0"/>
    </xf>
    <xf numFmtId="49" fontId="24" fillId="0" borderId="0" xfId="73" applyNumberFormat="1" applyAlignment="1" applyProtection="1">
      <protection locked="0"/>
    </xf>
    <xf numFmtId="0" fontId="24" fillId="0" borderId="0" xfId="73" applyProtection="1">
      <protection locked="0"/>
    </xf>
    <xf numFmtId="0" fontId="24" fillId="0" borderId="0" xfId="73" applyAlignment="1" applyProtection="1">
      <protection locked="0"/>
    </xf>
    <xf numFmtId="0" fontId="59" fillId="0" borderId="0" xfId="73" applyFont="1" applyProtection="1">
      <protection locked="0"/>
    </xf>
    <xf numFmtId="0" fontId="62" fillId="0" borderId="0" xfId="0" applyFont="1"/>
    <xf numFmtId="0" fontId="63" fillId="0" borderId="0" xfId="0" applyFont="1"/>
    <xf numFmtId="0" fontId="64" fillId="0" borderId="0" xfId="0" applyFont="1" applyAlignment="1">
      <alignment horizontal="left"/>
    </xf>
    <xf numFmtId="0" fontId="64" fillId="0" borderId="0" xfId="0" applyFont="1"/>
    <xf numFmtId="0" fontId="63" fillId="0" borderId="0" xfId="0" applyFont="1" applyBorder="1"/>
    <xf numFmtId="0" fontId="65" fillId="0" borderId="0" xfId="0" applyFont="1" applyBorder="1" applyAlignment="1">
      <alignment horizontal="right"/>
    </xf>
    <xf numFmtId="0" fontId="65" fillId="0" borderId="0" xfId="0" applyFont="1" applyBorder="1" applyAlignment="1">
      <alignment horizontal="center"/>
    </xf>
    <xf numFmtId="0" fontId="63" fillId="0" borderId="0" xfId="0" applyFont="1" applyBorder="1" applyAlignment="1"/>
    <xf numFmtId="0" fontId="65" fillId="0" borderId="25" xfId="0" applyFont="1" applyBorder="1"/>
    <xf numFmtId="0" fontId="65" fillId="0" borderId="56" xfId="0" applyFont="1" applyBorder="1"/>
    <xf numFmtId="0" fontId="65" fillId="0" borderId="57" xfId="0" applyFont="1" applyBorder="1"/>
    <xf numFmtId="0" fontId="65" fillId="0" borderId="58" xfId="0" applyFont="1" applyBorder="1"/>
    <xf numFmtId="0" fontId="65" fillId="0" borderId="50" xfId="0" applyFont="1" applyBorder="1" applyProtection="1">
      <protection locked="0"/>
    </xf>
    <xf numFmtId="0" fontId="65" fillId="0" borderId="20" xfId="0" applyFont="1" applyBorder="1" applyProtection="1">
      <protection locked="0"/>
    </xf>
    <xf numFmtId="0" fontId="63" fillId="0" borderId="39" xfId="0" applyFont="1" applyBorder="1" applyProtection="1">
      <protection locked="0"/>
    </xf>
    <xf numFmtId="0" fontId="63" fillId="0" borderId="40" xfId="0" applyFont="1" applyBorder="1" applyProtection="1">
      <protection locked="0"/>
    </xf>
    <xf numFmtId="0" fontId="63" fillId="0" borderId="0" xfId="0" applyFont="1" applyProtection="1">
      <protection locked="0"/>
    </xf>
    <xf numFmtId="0" fontId="65" fillId="0" borderId="49" xfId="0" applyFont="1" applyBorder="1" applyProtection="1">
      <protection locked="0"/>
    </xf>
    <xf numFmtId="0" fontId="65" fillId="0" borderId="18" xfId="0" applyFont="1" applyBorder="1" applyProtection="1">
      <protection locked="0"/>
    </xf>
    <xf numFmtId="0" fontId="63" fillId="0" borderId="1" xfId="0" applyFont="1" applyBorder="1" applyProtection="1">
      <protection locked="0"/>
    </xf>
    <xf numFmtId="0" fontId="63" fillId="0" borderId="19" xfId="0" applyFont="1" applyBorder="1" applyProtection="1">
      <protection locked="0"/>
    </xf>
    <xf numFmtId="0" fontId="65" fillId="0" borderId="72" xfId="0" applyFont="1" applyBorder="1" applyProtection="1">
      <protection locked="0"/>
    </xf>
    <xf numFmtId="0" fontId="65" fillId="0" borderId="21" xfId="0" applyFont="1" applyBorder="1" applyProtection="1">
      <protection locked="0"/>
    </xf>
    <xf numFmtId="0" fontId="63" fillId="0" borderId="22" xfId="0" applyFont="1" applyBorder="1" applyProtection="1">
      <protection locked="0"/>
    </xf>
    <xf numFmtId="0" fontId="63" fillId="0" borderId="23" xfId="0" applyFont="1" applyBorder="1" applyProtection="1">
      <protection locked="0"/>
    </xf>
    <xf numFmtId="0" fontId="65" fillId="0" borderId="13" xfId="0" applyFont="1" applyBorder="1"/>
    <xf numFmtId="0" fontId="65" fillId="0" borderId="37" xfId="0" applyFont="1" applyBorder="1"/>
    <xf numFmtId="0" fontId="65" fillId="0" borderId="14" xfId="0" applyFont="1" applyBorder="1"/>
    <xf numFmtId="0" fontId="65" fillId="0" borderId="15" xfId="0" applyFont="1" applyBorder="1"/>
    <xf numFmtId="0" fontId="65" fillId="0" borderId="16" xfId="0" applyFont="1" applyBorder="1" applyProtection="1">
      <protection locked="0"/>
    </xf>
    <xf numFmtId="0" fontId="65" fillId="0" borderId="29" xfId="0" applyFont="1" applyBorder="1" applyProtection="1">
      <protection locked="0"/>
    </xf>
    <xf numFmtId="0" fontId="63" fillId="0" borderId="2" xfId="0" applyFont="1" applyBorder="1" applyProtection="1">
      <protection locked="0"/>
    </xf>
    <xf numFmtId="0" fontId="63" fillId="0" borderId="17" xfId="0" applyFont="1" applyBorder="1" applyProtection="1">
      <protection locked="0"/>
    </xf>
    <xf numFmtId="0" fontId="65" fillId="0" borderId="32" xfId="0" applyFont="1" applyBorder="1" applyProtection="1">
      <protection locked="0"/>
    </xf>
    <xf numFmtId="0" fontId="65" fillId="0" borderId="62" xfId="0" applyFont="1" applyBorder="1" applyProtection="1">
      <protection locked="0"/>
    </xf>
    <xf numFmtId="0" fontId="63" fillId="0" borderId="16" xfId="0" applyFont="1" applyBorder="1" applyProtection="1">
      <protection locked="0"/>
    </xf>
    <xf numFmtId="3" fontId="63" fillId="0" borderId="2" xfId="0" applyNumberFormat="1" applyFont="1" applyBorder="1" applyProtection="1">
      <protection locked="0"/>
    </xf>
    <xf numFmtId="3" fontId="65" fillId="0" borderId="2" xfId="0" applyNumberFormat="1" applyFont="1" applyBorder="1" applyProtection="1">
      <protection locked="0"/>
    </xf>
    <xf numFmtId="0" fontId="63" fillId="0" borderId="18" xfId="0" applyFont="1" applyBorder="1" applyProtection="1">
      <protection locked="0"/>
    </xf>
    <xf numFmtId="3" fontId="63" fillId="0" borderId="1" xfId="0" applyNumberFormat="1" applyFont="1" applyBorder="1" applyProtection="1">
      <protection locked="0"/>
    </xf>
    <xf numFmtId="3" fontId="65" fillId="0" borderId="1" xfId="0" applyNumberFormat="1" applyFont="1" applyBorder="1" applyProtection="1">
      <protection locked="0"/>
    </xf>
    <xf numFmtId="0" fontId="63" fillId="0" borderId="21" xfId="0" applyFont="1" applyBorder="1" applyProtection="1">
      <protection locked="0"/>
    </xf>
    <xf numFmtId="3" fontId="63" fillId="0" borderId="22" xfId="0" applyNumberFormat="1" applyFont="1" applyBorder="1" applyProtection="1">
      <protection locked="0"/>
    </xf>
    <xf numFmtId="3" fontId="65" fillId="0" borderId="22" xfId="0" applyNumberFormat="1" applyFont="1" applyBorder="1" applyProtection="1">
      <protection locked="0"/>
    </xf>
    <xf numFmtId="0" fontId="65" fillId="0" borderId="0" xfId="0" applyFont="1" applyBorder="1" applyProtection="1">
      <protection locked="0"/>
    </xf>
    <xf numFmtId="0" fontId="63" fillId="0" borderId="0" xfId="0" applyFont="1" applyBorder="1" applyProtection="1">
      <protection locked="0"/>
    </xf>
    <xf numFmtId="0" fontId="66" fillId="0" borderId="0" xfId="0" applyFont="1" applyFill="1"/>
    <xf numFmtId="0" fontId="4" fillId="0" borderId="13" xfId="0" applyFont="1" applyFill="1" applyBorder="1" applyAlignment="1">
      <alignment horizontal="left"/>
    </xf>
    <xf numFmtId="0" fontId="4" fillId="0" borderId="14" xfId="0" applyFont="1" applyBorder="1"/>
    <xf numFmtId="0" fontId="4" fillId="0" borderId="15" xfId="0" applyFont="1" applyBorder="1"/>
    <xf numFmtId="0" fontId="0" fillId="0" borderId="16" xfId="0" applyBorder="1" applyProtection="1">
      <protection locked="0"/>
    </xf>
    <xf numFmtId="0" fontId="0" fillId="0" borderId="2" xfId="0" applyBorder="1" applyProtection="1">
      <protection locked="0"/>
    </xf>
    <xf numFmtId="0" fontId="0" fillId="0" borderId="17" xfId="0" applyBorder="1" applyProtection="1">
      <protection locked="0"/>
    </xf>
    <xf numFmtId="0" fontId="0" fillId="0" borderId="19" xfId="0" applyBorder="1" applyProtection="1">
      <protection locked="0"/>
    </xf>
    <xf numFmtId="0" fontId="0" fillId="0" borderId="21" xfId="0" applyBorder="1" applyProtection="1">
      <protection locked="0"/>
    </xf>
    <xf numFmtId="0" fontId="0" fillId="0" borderId="22" xfId="0" applyBorder="1" applyProtection="1">
      <protection locked="0"/>
    </xf>
    <xf numFmtId="0" fontId="0" fillId="0" borderId="23" xfId="0" applyBorder="1" applyProtection="1">
      <protection locked="0"/>
    </xf>
    <xf numFmtId="0" fontId="0" fillId="0" borderId="21" xfId="0" applyBorder="1" applyAlignment="1" applyProtection="1">
      <alignment horizontal="center" vertical="center"/>
      <protection locked="0"/>
    </xf>
    <xf numFmtId="0" fontId="6" fillId="0" borderId="0" xfId="0" applyFont="1" applyFill="1"/>
    <xf numFmtId="0" fontId="0" fillId="0" borderId="0" xfId="0" applyFill="1" applyProtection="1">
      <protection locked="0"/>
    </xf>
    <xf numFmtId="0" fontId="37" fillId="0" borderId="56" xfId="0" applyFont="1" applyBorder="1"/>
    <xf numFmtId="0" fontId="4" fillId="0" borderId="58" xfId="0" applyFont="1" applyFill="1" applyBorder="1"/>
    <xf numFmtId="3" fontId="0" fillId="0" borderId="19" xfId="0" applyNumberFormat="1" applyFill="1" applyBorder="1" applyProtection="1">
      <protection locked="0"/>
    </xf>
    <xf numFmtId="4" fontId="0" fillId="0" borderId="0" xfId="0" applyNumberFormat="1" applyProtection="1">
      <protection locked="0"/>
    </xf>
    <xf numFmtId="3" fontId="0" fillId="0" borderId="67" xfId="0" applyNumberFormat="1" applyFill="1" applyBorder="1" applyProtection="1">
      <protection locked="0"/>
    </xf>
    <xf numFmtId="0" fontId="6" fillId="0" borderId="0" xfId="0" applyFont="1" applyAlignment="1">
      <alignment horizontal="center"/>
    </xf>
    <xf numFmtId="0" fontId="6" fillId="0" borderId="0" xfId="0" applyFont="1" applyProtection="1">
      <protection locked="0"/>
    </xf>
    <xf numFmtId="0" fontId="0" fillId="0" borderId="0" xfId="0" applyAlignment="1" applyProtection="1">
      <alignment horizontal="center"/>
      <protection locked="0"/>
    </xf>
    <xf numFmtId="0" fontId="55" fillId="0" borderId="0" xfId="0" applyFont="1" applyFill="1" applyAlignment="1">
      <alignment wrapText="1"/>
    </xf>
    <xf numFmtId="0" fontId="68" fillId="0" borderId="0" xfId="0" applyFont="1"/>
    <xf numFmtId="0" fontId="50" fillId="0" borderId="0" xfId="0" applyFont="1" applyAlignment="1">
      <alignment horizontal="center"/>
    </xf>
    <xf numFmtId="0" fontId="37" fillId="0" borderId="0" xfId="0" applyFont="1" applyBorder="1" applyAlignment="1"/>
    <xf numFmtId="0" fontId="64" fillId="0" borderId="20" xfId="0" applyFont="1" applyBorder="1" applyAlignment="1">
      <alignment horizontal="center" vertical="center" wrapText="1"/>
    </xf>
    <xf numFmtId="0" fontId="64" fillId="0" borderId="40" xfId="0" applyFont="1" applyBorder="1" applyAlignment="1">
      <alignment horizontal="center" vertical="justify" textRotation="90" wrapText="1"/>
    </xf>
    <xf numFmtId="0" fontId="64" fillId="0" borderId="16" xfId="0" applyFont="1" applyBorder="1" applyAlignment="1" applyProtection="1">
      <alignment horizontal="center" vertical="justify" textRotation="90" wrapText="1"/>
      <protection locked="0"/>
    </xf>
    <xf numFmtId="0" fontId="64" fillId="0" borderId="2" xfId="0" applyFont="1" applyBorder="1" applyAlignment="1" applyProtection="1">
      <alignment horizontal="center" textRotation="90" wrapText="1"/>
      <protection locked="0"/>
    </xf>
    <xf numFmtId="0" fontId="64" fillId="0" borderId="17" xfId="0" applyFont="1" applyBorder="1" applyAlignment="1" applyProtection="1">
      <alignment horizontal="center" textRotation="90" wrapText="1"/>
      <protection locked="0"/>
    </xf>
    <xf numFmtId="0" fontId="64" fillId="0" borderId="16" xfId="0" applyFont="1" applyBorder="1" applyAlignment="1">
      <alignment horizontal="left" vertical="center" wrapText="1"/>
    </xf>
    <xf numFmtId="0" fontId="64" fillId="0" borderId="17" xfId="0" applyFont="1" applyBorder="1" applyAlignment="1">
      <alignment horizontal="center" vertical="justify" textRotation="90" wrapText="1"/>
    </xf>
    <xf numFmtId="0" fontId="64" fillId="0" borderId="18" xfId="0" applyFont="1" applyBorder="1" applyAlignment="1">
      <alignment horizontal="left" indent="1"/>
    </xf>
    <xf numFmtId="0" fontId="67" fillId="0" borderId="19" xfId="0" applyFont="1" applyBorder="1" applyAlignment="1">
      <alignment horizontal="center"/>
    </xf>
    <xf numFmtId="0" fontId="64" fillId="0" borderId="18" xfId="0" applyFont="1" applyBorder="1" applyAlignment="1">
      <alignment horizontal="left" indent="2"/>
    </xf>
    <xf numFmtId="0" fontId="67" fillId="0" borderId="18" xfId="0" applyFont="1" applyBorder="1" applyAlignment="1">
      <alignment horizontal="right"/>
    </xf>
    <xf numFmtId="3" fontId="67" fillId="0" borderId="18" xfId="0" applyNumberFormat="1" applyFont="1" applyBorder="1" applyAlignment="1" applyProtection="1">
      <alignment horizontal="right"/>
      <protection locked="0"/>
    </xf>
    <xf numFmtId="3" fontId="67" fillId="0" borderId="1" xfId="0" applyNumberFormat="1" applyFont="1" applyBorder="1" applyAlignment="1" applyProtection="1">
      <alignment horizontal="right"/>
      <protection locked="0"/>
    </xf>
    <xf numFmtId="3" fontId="67" fillId="0" borderId="19" xfId="0" applyNumberFormat="1" applyFont="1" applyBorder="1" applyAlignment="1" applyProtection="1">
      <alignment horizontal="right"/>
      <protection locked="0"/>
    </xf>
    <xf numFmtId="3" fontId="64" fillId="0" borderId="19" xfId="0" applyNumberFormat="1" applyFont="1" applyBorder="1" applyAlignment="1" applyProtection="1">
      <alignment horizontal="right"/>
    </xf>
    <xf numFmtId="0" fontId="1" fillId="0" borderId="19" xfId="0" applyFont="1" applyBorder="1" applyAlignment="1">
      <alignment horizontal="center"/>
    </xf>
    <xf numFmtId="0" fontId="67" fillId="0" borderId="18" xfId="0" applyFont="1" applyBorder="1" applyAlignment="1" applyProtection="1">
      <alignment horizontal="right"/>
      <protection locked="0"/>
    </xf>
    <xf numFmtId="0" fontId="67" fillId="0" borderId="19" xfId="0" applyFont="1" applyBorder="1" applyAlignment="1" applyProtection="1">
      <alignment horizontal="center"/>
      <protection locked="0"/>
    </xf>
    <xf numFmtId="3" fontId="67" fillId="0" borderId="18" xfId="0" applyNumberFormat="1" applyFont="1" applyBorder="1" applyAlignment="1" applyProtection="1">
      <alignment horizontal="center"/>
      <protection locked="0"/>
    </xf>
    <xf numFmtId="0" fontId="64" fillId="0" borderId="18" xfId="0" applyFont="1" applyBorder="1" applyAlignment="1">
      <alignment horizontal="left" wrapText="1" indent="1"/>
    </xf>
    <xf numFmtId="3" fontId="64" fillId="0" borderId="19" xfId="0" applyNumberFormat="1" applyFont="1" applyBorder="1" applyAlignment="1" applyProtection="1">
      <alignment horizontal="right"/>
      <protection locked="0"/>
    </xf>
    <xf numFmtId="0" fontId="67" fillId="0" borderId="47" xfId="0" applyFont="1" applyBorder="1" applyAlignment="1" applyProtection="1">
      <alignment horizontal="right"/>
      <protection locked="0"/>
    </xf>
    <xf numFmtId="0" fontId="67" fillId="0" borderId="47" xfId="0" applyFont="1" applyBorder="1" applyAlignment="1" applyProtection="1">
      <alignment horizontal="center"/>
      <protection locked="0"/>
    </xf>
    <xf numFmtId="3" fontId="67" fillId="0" borderId="47" xfId="0" applyNumberFormat="1" applyFont="1" applyBorder="1" applyAlignment="1" applyProtection="1">
      <alignment horizontal="center"/>
      <protection locked="0"/>
    </xf>
    <xf numFmtId="3" fontId="64" fillId="0" borderId="47" xfId="0" applyNumberFormat="1" applyFont="1" applyBorder="1" applyAlignment="1" applyProtection="1">
      <alignment horizontal="right"/>
      <protection locked="0"/>
    </xf>
    <xf numFmtId="0" fontId="67" fillId="0" borderId="19" xfId="0" applyFont="1" applyBorder="1" applyAlignment="1">
      <alignment horizontal="center" vertical="top" wrapText="1"/>
    </xf>
    <xf numFmtId="3" fontId="67" fillId="0" borderId="18" xfId="0" applyNumberFormat="1" applyFont="1" applyBorder="1" applyAlignment="1" applyProtection="1">
      <alignment horizontal="right" vertical="top" wrapText="1"/>
      <protection locked="0"/>
    </xf>
    <xf numFmtId="3" fontId="0" fillId="0" borderId="18" xfId="0" applyNumberFormat="1" applyFont="1" applyBorder="1" applyAlignment="1" applyProtection="1">
      <alignment horizontal="right"/>
      <protection locked="0"/>
    </xf>
    <xf numFmtId="3" fontId="0" fillId="0" borderId="19" xfId="0" applyNumberFormat="1" applyFont="1" applyBorder="1" applyProtection="1">
      <protection locked="0"/>
    </xf>
    <xf numFmtId="0" fontId="64" fillId="0" borderId="48" xfId="0" applyFont="1" applyBorder="1" applyAlignment="1">
      <alignment horizontal="left"/>
    </xf>
    <xf numFmtId="0" fontId="64" fillId="0" borderId="49" xfId="0" applyFont="1" applyBorder="1" applyAlignment="1">
      <alignment horizontal="left"/>
    </xf>
    <xf numFmtId="0" fontId="64" fillId="0" borderId="49" xfId="0" applyFont="1" applyBorder="1" applyAlignment="1">
      <alignment horizontal="left" wrapText="1"/>
    </xf>
    <xf numFmtId="0" fontId="64" fillId="0" borderId="72" xfId="0" applyFont="1" applyBorder="1" applyAlignment="1">
      <alignment horizontal="left"/>
    </xf>
    <xf numFmtId="0" fontId="69" fillId="0" borderId="0" xfId="0" applyFont="1" applyProtection="1">
      <protection locked="0"/>
    </xf>
    <xf numFmtId="0" fontId="0" fillId="0" borderId="0" xfId="0" applyAlignment="1" applyProtection="1">
      <alignment wrapText="1"/>
      <protection locked="0"/>
    </xf>
    <xf numFmtId="0" fontId="0" fillId="0" borderId="0" xfId="0" applyAlignment="1" applyProtection="1">
      <alignment horizontal="left"/>
      <protection locked="0"/>
    </xf>
    <xf numFmtId="3" fontId="73" fillId="0" borderId="1" xfId="0" applyNumberFormat="1" applyFont="1" applyBorder="1" applyAlignment="1" applyProtection="1">
      <alignment horizontal="right" wrapText="1"/>
      <protection locked="0"/>
    </xf>
    <xf numFmtId="3" fontId="73" fillId="0" borderId="19" xfId="0" applyNumberFormat="1" applyFont="1" applyBorder="1" applyAlignment="1" applyProtection="1">
      <alignment horizontal="right" wrapText="1"/>
      <protection locked="0"/>
    </xf>
    <xf numFmtId="3" fontId="73" fillId="0" borderId="23" xfId="0" applyNumberFormat="1" applyFont="1" applyBorder="1" applyAlignment="1" applyProtection="1">
      <alignment horizontal="right" wrapText="1"/>
      <protection locked="0"/>
    </xf>
    <xf numFmtId="0" fontId="72" fillId="0" borderId="22" xfId="0" applyFont="1" applyBorder="1" applyAlignment="1">
      <alignment horizontal="center" vertical="center" wrapText="1"/>
    </xf>
    <xf numFmtId="0" fontId="72" fillId="0" borderId="23" xfId="0" applyFont="1" applyBorder="1" applyAlignment="1">
      <alignment horizontal="center" vertical="center" wrapText="1"/>
    </xf>
    <xf numFmtId="0" fontId="69" fillId="0" borderId="0" xfId="0" applyFont="1"/>
    <xf numFmtId="0" fontId="55" fillId="0" borderId="0" xfId="0" applyFont="1"/>
    <xf numFmtId="0" fontId="4" fillId="0" borderId="31" xfId="0" applyFont="1" applyFill="1" applyBorder="1" applyAlignment="1" applyProtection="1">
      <alignment horizontal="left"/>
    </xf>
    <xf numFmtId="0" fontId="69" fillId="0" borderId="0" xfId="73" applyFont="1" applyBorder="1" applyAlignment="1" applyProtection="1">
      <alignment horizontal="left" wrapText="1"/>
    </xf>
    <xf numFmtId="0" fontId="58" fillId="0" borderId="65" xfId="0" applyFont="1" applyFill="1" applyBorder="1" applyAlignment="1">
      <alignment wrapText="1"/>
    </xf>
    <xf numFmtId="3" fontId="58" fillId="0" borderId="40" xfId="0" applyNumberFormat="1" applyFont="1" applyFill="1" applyBorder="1" applyProtection="1"/>
    <xf numFmtId="3" fontId="37" fillId="0" borderId="19" xfId="0" applyNumberFormat="1" applyFont="1" applyFill="1" applyBorder="1" applyProtection="1"/>
    <xf numFmtId="3" fontId="66" fillId="0" borderId="19" xfId="0" applyNumberFormat="1" applyFont="1" applyFill="1" applyBorder="1" applyProtection="1">
      <protection locked="0"/>
    </xf>
    <xf numFmtId="0" fontId="0" fillId="0" borderId="0" xfId="0" applyFont="1" applyProtection="1">
      <protection locked="0"/>
    </xf>
    <xf numFmtId="3" fontId="66" fillId="0" borderId="19" xfId="0" applyNumberFormat="1" applyFont="1" applyFill="1" applyBorder="1" applyProtection="1"/>
    <xf numFmtId="3" fontId="6" fillId="0" borderId="19" xfId="0" applyNumberFormat="1" applyFont="1" applyFill="1" applyBorder="1" applyProtection="1">
      <protection locked="0"/>
    </xf>
    <xf numFmtId="3" fontId="37" fillId="0" borderId="19" xfId="0" applyNumberFormat="1" applyFont="1" applyFill="1" applyBorder="1" applyProtection="1">
      <protection locked="0"/>
    </xf>
    <xf numFmtId="0" fontId="37" fillId="0" borderId="0" xfId="0" applyFont="1" applyFill="1" applyBorder="1" applyAlignment="1">
      <alignment wrapText="1"/>
    </xf>
    <xf numFmtId="0" fontId="0" fillId="0" borderId="0" xfId="0" applyFill="1" applyProtection="1"/>
    <xf numFmtId="0" fontId="38" fillId="0" borderId="37" xfId="0" applyFont="1" applyBorder="1" applyAlignment="1">
      <alignment horizontal="center" vertical="center" wrapText="1"/>
    </xf>
    <xf numFmtId="3" fontId="38" fillId="0" borderId="17" xfId="0" applyNumberFormat="1" applyFont="1" applyBorder="1" applyAlignment="1" applyProtection="1">
      <alignment wrapText="1"/>
    </xf>
    <xf numFmtId="3" fontId="39" fillId="0" borderId="19" xfId="0" applyNumberFormat="1" applyFont="1" applyBorder="1" applyProtection="1"/>
    <xf numFmtId="3" fontId="38" fillId="0" borderId="19" xfId="0" applyNumberFormat="1" applyFont="1" applyBorder="1" applyProtection="1"/>
    <xf numFmtId="0" fontId="4" fillId="0" borderId="31" xfId="0" applyFont="1" applyFill="1" applyBorder="1" applyAlignment="1" applyProtection="1">
      <alignment horizontal="left"/>
      <protection locked="0"/>
    </xf>
    <xf numFmtId="0" fontId="4" fillId="0" borderId="24" xfId="0" applyFont="1" applyFill="1" applyBorder="1" applyProtection="1">
      <protection locked="0"/>
    </xf>
    <xf numFmtId="0" fontId="40" fillId="0" borderId="16" xfId="0" applyFont="1" applyBorder="1" applyAlignment="1">
      <alignment horizontal="left" vertical="center" wrapText="1"/>
    </xf>
    <xf numFmtId="3" fontId="54" fillId="0" borderId="17" xfId="0" applyNumberFormat="1" applyFont="1" applyBorder="1" applyAlignment="1" applyProtection="1">
      <alignment horizontal="right" vertical="center"/>
      <protection locked="0"/>
    </xf>
    <xf numFmtId="3" fontId="74" fillId="0" borderId="0" xfId="0" applyNumberFormat="1" applyFont="1"/>
    <xf numFmtId="0" fontId="74" fillId="0" borderId="0" xfId="0" applyFont="1"/>
    <xf numFmtId="0" fontId="4" fillId="0" borderId="1" xfId="0" applyFont="1" applyBorder="1" applyAlignment="1">
      <alignment horizontal="right"/>
    </xf>
    <xf numFmtId="0" fontId="74" fillId="0" borderId="0" xfId="0" applyFont="1" applyBorder="1"/>
    <xf numFmtId="0" fontId="74" fillId="0" borderId="64" xfId="0" applyFont="1" applyBorder="1"/>
    <xf numFmtId="0" fontId="74" fillId="0" borderId="45" xfId="0" applyFont="1" applyBorder="1"/>
    <xf numFmtId="3" fontId="74" fillId="0" borderId="45" xfId="0" applyNumberFormat="1" applyFont="1" applyBorder="1"/>
    <xf numFmtId="0" fontId="74" fillId="0" borderId="46" xfId="0" applyFont="1" applyBorder="1"/>
    <xf numFmtId="0" fontId="37" fillId="0" borderId="63" xfId="0" applyFont="1" applyBorder="1" applyAlignment="1">
      <alignment horizontal="left"/>
    </xf>
    <xf numFmtId="49" fontId="74" fillId="0" borderId="0" xfId="0" applyNumberFormat="1" applyFont="1" applyBorder="1" applyProtection="1">
      <protection locked="0"/>
    </xf>
    <xf numFmtId="49" fontId="74" fillId="0" borderId="60" xfId="0" applyNumberFormat="1" applyFont="1" applyBorder="1" applyProtection="1">
      <protection locked="0"/>
    </xf>
    <xf numFmtId="0" fontId="76" fillId="0" borderId="63" xfId="0" applyFont="1" applyBorder="1" applyAlignment="1"/>
    <xf numFmtId="0" fontId="76" fillId="0" borderId="0" xfId="0" applyFont="1" applyAlignment="1">
      <alignment horizontal="center"/>
    </xf>
    <xf numFmtId="0" fontId="77" fillId="0" borderId="0" xfId="0" applyFont="1"/>
    <xf numFmtId="0" fontId="74" fillId="0" borderId="63" xfId="0" applyFont="1" applyBorder="1"/>
    <xf numFmtId="0" fontId="59" fillId="0" borderId="63" xfId="0" applyFont="1" applyFill="1" applyBorder="1"/>
    <xf numFmtId="0" fontId="79" fillId="0" borderId="0" xfId="0" applyFont="1" applyFill="1"/>
    <xf numFmtId="0" fontId="59" fillId="0" borderId="63" xfId="0" applyFont="1" applyBorder="1"/>
    <xf numFmtId="0" fontId="74" fillId="0" borderId="0" xfId="0" applyFont="1" applyAlignment="1">
      <alignment horizontal="left"/>
    </xf>
    <xf numFmtId="0" fontId="59" fillId="0" borderId="0" xfId="0" applyFont="1" applyAlignment="1">
      <alignment horizontal="left"/>
    </xf>
    <xf numFmtId="0" fontId="59" fillId="0" borderId="65" xfId="0" applyFont="1" applyBorder="1"/>
    <xf numFmtId="3" fontId="74" fillId="0" borderId="0" xfId="0" applyNumberFormat="1" applyFont="1" applyAlignment="1">
      <alignment horizontal="left"/>
    </xf>
    <xf numFmtId="0" fontId="59" fillId="0" borderId="0" xfId="0" applyFont="1"/>
    <xf numFmtId="49" fontId="0" fillId="0" borderId="1" xfId="0" applyNumberFormat="1" applyFont="1" applyBorder="1" applyAlignment="1" applyProtection="1">
      <protection locked="0"/>
    </xf>
    <xf numFmtId="0" fontId="40" fillId="0" borderId="56" xfId="0" applyFont="1" applyBorder="1"/>
    <xf numFmtId="4" fontId="4" fillId="0" borderId="58" xfId="0" applyNumberFormat="1" applyFont="1" applyBorder="1" applyAlignment="1" applyProtection="1">
      <alignment horizontal="center" vertical="center" wrapText="1"/>
      <protection locked="0"/>
    </xf>
    <xf numFmtId="0" fontId="24" fillId="0" borderId="0" xfId="73" applyFont="1" applyFill="1" applyAlignment="1" applyProtection="1"/>
    <xf numFmtId="4" fontId="0" fillId="0" borderId="1" xfId="0" applyNumberFormat="1" applyBorder="1" applyProtection="1">
      <protection locked="0"/>
    </xf>
    <xf numFmtId="0" fontId="4" fillId="0" borderId="0" xfId="0" applyFont="1" applyFill="1" applyBorder="1" applyAlignment="1"/>
    <xf numFmtId="0" fontId="0" fillId="0" borderId="0" xfId="0" applyFill="1" applyBorder="1" applyAlignment="1">
      <alignment wrapText="1"/>
    </xf>
    <xf numFmtId="3" fontId="0" fillId="0" borderId="0" xfId="0" applyNumberFormat="1" applyFill="1" applyBorder="1" applyProtection="1">
      <protection locked="0"/>
    </xf>
    <xf numFmtId="0" fontId="0" fillId="0" borderId="18" xfId="0" applyBorder="1" applyAlignment="1" applyProtection="1">
      <alignment horizontal="center" vertical="center"/>
      <protection locked="0"/>
    </xf>
    <xf numFmtId="0" fontId="0" fillId="0" borderId="16" xfId="0" applyBorder="1" applyAlignment="1" applyProtection="1">
      <alignment horizontal="center" vertical="center"/>
      <protection locked="0"/>
    </xf>
    <xf numFmtId="0" fontId="4" fillId="0" borderId="13" xfId="0" applyFont="1" applyFill="1" applyBorder="1" applyAlignment="1">
      <alignment horizontal="left" vertical="center" wrapText="1"/>
    </xf>
    <xf numFmtId="0" fontId="4" fillId="0" borderId="14" xfId="0" applyFont="1" applyFill="1" applyBorder="1" applyAlignment="1">
      <alignment horizontal="center" vertical="center" wrapText="1"/>
    </xf>
    <xf numFmtId="0" fontId="4" fillId="0" borderId="15" xfId="0" applyFont="1" applyFill="1" applyBorder="1" applyAlignment="1">
      <alignment horizontal="center" vertical="center" wrapText="1"/>
    </xf>
    <xf numFmtId="0" fontId="5" fillId="0" borderId="13" xfId="0" applyFont="1" applyFill="1" applyBorder="1" applyAlignment="1">
      <alignment horizontal="left"/>
    </xf>
    <xf numFmtId="0" fontId="67" fillId="0" borderId="18" xfId="0" applyFont="1" applyBorder="1" applyAlignment="1">
      <alignment horizontal="left" indent="2"/>
    </xf>
    <xf numFmtId="0" fontId="67" fillId="0" borderId="19" xfId="0" applyFont="1" applyBorder="1" applyAlignment="1">
      <alignment horizontal="center" vertical="center" wrapText="1"/>
    </xf>
    <xf numFmtId="0" fontId="64" fillId="0" borderId="0" xfId="0" applyFont="1" applyBorder="1" applyAlignment="1">
      <alignment horizontal="left"/>
    </xf>
    <xf numFmtId="3" fontId="0" fillId="0" borderId="0" xfId="0" applyNumberFormat="1" applyFont="1" applyBorder="1" applyAlignment="1" applyProtection="1">
      <alignment horizontal="right"/>
      <protection locked="0"/>
    </xf>
    <xf numFmtId="0" fontId="24" fillId="0" borderId="0" xfId="73" applyFont="1" applyAlignment="1" applyProtection="1">
      <alignment horizontal="left" wrapText="1"/>
    </xf>
    <xf numFmtId="0" fontId="24" fillId="0" borderId="0" xfId="73" applyFont="1" applyAlignment="1" applyProtection="1">
      <alignment horizontal="left" wrapText="1"/>
    </xf>
    <xf numFmtId="0" fontId="5" fillId="0" borderId="0" xfId="0" applyFont="1" applyBorder="1" applyAlignment="1">
      <alignment horizontal="center"/>
    </xf>
    <xf numFmtId="14" fontId="43" fillId="0" borderId="22" xfId="0" applyNumberFormat="1" applyFont="1" applyBorder="1" applyAlignment="1">
      <alignment horizontal="center" vertical="center"/>
    </xf>
    <xf numFmtId="0" fontId="24" fillId="0" borderId="0" xfId="0" applyFont="1" applyProtection="1">
      <protection locked="0"/>
    </xf>
    <xf numFmtId="0" fontId="24" fillId="0" borderId="0" xfId="0" applyFont="1" applyFill="1" applyBorder="1" applyAlignment="1">
      <alignment horizontal="left"/>
    </xf>
    <xf numFmtId="0" fontId="4" fillId="0" borderId="0" xfId="0" applyFont="1" applyProtection="1"/>
    <xf numFmtId="0" fontId="0" fillId="0" borderId="0" xfId="0" applyFont="1" applyProtection="1"/>
    <xf numFmtId="1" fontId="0" fillId="0" borderId="0" xfId="0" applyNumberFormat="1" applyBorder="1" applyProtection="1">
      <protection locked="0"/>
    </xf>
    <xf numFmtId="3" fontId="38" fillId="0" borderId="29" xfId="0" applyNumberFormat="1" applyFont="1" applyBorder="1" applyProtection="1">
      <protection locked="0"/>
    </xf>
    <xf numFmtId="0" fontId="4" fillId="0" borderId="1" xfId="0" applyFont="1" applyBorder="1" applyAlignment="1" applyProtection="1">
      <alignment horizontal="center" vertical="center"/>
    </xf>
    <xf numFmtId="0" fontId="5" fillId="0" borderId="0" xfId="0" applyFont="1" applyBorder="1" applyAlignment="1"/>
    <xf numFmtId="0" fontId="5" fillId="0" borderId="18" xfId="0" applyFont="1" applyBorder="1" applyAlignment="1" applyProtection="1">
      <alignment horizontal="left"/>
      <protection locked="0"/>
    </xf>
    <xf numFmtId="3" fontId="5" fillId="0" borderId="21" xfId="0" applyNumberFormat="1" applyFont="1" applyBorder="1" applyAlignment="1" applyProtection="1">
      <alignment horizontal="left"/>
      <protection locked="0"/>
    </xf>
    <xf numFmtId="4" fontId="0" fillId="0" borderId="19" xfId="0" applyNumberFormat="1" applyBorder="1" applyProtection="1">
      <protection locked="0"/>
    </xf>
    <xf numFmtId="4" fontId="0" fillId="0" borderId="22" xfId="0" applyNumberFormat="1" applyBorder="1" applyProtection="1">
      <protection locked="0"/>
    </xf>
    <xf numFmtId="4" fontId="0" fillId="0" borderId="23" xfId="0" applyNumberFormat="1" applyBorder="1" applyProtection="1">
      <protection locked="0"/>
    </xf>
    <xf numFmtId="0" fontId="5" fillId="0" borderId="18" xfId="0" applyFont="1" applyBorder="1" applyAlignment="1">
      <alignment horizontal="left"/>
    </xf>
    <xf numFmtId="0" fontId="5" fillId="0" borderId="21" xfId="0" applyFont="1" applyBorder="1" applyAlignment="1">
      <alignment horizontal="left"/>
    </xf>
    <xf numFmtId="3" fontId="0" fillId="0" borderId="22" xfId="0" applyNumberFormat="1" applyBorder="1" applyProtection="1"/>
    <xf numFmtId="3" fontId="0" fillId="0" borderId="23" xfId="0" applyNumberFormat="1" applyBorder="1" applyProtection="1"/>
    <xf numFmtId="0" fontId="4" fillId="0" borderId="0" xfId="0" applyFont="1" applyAlignment="1">
      <alignment horizontal="left"/>
    </xf>
    <xf numFmtId="0" fontId="5" fillId="0" borderId="16" xfId="0" applyFont="1" applyBorder="1" applyAlignment="1" applyProtection="1">
      <alignment horizontal="left" wrapText="1"/>
      <protection locked="0"/>
    </xf>
    <xf numFmtId="3" fontId="0" fillId="0" borderId="2" xfId="0" applyNumberFormat="1" applyBorder="1" applyProtection="1">
      <protection locked="0"/>
    </xf>
    <xf numFmtId="3" fontId="0" fillId="0" borderId="17" xfId="0" applyNumberFormat="1" applyBorder="1" applyProtection="1">
      <protection locked="0"/>
    </xf>
    <xf numFmtId="0" fontId="5" fillId="0" borderId="13" xfId="0" applyFont="1" applyBorder="1"/>
    <xf numFmtId="14" fontId="4" fillId="0" borderId="14" xfId="0" applyNumberFormat="1" applyFont="1" applyBorder="1" applyAlignment="1">
      <alignment horizontal="center"/>
    </xf>
    <xf numFmtId="14" fontId="4" fillId="0" borderId="15" xfId="0" applyNumberFormat="1" applyFont="1" applyBorder="1" applyAlignment="1">
      <alignment horizontal="center"/>
    </xf>
    <xf numFmtId="4" fontId="0" fillId="0" borderId="2" xfId="0" applyNumberFormat="1" applyBorder="1" applyProtection="1">
      <protection locked="0"/>
    </xf>
    <xf numFmtId="4" fontId="0" fillId="0" borderId="17" xfId="0" applyNumberFormat="1" applyBorder="1" applyProtection="1">
      <protection locked="0"/>
    </xf>
    <xf numFmtId="0" fontId="5" fillId="0" borderId="16" xfId="0" applyFont="1" applyBorder="1" applyAlignment="1">
      <alignment horizontal="left"/>
    </xf>
    <xf numFmtId="0" fontId="61" fillId="0" borderId="0" xfId="75" applyFont="1" applyFill="1"/>
    <xf numFmtId="0" fontId="61" fillId="0" borderId="0" xfId="75" applyNumberFormat="1" applyBorder="1" applyProtection="1">
      <protection locked="0"/>
    </xf>
    <xf numFmtId="0" fontId="4" fillId="0" borderId="20" xfId="75" applyFont="1" applyBorder="1" applyAlignment="1">
      <alignment horizontal="center" vertical="center" wrapText="1"/>
    </xf>
    <xf numFmtId="0" fontId="4" fillId="0" borderId="39" xfId="75" applyFont="1" applyBorder="1" applyAlignment="1">
      <alignment horizontal="center" vertical="center" wrapText="1"/>
    </xf>
    <xf numFmtId="0" fontId="4" fillId="0" borderId="40" xfId="75" applyFont="1" applyBorder="1" applyAlignment="1">
      <alignment horizontal="center" vertical="center" wrapText="1"/>
    </xf>
    <xf numFmtId="0" fontId="4" fillId="0" borderId="20" xfId="75" applyFont="1" applyBorder="1" applyAlignment="1" applyProtection="1">
      <alignment horizontal="center" vertical="center" wrapText="1"/>
      <protection locked="0"/>
    </xf>
    <xf numFmtId="0" fontId="4" fillId="0" borderId="39" xfId="75" applyFont="1" applyBorder="1" applyAlignment="1" applyProtection="1">
      <alignment horizontal="center" vertical="center" wrapText="1"/>
      <protection locked="0"/>
    </xf>
    <xf numFmtId="0" fontId="4" fillId="0" borderId="40" xfId="75" applyFont="1" applyBorder="1" applyAlignment="1" applyProtection="1">
      <alignment horizontal="center" vertical="center" wrapText="1"/>
      <protection locked="0"/>
    </xf>
    <xf numFmtId="0" fontId="1" fillId="0" borderId="0" xfId="0" applyFont="1" applyFill="1" applyAlignment="1">
      <alignment horizontal="left"/>
    </xf>
    <xf numFmtId="0" fontId="24" fillId="0" borderId="0" xfId="0" applyFont="1" applyFill="1" applyBorder="1" applyAlignment="1">
      <alignment vertical="center"/>
    </xf>
    <xf numFmtId="0" fontId="64" fillId="0" borderId="17" xfId="0" applyFont="1" applyFill="1" applyBorder="1" applyAlignment="1" applyProtection="1">
      <alignment horizontal="center" textRotation="90" wrapText="1"/>
      <protection locked="0"/>
    </xf>
    <xf numFmtId="0" fontId="1" fillId="0" borderId="0" xfId="0" applyFont="1" applyAlignment="1" applyProtection="1">
      <protection locked="0"/>
    </xf>
    <xf numFmtId="0" fontId="53" fillId="0" borderId="0" xfId="73" applyFont="1" applyBorder="1" applyAlignment="1" applyProtection="1">
      <alignment vertical="center"/>
    </xf>
    <xf numFmtId="0" fontId="1" fillId="0" borderId="0" xfId="0" applyFont="1" applyAlignment="1" applyProtection="1">
      <alignment vertical="center"/>
      <protection locked="0"/>
    </xf>
    <xf numFmtId="3" fontId="67" fillId="27" borderId="18" xfId="0" applyNumberFormat="1" applyFont="1" applyFill="1" applyBorder="1" applyAlignment="1" applyProtection="1">
      <alignment horizontal="right"/>
    </xf>
    <xf numFmtId="3" fontId="64" fillId="27" borderId="1" xfId="0" applyNumberFormat="1" applyFont="1" applyFill="1" applyBorder="1" applyAlignment="1" applyProtection="1">
      <alignment horizontal="right"/>
    </xf>
    <xf numFmtId="3" fontId="64" fillId="27" borderId="19" xfId="0" applyNumberFormat="1" applyFont="1" applyFill="1" applyBorder="1" applyAlignment="1" applyProtection="1">
      <alignment horizontal="right"/>
    </xf>
    <xf numFmtId="3" fontId="1" fillId="27" borderId="18" xfId="0" applyNumberFormat="1" applyFont="1" applyFill="1" applyBorder="1" applyAlignment="1" applyProtection="1">
      <alignment horizontal="right"/>
    </xf>
    <xf numFmtId="3" fontId="0" fillId="27" borderId="1" xfId="0" applyNumberFormat="1" applyFill="1" applyBorder="1" applyProtection="1"/>
    <xf numFmtId="3" fontId="0" fillId="27" borderId="19" xfId="0" applyNumberFormat="1" applyFill="1" applyBorder="1" applyProtection="1"/>
    <xf numFmtId="3" fontId="67" fillId="0" borderId="1" xfId="0" applyNumberFormat="1" applyFont="1" applyBorder="1" applyAlignment="1" applyProtection="1">
      <alignment horizontal="center"/>
      <protection locked="0"/>
    </xf>
    <xf numFmtId="3" fontId="0" fillId="0" borderId="1" xfId="0" applyNumberFormat="1" applyFont="1" applyBorder="1" applyAlignment="1" applyProtection="1">
      <alignment horizontal="right"/>
      <protection locked="0"/>
    </xf>
    <xf numFmtId="3" fontId="67" fillId="0" borderId="19" xfId="0" applyNumberFormat="1" applyFont="1" applyBorder="1" applyAlignment="1" applyProtection="1">
      <alignment horizontal="center"/>
      <protection locked="0"/>
    </xf>
    <xf numFmtId="3" fontId="0" fillId="0" borderId="19" xfId="0" applyNumberFormat="1" applyFont="1" applyBorder="1" applyAlignment="1" applyProtection="1">
      <alignment horizontal="right"/>
      <protection locked="0"/>
    </xf>
    <xf numFmtId="3" fontId="0" fillId="0" borderId="21" xfId="0" applyNumberFormat="1" applyFont="1" applyBorder="1" applyAlignment="1" applyProtection="1">
      <alignment horizontal="right"/>
      <protection locked="0"/>
    </xf>
    <xf numFmtId="3" fontId="0" fillId="0" borderId="22" xfId="0" applyNumberFormat="1" applyFont="1" applyBorder="1" applyAlignment="1" applyProtection="1">
      <alignment horizontal="right"/>
      <protection locked="0"/>
    </xf>
    <xf numFmtId="3" fontId="0" fillId="0" borderId="23" xfId="0" applyNumberFormat="1" applyFont="1" applyBorder="1" applyAlignment="1" applyProtection="1">
      <alignment horizontal="right"/>
      <protection locked="0"/>
    </xf>
    <xf numFmtId="0" fontId="64" fillId="0" borderId="25" xfId="0" applyFont="1" applyBorder="1" applyAlignment="1">
      <alignment horizontal="left" vertical="center" wrapText="1"/>
    </xf>
    <xf numFmtId="3" fontId="67" fillId="0" borderId="16" xfId="0" applyNumberFormat="1" applyFont="1" applyBorder="1" applyAlignment="1" applyProtection="1">
      <alignment horizontal="center"/>
      <protection locked="0"/>
    </xf>
    <xf numFmtId="3" fontId="67" fillId="0" borderId="2" xfId="0" applyNumberFormat="1" applyFont="1" applyBorder="1" applyAlignment="1" applyProtection="1">
      <alignment horizontal="center"/>
      <protection locked="0"/>
    </xf>
    <xf numFmtId="3" fontId="67" fillId="0" borderId="17" xfId="0" applyNumberFormat="1" applyFont="1" applyBorder="1" applyAlignment="1" applyProtection="1">
      <alignment horizontal="center"/>
      <protection locked="0"/>
    </xf>
    <xf numFmtId="3" fontId="64" fillId="27" borderId="81" xfId="0" applyNumberFormat="1" applyFont="1" applyFill="1" applyBorder="1" applyAlignment="1" applyProtection="1">
      <alignment horizontal="right"/>
    </xf>
    <xf numFmtId="3" fontId="64" fillId="27" borderId="82" xfId="0" applyNumberFormat="1" applyFont="1" applyFill="1" applyBorder="1" applyAlignment="1" applyProtection="1">
      <alignment horizontal="right"/>
    </xf>
    <xf numFmtId="3" fontId="64" fillId="27" borderId="76" xfId="0" applyNumberFormat="1" applyFont="1" applyFill="1" applyBorder="1" applyAlignment="1" applyProtection="1">
      <alignment horizontal="right"/>
    </xf>
    <xf numFmtId="14" fontId="37" fillId="0" borderId="13" xfId="0" applyNumberFormat="1" applyFont="1" applyBorder="1" applyAlignment="1" applyProtection="1">
      <alignment horizontal="center" vertical="center"/>
      <protection locked="0"/>
    </xf>
    <xf numFmtId="14" fontId="37" fillId="0" borderId="14" xfId="0" applyNumberFormat="1" applyFont="1" applyBorder="1" applyAlignment="1" applyProtection="1">
      <alignment horizontal="center" vertical="center"/>
      <protection locked="0"/>
    </xf>
    <xf numFmtId="14" fontId="37" fillId="0" borderId="15" xfId="0" applyNumberFormat="1" applyFont="1" applyBorder="1" applyAlignment="1" applyProtection="1">
      <alignment horizontal="center" vertical="center"/>
      <protection locked="0"/>
    </xf>
    <xf numFmtId="0" fontId="80" fillId="0" borderId="18" xfId="0" applyFont="1" applyFill="1" applyBorder="1" applyAlignment="1" applyProtection="1">
      <alignment horizontal="left" vertical="center" wrapText="1"/>
    </xf>
    <xf numFmtId="0" fontId="73" fillId="0" borderId="18" xfId="0" applyFont="1" applyFill="1" applyBorder="1" applyAlignment="1" applyProtection="1">
      <alignment horizontal="left" vertical="center" wrapText="1"/>
    </xf>
    <xf numFmtId="0" fontId="70" fillId="0" borderId="21" xfId="0" applyFont="1" applyFill="1" applyBorder="1" applyAlignment="1" applyProtection="1">
      <alignment horizontal="left" vertical="center" wrapText="1"/>
    </xf>
    <xf numFmtId="49" fontId="24" fillId="0" borderId="0" xfId="73" applyNumberFormat="1" applyFill="1"/>
    <xf numFmtId="0" fontId="24" fillId="0" borderId="0" xfId="73" applyFill="1"/>
    <xf numFmtId="3" fontId="66" fillId="0" borderId="23" xfId="0" applyNumberFormat="1" applyFont="1" applyFill="1" applyBorder="1" applyProtection="1">
      <protection locked="0"/>
    </xf>
    <xf numFmtId="0" fontId="66" fillId="0" borderId="0" xfId="0" applyFont="1" applyFill="1" applyBorder="1" applyAlignment="1"/>
    <xf numFmtId="0" fontId="66" fillId="0" borderId="0" xfId="0" applyFont="1" applyFill="1" applyBorder="1" applyAlignment="1">
      <alignment horizontal="left"/>
    </xf>
    <xf numFmtId="3" fontId="58" fillId="0" borderId="69" xfId="0" applyNumberFormat="1" applyFont="1" applyFill="1" applyBorder="1" applyProtection="1"/>
    <xf numFmtId="3" fontId="37" fillId="0" borderId="70" xfId="0" applyNumberFormat="1" applyFont="1" applyFill="1" applyBorder="1" applyProtection="1"/>
    <xf numFmtId="3" fontId="66" fillId="0" borderId="70" xfId="0" applyNumberFormat="1" applyFont="1" applyFill="1" applyBorder="1" applyProtection="1">
      <protection locked="0"/>
    </xf>
    <xf numFmtId="3" fontId="66" fillId="0" borderId="70" xfId="0" applyNumberFormat="1" applyFont="1" applyFill="1" applyBorder="1" applyProtection="1"/>
    <xf numFmtId="3" fontId="6" fillId="0" borderId="70" xfId="0" applyNumberFormat="1" applyFont="1" applyFill="1" applyBorder="1" applyProtection="1">
      <protection locked="0"/>
    </xf>
    <xf numFmtId="3" fontId="37" fillId="0" borderId="70" xfId="0" applyNumberFormat="1" applyFont="1" applyFill="1" applyBorder="1" applyProtection="1">
      <protection locked="0"/>
    </xf>
    <xf numFmtId="3" fontId="66" fillId="0" borderId="74" xfId="0" applyNumberFormat="1" applyFont="1" applyFill="1" applyBorder="1" applyProtection="1">
      <protection locked="0"/>
    </xf>
    <xf numFmtId="0" fontId="58" fillId="0" borderId="24" xfId="0" applyFont="1" applyFill="1" applyBorder="1" applyAlignment="1">
      <alignment wrapText="1"/>
    </xf>
    <xf numFmtId="0" fontId="37" fillId="0" borderId="31" xfId="0" applyFont="1" applyFill="1" applyBorder="1" applyAlignment="1">
      <alignment wrapText="1"/>
    </xf>
    <xf numFmtId="0" fontId="66" fillId="0" borderId="31" xfId="0" applyFont="1" applyFill="1" applyBorder="1" applyAlignment="1">
      <alignment horizontal="left" wrapText="1" indent="1"/>
    </xf>
    <xf numFmtId="0" fontId="6" fillId="0" borderId="31" xfId="0" applyFont="1" applyFill="1" applyBorder="1" applyAlignment="1">
      <alignment horizontal="left" wrapText="1" indent="2"/>
    </xf>
    <xf numFmtId="0" fontId="66" fillId="0" borderId="31" xfId="0" applyFont="1" applyFill="1" applyBorder="1" applyAlignment="1" applyProtection="1">
      <alignment horizontal="left" wrapText="1" indent="1"/>
    </xf>
    <xf numFmtId="0" fontId="66" fillId="0" borderId="31" xfId="0" applyFont="1" applyFill="1" applyBorder="1" applyAlignment="1" applyProtection="1">
      <alignment horizontal="left" wrapText="1" indent="1"/>
      <protection locked="0"/>
    </xf>
    <xf numFmtId="0" fontId="58" fillId="0" borderId="53" xfId="0" applyFont="1" applyFill="1" applyBorder="1" applyAlignment="1" applyProtection="1">
      <alignment horizontal="left" wrapText="1" indent="1"/>
      <protection locked="0"/>
    </xf>
    <xf numFmtId="14" fontId="37" fillId="0" borderId="28" xfId="0" applyNumberFormat="1" applyFont="1" applyBorder="1" applyAlignment="1" applyProtection="1">
      <alignment horizontal="center" vertical="center"/>
      <protection locked="0"/>
    </xf>
    <xf numFmtId="0" fontId="1" fillId="0" borderId="0" xfId="0" applyFont="1" applyFill="1"/>
    <xf numFmtId="0" fontId="5" fillId="0" borderId="24" xfId="0" applyFont="1" applyFill="1" applyBorder="1" applyAlignment="1">
      <alignment horizontal="center"/>
    </xf>
    <xf numFmtId="0" fontId="42" fillId="0" borderId="28" xfId="0" applyFont="1" applyFill="1" applyBorder="1"/>
    <xf numFmtId="0" fontId="43" fillId="0" borderId="24" xfId="0" applyFont="1" applyFill="1" applyBorder="1"/>
    <xf numFmtId="17" fontId="43" fillId="0" borderId="29" xfId="0" applyNumberFormat="1" applyFont="1" applyFill="1" applyBorder="1" applyAlignment="1">
      <alignment horizontal="center"/>
    </xf>
    <xf numFmtId="17" fontId="43" fillId="0" borderId="2" xfId="0" applyNumberFormat="1" applyFont="1" applyFill="1" applyBorder="1" applyAlignment="1">
      <alignment horizontal="center"/>
    </xf>
    <xf numFmtId="17" fontId="43" fillId="0" borderId="30" xfId="0" applyNumberFormat="1" applyFont="1" applyFill="1" applyBorder="1" applyAlignment="1">
      <alignment horizontal="center"/>
    </xf>
    <xf numFmtId="0" fontId="43" fillId="0" borderId="24" xfId="0" applyFont="1" applyFill="1" applyBorder="1" applyAlignment="1">
      <alignment horizontal="center" wrapText="1"/>
    </xf>
    <xf numFmtId="3" fontId="42" fillId="0" borderId="32" xfId="0" applyNumberFormat="1" applyFont="1" applyFill="1" applyBorder="1" applyProtection="1">
      <protection locked="0"/>
    </xf>
    <xf numFmtId="3" fontId="42" fillId="0" borderId="1" xfId="0" applyNumberFormat="1" applyFont="1" applyFill="1" applyBorder="1" applyProtection="1">
      <protection locked="0"/>
    </xf>
    <xf numFmtId="3" fontId="42" fillId="0" borderId="34" xfId="0" applyNumberFormat="1" applyFont="1" applyFill="1" applyBorder="1" applyProtection="1">
      <protection locked="0"/>
    </xf>
    <xf numFmtId="3" fontId="42" fillId="0" borderId="35" xfId="0" applyNumberFormat="1" applyFont="1" applyFill="1" applyBorder="1" applyProtection="1">
      <protection locked="0"/>
    </xf>
    <xf numFmtId="3" fontId="42" fillId="0" borderId="37" xfId="0" applyNumberFormat="1" applyFont="1" applyFill="1" applyBorder="1" applyProtection="1"/>
    <xf numFmtId="3" fontId="42" fillId="0" borderId="14" xfId="0" applyNumberFormat="1" applyFont="1" applyFill="1" applyBorder="1" applyProtection="1"/>
    <xf numFmtId="176" fontId="46" fillId="0" borderId="1" xfId="0" applyNumberFormat="1" applyFont="1" applyFill="1" applyBorder="1" applyAlignment="1">
      <alignment horizontal="right"/>
    </xf>
    <xf numFmtId="0" fontId="46" fillId="0" borderId="20" xfId="0" applyFont="1" applyFill="1" applyBorder="1" applyAlignment="1">
      <alignment horizontal="center" vertical="center" wrapText="1"/>
    </xf>
    <xf numFmtId="0" fontId="46" fillId="0" borderId="39" xfId="0" applyFont="1" applyFill="1" applyBorder="1" applyAlignment="1">
      <alignment horizontal="center" vertical="center"/>
    </xf>
    <xf numFmtId="0" fontId="46" fillId="0" borderId="39" xfId="0" applyFont="1" applyFill="1" applyBorder="1" applyAlignment="1">
      <alignment horizontal="center" vertical="center" wrapText="1"/>
    </xf>
    <xf numFmtId="0" fontId="46" fillId="0" borderId="40" xfId="0" applyFont="1" applyFill="1" applyBorder="1" applyAlignment="1">
      <alignment horizontal="center" vertical="center" wrapText="1"/>
    </xf>
    <xf numFmtId="0" fontId="24" fillId="0" borderId="18" xfId="0" applyFont="1" applyFill="1" applyBorder="1"/>
    <xf numFmtId="10" fontId="46" fillId="0" borderId="19" xfId="0" applyNumberFormat="1" applyFont="1" applyFill="1" applyBorder="1" applyAlignment="1" applyProtection="1">
      <alignment horizontal="right"/>
    </xf>
    <xf numFmtId="0" fontId="40" fillId="0" borderId="21" xfId="0" applyFont="1" applyFill="1" applyBorder="1"/>
    <xf numFmtId="3" fontId="46" fillId="0" borderId="22" xfId="0" applyNumberFormat="1" applyFont="1" applyFill="1" applyBorder="1" applyAlignment="1">
      <alignment horizontal="right"/>
    </xf>
    <xf numFmtId="176" fontId="46" fillId="0" borderId="22" xfId="0" applyNumberFormat="1" applyFont="1" applyFill="1" applyBorder="1" applyAlignment="1">
      <alignment horizontal="right"/>
    </xf>
    <xf numFmtId="10" fontId="46" fillId="0" borderId="23" xfId="0" applyNumberFormat="1" applyFont="1" applyFill="1" applyBorder="1" applyAlignment="1" applyProtection="1">
      <alignment horizontal="right"/>
    </xf>
    <xf numFmtId="0" fontId="40" fillId="0" borderId="28" xfId="0" applyFont="1" applyFill="1" applyBorder="1" applyAlignment="1">
      <alignment horizontal="center" vertical="center" wrapText="1"/>
    </xf>
    <xf numFmtId="0" fontId="0" fillId="0" borderId="71" xfId="0" applyBorder="1" applyAlignment="1" applyProtection="1">
      <alignment horizontal="center" vertical="center"/>
      <protection locked="0"/>
    </xf>
    <xf numFmtId="0" fontId="45" fillId="0" borderId="31" xfId="73" applyFont="1" applyBorder="1" applyAlignment="1" applyProtection="1">
      <alignment horizontal="left" vertical="center" wrapText="1" indent="1"/>
    </xf>
    <xf numFmtId="0" fontId="81" fillId="0" borderId="0" xfId="73" applyFont="1" applyProtection="1"/>
    <xf numFmtId="0" fontId="45" fillId="0" borderId="0" xfId="73" applyFont="1" applyFill="1" applyBorder="1" applyAlignment="1" applyProtection="1"/>
    <xf numFmtId="0" fontId="45" fillId="0" borderId="0" xfId="73" applyFont="1" applyAlignment="1" applyProtection="1"/>
    <xf numFmtId="0" fontId="45" fillId="0" borderId="0" xfId="73" applyFont="1" applyBorder="1" applyAlignment="1" applyProtection="1"/>
    <xf numFmtId="0" fontId="0" fillId="0" borderId="0" xfId="0" applyFont="1" applyFill="1" applyAlignment="1">
      <alignment vertical="center"/>
    </xf>
    <xf numFmtId="0" fontId="0" fillId="0" borderId="0" xfId="0" applyFont="1" applyAlignment="1" applyProtection="1">
      <alignment vertical="center"/>
      <protection locked="0"/>
    </xf>
    <xf numFmtId="0" fontId="24" fillId="0" borderId="0" xfId="0" applyFont="1" applyFill="1" applyAlignment="1">
      <alignment horizontal="left" wrapText="1"/>
    </xf>
    <xf numFmtId="0" fontId="4" fillId="0" borderId="2" xfId="0" applyFont="1" applyBorder="1" applyAlignment="1">
      <alignment horizontal="center" vertical="center" wrapText="1"/>
    </xf>
    <xf numFmtId="0" fontId="4" fillId="0" borderId="2" xfId="0" applyFont="1" applyBorder="1" applyAlignment="1">
      <alignment horizontal="center" vertical="center"/>
    </xf>
    <xf numFmtId="0" fontId="2" fillId="0" borderId="0" xfId="0" applyFont="1" applyFill="1" applyAlignment="1" applyProtection="1">
      <alignment vertical="center" wrapText="1"/>
      <protection locked="0"/>
    </xf>
    <xf numFmtId="0" fontId="2" fillId="0" borderId="0" xfId="0" applyFont="1" applyFill="1" applyAlignment="1" applyProtection="1">
      <alignment wrapText="1"/>
      <protection locked="0"/>
    </xf>
    <xf numFmtId="0" fontId="1" fillId="0" borderId="0" xfId="0" applyFont="1" applyBorder="1" applyProtection="1">
      <protection locked="0"/>
    </xf>
    <xf numFmtId="0" fontId="2" fillId="0" borderId="0" xfId="0" applyFont="1" applyFill="1" applyProtection="1">
      <protection locked="0"/>
    </xf>
    <xf numFmtId="0" fontId="45" fillId="0" borderId="0" xfId="73" applyFont="1" applyAlignment="1" applyProtection="1">
      <alignment wrapText="1"/>
    </xf>
    <xf numFmtId="0" fontId="45" fillId="0" borderId="0" xfId="73" applyFont="1" applyAlignment="1" applyProtection="1">
      <alignment horizontal="left"/>
    </xf>
    <xf numFmtId="0" fontId="45" fillId="0" borderId="0" xfId="73" applyFont="1" applyProtection="1">
      <protection locked="0"/>
    </xf>
    <xf numFmtId="0" fontId="24" fillId="0" borderId="0" xfId="73" applyFont="1" applyFill="1" applyProtection="1">
      <protection locked="0"/>
    </xf>
    <xf numFmtId="0" fontId="45" fillId="0" borderId="0" xfId="73" applyFont="1" applyFill="1" applyBorder="1" applyAlignment="1" applyProtection="1">
      <protection locked="0"/>
    </xf>
    <xf numFmtId="0" fontId="46" fillId="0" borderId="14" xfId="73" applyFont="1" applyBorder="1" applyAlignment="1" applyProtection="1">
      <alignment horizontal="center" vertical="center" wrapText="1"/>
      <protection locked="0"/>
    </xf>
    <xf numFmtId="172" fontId="46" fillId="0" borderId="18" xfId="73" applyNumberFormat="1" applyFont="1" applyBorder="1" applyAlignment="1">
      <alignment horizontal="center" vertical="center" wrapText="1"/>
    </xf>
    <xf numFmtId="172" fontId="46" fillId="0" borderId="21" xfId="73" applyNumberFormat="1" applyFont="1" applyBorder="1" applyAlignment="1">
      <alignment horizontal="center" vertical="center" wrapText="1"/>
    </xf>
    <xf numFmtId="3" fontId="0" fillId="0" borderId="23" xfId="0" applyNumberFormat="1" applyFill="1" applyBorder="1" applyProtection="1">
      <protection locked="0"/>
    </xf>
    <xf numFmtId="0" fontId="0" fillId="0" borderId="18" xfId="0" applyBorder="1" applyAlignment="1">
      <alignment horizontal="left" vertical="center" wrapText="1"/>
    </xf>
    <xf numFmtId="0" fontId="0" fillId="0" borderId="21" xfId="0" applyBorder="1" applyAlignment="1">
      <alignment horizontal="left" vertical="center" wrapText="1"/>
    </xf>
    <xf numFmtId="14" fontId="4" fillId="0" borderId="27" xfId="0" applyNumberFormat="1" applyFont="1" applyBorder="1" applyAlignment="1">
      <alignment horizontal="center" vertical="center" wrapText="1"/>
    </xf>
    <xf numFmtId="4" fontId="4" fillId="0" borderId="46" xfId="0" applyNumberFormat="1" applyFont="1" applyBorder="1" applyAlignment="1" applyProtection="1">
      <alignment horizontal="center" vertical="center" wrapText="1"/>
      <protection locked="0"/>
    </xf>
    <xf numFmtId="3" fontId="54" fillId="0" borderId="69" xfId="0" applyNumberFormat="1" applyFont="1" applyBorder="1" applyAlignment="1" applyProtection="1">
      <alignment horizontal="right" vertical="center"/>
    </xf>
    <xf numFmtId="3" fontId="54" fillId="0" borderId="70" xfId="0" applyNumberFormat="1" applyFont="1" applyBorder="1" applyAlignment="1" applyProtection="1">
      <alignment horizontal="right" vertical="center"/>
      <protection locked="0"/>
    </xf>
    <xf numFmtId="3" fontId="54" fillId="0" borderId="70" xfId="0" applyNumberFormat="1" applyFont="1" applyBorder="1" applyAlignment="1" applyProtection="1">
      <alignment horizontal="right" vertical="center"/>
    </xf>
    <xf numFmtId="3" fontId="54" fillId="0" borderId="74" xfId="0" applyNumberFormat="1" applyFont="1" applyBorder="1" applyAlignment="1" applyProtection="1">
      <alignment horizontal="right" vertical="center"/>
      <protection locked="0"/>
    </xf>
    <xf numFmtId="3" fontId="54" fillId="0" borderId="69" xfId="0" applyNumberFormat="1" applyFont="1" applyBorder="1" applyAlignment="1" applyProtection="1">
      <alignment horizontal="right" vertical="center"/>
      <protection locked="0"/>
    </xf>
    <xf numFmtId="3" fontId="54" fillId="0" borderId="54" xfId="0" applyNumberFormat="1" applyFont="1" applyBorder="1" applyAlignment="1" applyProtection="1">
      <alignment horizontal="right" vertical="center"/>
      <protection locked="0"/>
    </xf>
    <xf numFmtId="3" fontId="54" fillId="0" borderId="69" xfId="0" applyNumberFormat="1" applyFont="1" applyFill="1" applyBorder="1" applyAlignment="1" applyProtection="1">
      <alignment horizontal="right" vertical="center"/>
      <protection locked="0"/>
    </xf>
    <xf numFmtId="3" fontId="6" fillId="0" borderId="70" xfId="0" applyNumberFormat="1" applyFont="1" applyBorder="1" applyAlignment="1" applyProtection="1">
      <alignment horizontal="right" vertical="center"/>
      <protection locked="0"/>
    </xf>
    <xf numFmtId="3" fontId="6" fillId="0" borderId="74" xfId="0" applyNumberFormat="1" applyFont="1" applyBorder="1" applyAlignment="1" applyProtection="1">
      <alignment horizontal="right" vertical="center"/>
      <protection locked="0"/>
    </xf>
    <xf numFmtId="0" fontId="40" fillId="0" borderId="15" xfId="0" applyFont="1" applyBorder="1" applyAlignment="1">
      <alignment horizontal="center" vertical="center"/>
    </xf>
    <xf numFmtId="0" fontId="41" fillId="0" borderId="17" xfId="0" applyFont="1" applyFill="1" applyBorder="1" applyAlignment="1">
      <alignment horizontal="left" vertical="center"/>
    </xf>
    <xf numFmtId="0" fontId="41" fillId="25" borderId="40" xfId="0" applyFont="1" applyFill="1" applyBorder="1" applyAlignment="1">
      <alignment horizontal="left" vertical="center" wrapText="1"/>
    </xf>
    <xf numFmtId="0" fontId="41" fillId="25" borderId="19" xfId="0" applyFont="1" applyFill="1" applyBorder="1" applyAlignment="1">
      <alignment horizontal="left" vertical="center"/>
    </xf>
    <xf numFmtId="0" fontId="41" fillId="25" borderId="19" xfId="0" applyFont="1" applyFill="1" applyBorder="1" applyAlignment="1">
      <alignment horizontal="left" vertical="center" wrapText="1"/>
    </xf>
    <xf numFmtId="0" fontId="41" fillId="25" borderId="23" xfId="0" applyFont="1" applyFill="1" applyBorder="1" applyAlignment="1">
      <alignment horizontal="left" vertical="center"/>
    </xf>
    <xf numFmtId="0" fontId="41" fillId="26" borderId="27" xfId="0" applyFont="1" applyFill="1" applyBorder="1" applyAlignment="1">
      <alignment horizontal="left" vertical="center" wrapText="1"/>
    </xf>
    <xf numFmtId="0" fontId="41" fillId="25" borderId="40" xfId="0" applyFont="1" applyFill="1" applyBorder="1" applyAlignment="1">
      <alignment horizontal="left" vertical="center"/>
    </xf>
    <xf numFmtId="0" fontId="41" fillId="0" borderId="19" xfId="0" applyFont="1" applyFill="1" applyBorder="1" applyAlignment="1">
      <alignment horizontal="left" vertical="center" wrapText="1"/>
    </xf>
    <xf numFmtId="0" fontId="41" fillId="0" borderId="23" xfId="0" applyFont="1" applyFill="1" applyBorder="1" applyAlignment="1">
      <alignment horizontal="left" vertical="center" wrapText="1"/>
    </xf>
    <xf numFmtId="0" fontId="41" fillId="25" borderId="23" xfId="0" applyFont="1" applyFill="1" applyBorder="1" applyAlignment="1">
      <alignment horizontal="left" vertical="center" wrapText="1"/>
    </xf>
    <xf numFmtId="0" fontId="6" fillId="25" borderId="19" xfId="0" applyFont="1" applyFill="1" applyBorder="1" applyAlignment="1">
      <alignment horizontal="left" vertical="center"/>
    </xf>
    <xf numFmtId="0" fontId="6" fillId="25" borderId="23" xfId="0" applyFont="1" applyFill="1" applyBorder="1" applyAlignment="1">
      <alignment horizontal="left" vertical="center"/>
    </xf>
    <xf numFmtId="0" fontId="73" fillId="28" borderId="1" xfId="0" applyFont="1" applyFill="1" applyBorder="1" applyAlignment="1" applyProtection="1">
      <alignment horizontal="right" wrapText="1"/>
    </xf>
    <xf numFmtId="0" fontId="73" fillId="28" borderId="22" xfId="0" applyFont="1" applyFill="1" applyBorder="1" applyAlignment="1" applyProtection="1">
      <alignment horizontal="right" wrapText="1"/>
    </xf>
    <xf numFmtId="0" fontId="1" fillId="0" borderId="0" xfId="0" applyFont="1" applyFill="1" applyAlignment="1" applyProtection="1">
      <alignment wrapText="1"/>
    </xf>
    <xf numFmtId="0" fontId="0" fillId="0" borderId="0" xfId="0" applyFont="1" applyFill="1" applyAlignment="1" applyProtection="1">
      <alignment horizontal="left" vertical="center"/>
    </xf>
    <xf numFmtId="0" fontId="70" fillId="0" borderId="18" xfId="0" applyFont="1" applyBorder="1" applyAlignment="1" applyProtection="1">
      <alignment vertical="center" wrapText="1"/>
    </xf>
    <xf numFmtId="0" fontId="72" fillId="0" borderId="1" xfId="0" applyFont="1" applyBorder="1" applyAlignment="1" applyProtection="1">
      <alignment horizontal="center" vertical="center" wrapText="1"/>
    </xf>
    <xf numFmtId="0" fontId="72" fillId="0" borderId="19" xfId="0" applyFont="1" applyBorder="1" applyAlignment="1" applyProtection="1">
      <alignment horizontal="center" vertical="center" wrapText="1"/>
    </xf>
    <xf numFmtId="3" fontId="72" fillId="0" borderId="23" xfId="0" applyNumberFormat="1" applyFont="1" applyBorder="1" applyAlignment="1" applyProtection="1">
      <alignment horizontal="right" wrapText="1"/>
    </xf>
    <xf numFmtId="0" fontId="0" fillId="0" borderId="0" xfId="0" applyFont="1" applyFill="1"/>
    <xf numFmtId="0" fontId="37" fillId="0" borderId="0" xfId="0" applyFont="1" applyAlignment="1" applyProtection="1">
      <alignment horizontal="left"/>
      <protection locked="0"/>
    </xf>
    <xf numFmtId="0" fontId="4" fillId="0" borderId="0" xfId="0" applyFont="1" applyProtection="1">
      <protection locked="0"/>
    </xf>
    <xf numFmtId="0" fontId="0" fillId="0" borderId="0" xfId="0" applyBorder="1" applyProtection="1">
      <protection locked="0"/>
    </xf>
    <xf numFmtId="0" fontId="37" fillId="0" borderId="0" xfId="0" applyFont="1" applyAlignment="1" applyProtection="1">
      <alignment horizontal="right"/>
      <protection locked="0"/>
    </xf>
    <xf numFmtId="0" fontId="2" fillId="0" borderId="45" xfId="0" applyFont="1" applyBorder="1" applyAlignment="1" applyProtection="1">
      <protection locked="0"/>
    </xf>
    <xf numFmtId="0" fontId="2" fillId="0" borderId="0" xfId="0" applyFont="1" applyBorder="1" applyAlignment="1" applyProtection="1">
      <protection locked="0"/>
    </xf>
    <xf numFmtId="0" fontId="6" fillId="0" borderId="0" xfId="0" applyFont="1" applyFill="1" applyAlignment="1" applyProtection="1">
      <alignment wrapText="1"/>
      <protection locked="0"/>
    </xf>
    <xf numFmtId="0" fontId="24" fillId="0" borderId="0" xfId="0" applyFont="1" applyFill="1" applyBorder="1" applyAlignment="1" applyProtection="1">
      <alignment vertical="center"/>
      <protection locked="0"/>
    </xf>
    <xf numFmtId="3" fontId="37" fillId="0" borderId="0" xfId="0" applyNumberFormat="1" applyFont="1" applyFill="1" applyBorder="1" applyProtection="1">
      <protection locked="0"/>
    </xf>
    <xf numFmtId="0" fontId="66" fillId="0" borderId="0" xfId="0" applyFont="1" applyFill="1" applyBorder="1" applyAlignment="1" applyProtection="1">
      <protection locked="0"/>
    </xf>
    <xf numFmtId="0" fontId="66" fillId="0" borderId="0" xfId="0" applyFont="1" applyFill="1" applyBorder="1" applyAlignment="1" applyProtection="1">
      <alignment horizontal="left"/>
      <protection locked="0"/>
    </xf>
    <xf numFmtId="0" fontId="5" fillId="0" borderId="0" xfId="0" applyFont="1" applyAlignment="1" applyProtection="1">
      <alignment horizontal="left"/>
      <protection locked="0"/>
    </xf>
    <xf numFmtId="0" fontId="5" fillId="0" borderId="0" xfId="0" applyFont="1" applyProtection="1">
      <protection locked="0"/>
    </xf>
    <xf numFmtId="0" fontId="47" fillId="0" borderId="0" xfId="0" applyFont="1" applyProtection="1">
      <protection locked="0"/>
    </xf>
    <xf numFmtId="0" fontId="41" fillId="0" borderId="0" xfId="0" applyFont="1" applyProtection="1">
      <protection locked="0"/>
    </xf>
    <xf numFmtId="0" fontId="24" fillId="0" borderId="0" xfId="0" applyFont="1" applyFill="1" applyProtection="1">
      <protection locked="0"/>
    </xf>
    <xf numFmtId="0" fontId="24" fillId="0" borderId="0" xfId="0" applyFont="1" applyFill="1" applyAlignment="1" applyProtection="1">
      <alignment horizontal="center"/>
      <protection locked="0"/>
    </xf>
    <xf numFmtId="0" fontId="74" fillId="0" borderId="0" xfId="0" applyFont="1" applyProtection="1">
      <protection locked="0"/>
    </xf>
    <xf numFmtId="0" fontId="74" fillId="0" borderId="0" xfId="0" applyFont="1" applyBorder="1" applyProtection="1">
      <protection locked="0"/>
    </xf>
    <xf numFmtId="0" fontId="37" fillId="0" borderId="0" xfId="0" applyFont="1" applyBorder="1" applyAlignment="1" applyProtection="1">
      <alignment horizontal="left"/>
      <protection locked="0"/>
    </xf>
    <xf numFmtId="0" fontId="59" fillId="0" borderId="0" xfId="0" applyFont="1" applyBorder="1" applyProtection="1">
      <protection locked="0"/>
    </xf>
    <xf numFmtId="0" fontId="74" fillId="0" borderId="0" xfId="0" applyFont="1" applyAlignment="1" applyProtection="1">
      <alignment horizontal="left"/>
      <protection locked="0"/>
    </xf>
    <xf numFmtId="3" fontId="74" fillId="0" borderId="0" xfId="0" applyNumberFormat="1" applyFont="1" applyProtection="1">
      <protection locked="0"/>
    </xf>
    <xf numFmtId="0" fontId="76" fillId="0" borderId="0" xfId="0" applyFont="1" applyAlignment="1" applyProtection="1">
      <protection locked="0"/>
    </xf>
    <xf numFmtId="0" fontId="76" fillId="0" borderId="0" xfId="0" applyFont="1" applyAlignment="1" applyProtection="1">
      <alignment horizontal="left"/>
      <protection locked="0"/>
    </xf>
    <xf numFmtId="3" fontId="76" fillId="0" borderId="0" xfId="0" applyNumberFormat="1" applyFont="1" applyAlignment="1" applyProtection="1">
      <alignment horizontal="center"/>
      <protection locked="0"/>
    </xf>
    <xf numFmtId="0" fontId="76" fillId="0" borderId="0" xfId="0" applyFont="1" applyAlignment="1" applyProtection="1">
      <alignment horizontal="center"/>
      <protection locked="0"/>
    </xf>
    <xf numFmtId="3" fontId="74" fillId="0" borderId="0" xfId="0" applyNumberFormat="1" applyFont="1" applyAlignment="1" applyProtection="1">
      <alignment horizontal="left"/>
      <protection locked="0"/>
    </xf>
    <xf numFmtId="0" fontId="77" fillId="0" borderId="0" xfId="0" applyFont="1" applyProtection="1">
      <protection locked="0"/>
    </xf>
    <xf numFmtId="0" fontId="74" fillId="0" borderId="0" xfId="0" applyFont="1" applyFill="1" applyProtection="1">
      <protection locked="0"/>
    </xf>
    <xf numFmtId="3" fontId="24" fillId="0" borderId="1" xfId="0" applyNumberFormat="1" applyFont="1" applyFill="1" applyBorder="1" applyAlignment="1" applyProtection="1">
      <alignment horizontal="right" vertical="center"/>
      <protection locked="0"/>
    </xf>
    <xf numFmtId="3" fontId="24" fillId="0" borderId="1" xfId="0" applyNumberFormat="1" applyFont="1" applyFill="1" applyBorder="1" applyAlignment="1" applyProtection="1">
      <alignment horizontal="right"/>
      <protection locked="0"/>
    </xf>
    <xf numFmtId="0" fontId="75" fillId="0" borderId="63" xfId="0" applyFont="1" applyBorder="1" applyAlignment="1">
      <alignment horizontal="center"/>
    </xf>
    <xf numFmtId="0" fontId="75" fillId="0" borderId="0" xfId="0" applyFont="1" applyBorder="1" applyAlignment="1">
      <alignment horizontal="center"/>
    </xf>
    <xf numFmtId="0" fontId="75" fillId="0" borderId="60" xfId="0" applyFont="1" applyBorder="1" applyAlignment="1">
      <alignment horizontal="center"/>
    </xf>
    <xf numFmtId="0" fontId="78" fillId="0" borderId="0" xfId="0" applyFont="1" applyFill="1" applyBorder="1" applyAlignment="1" applyProtection="1">
      <alignment horizontal="center"/>
      <protection locked="0"/>
    </xf>
    <xf numFmtId="0" fontId="78" fillId="0" borderId="60" xfId="0" applyFont="1" applyFill="1" applyBorder="1" applyAlignment="1" applyProtection="1">
      <alignment horizontal="center"/>
      <protection locked="0"/>
    </xf>
    <xf numFmtId="0" fontId="75" fillId="0" borderId="0" xfId="0" applyFont="1" applyBorder="1" applyAlignment="1" applyProtection="1">
      <alignment horizontal="center"/>
      <protection locked="0"/>
    </xf>
    <xf numFmtId="0" fontId="78" fillId="0" borderId="41" xfId="0" applyFont="1" applyFill="1" applyBorder="1" applyAlignment="1" applyProtection="1">
      <alignment horizontal="center"/>
      <protection locked="0"/>
    </xf>
    <xf numFmtId="0" fontId="78" fillId="0" borderId="66" xfId="0" applyFont="1" applyFill="1" applyBorder="1" applyAlignment="1" applyProtection="1">
      <alignment horizontal="center"/>
      <protection locked="0"/>
    </xf>
    <xf numFmtId="0" fontId="74" fillId="0" borderId="0" xfId="0" applyFont="1" applyAlignment="1" applyProtection="1">
      <alignment horizontal="left" wrapText="1"/>
      <protection locked="0"/>
    </xf>
    <xf numFmtId="0" fontId="74" fillId="0" borderId="0" xfId="0" applyFont="1" applyAlignment="1" applyProtection="1">
      <alignment horizontal="left"/>
      <protection locked="0"/>
    </xf>
    <xf numFmtId="0" fontId="59" fillId="0" borderId="0" xfId="0" applyFont="1" applyAlignment="1">
      <alignment horizontal="left"/>
    </xf>
    <xf numFmtId="0" fontId="74" fillId="0" borderId="0" xfId="0" applyFont="1" applyAlignment="1">
      <alignment horizontal="left"/>
    </xf>
    <xf numFmtId="0" fontId="74" fillId="0" borderId="0" xfId="0" applyFont="1" applyAlignment="1">
      <alignment horizontal="left" wrapText="1"/>
    </xf>
    <xf numFmtId="0" fontId="4" fillId="0" borderId="0" xfId="0" applyFont="1" applyBorder="1" applyAlignment="1">
      <alignment horizontal="center"/>
    </xf>
    <xf numFmtId="0" fontId="43" fillId="0" borderId="36" xfId="0" applyFont="1" applyBorder="1" applyAlignment="1">
      <alignment horizontal="center" vertical="center"/>
    </xf>
    <xf numFmtId="0" fontId="43" fillId="0" borderId="2" xfId="0" applyFont="1" applyBorder="1" applyAlignment="1">
      <alignment horizontal="center" vertical="center"/>
    </xf>
    <xf numFmtId="0" fontId="43" fillId="0" borderId="35" xfId="0" applyFont="1" applyBorder="1" applyAlignment="1">
      <alignment horizontal="center" vertical="center"/>
    </xf>
    <xf numFmtId="0" fontId="0" fillId="0" borderId="36" xfId="0" applyBorder="1" applyAlignment="1">
      <alignment horizontal="center"/>
    </xf>
    <xf numFmtId="0" fontId="0" fillId="0" borderId="30" xfId="0" applyBorder="1" applyAlignment="1">
      <alignment horizontal="center"/>
    </xf>
    <xf numFmtId="0" fontId="56" fillId="0" borderId="0" xfId="0" applyFont="1" applyAlignment="1">
      <alignment horizontal="left"/>
    </xf>
    <xf numFmtId="0" fontId="24" fillId="0" borderId="0" xfId="73" applyFont="1" applyAlignment="1" applyProtection="1">
      <alignment horizontal="left" wrapText="1"/>
    </xf>
    <xf numFmtId="0" fontId="5" fillId="0" borderId="25" xfId="0" applyFont="1" applyBorder="1" applyAlignment="1" applyProtection="1">
      <alignment horizontal="left"/>
    </xf>
    <xf numFmtId="0" fontId="5" fillId="0" borderId="26" xfId="0" applyFont="1" applyBorder="1" applyAlignment="1" applyProtection="1">
      <alignment horizontal="left"/>
    </xf>
    <xf numFmtId="0" fontId="5" fillId="0" borderId="27" xfId="0" applyFont="1" applyBorder="1" applyAlignment="1" applyProtection="1">
      <alignment horizontal="left"/>
    </xf>
    <xf numFmtId="0" fontId="5" fillId="0" borderId="1" xfId="0" applyFont="1" applyBorder="1" applyAlignment="1">
      <alignment horizontal="center" wrapText="1"/>
    </xf>
    <xf numFmtId="0" fontId="4" fillId="0" borderId="12" xfId="0" applyFont="1" applyBorder="1" applyAlignment="1">
      <alignment horizontal="center"/>
    </xf>
    <xf numFmtId="0" fontId="4" fillId="0" borderId="47" xfId="0" applyFont="1" applyBorder="1" applyAlignment="1">
      <alignment horizontal="center"/>
    </xf>
    <xf numFmtId="0" fontId="4" fillId="0" borderId="32" xfId="0" applyFont="1" applyBorder="1" applyAlignment="1">
      <alignment horizontal="center"/>
    </xf>
    <xf numFmtId="0" fontId="24" fillId="0" borderId="0" xfId="0" applyFont="1" applyFill="1" applyAlignment="1">
      <alignment horizontal="left" wrapText="1"/>
    </xf>
    <xf numFmtId="0" fontId="58" fillId="0" borderId="48" xfId="0" applyFont="1" applyBorder="1" applyAlignment="1">
      <alignment horizontal="center"/>
    </xf>
    <xf numFmtId="0" fontId="58" fillId="0" borderId="68" xfId="0" applyFont="1" applyBorder="1" applyAlignment="1">
      <alignment horizontal="center"/>
    </xf>
    <xf numFmtId="0" fontId="58" fillId="0" borderId="69" xfId="0" applyFont="1" applyBorder="1" applyAlignment="1">
      <alignment horizontal="center"/>
    </xf>
    <xf numFmtId="0" fontId="46" fillId="0" borderId="25" xfId="73" applyFont="1" applyBorder="1" applyAlignment="1" applyProtection="1">
      <alignment horizontal="center"/>
    </xf>
    <xf numFmtId="0" fontId="46" fillId="0" borderId="26" xfId="73" applyFont="1" applyBorder="1" applyAlignment="1" applyProtection="1">
      <alignment horizontal="center"/>
    </xf>
    <xf numFmtId="0" fontId="46" fillId="0" borderId="27" xfId="73" applyFont="1" applyBorder="1" applyAlignment="1" applyProtection="1">
      <alignment horizontal="center"/>
    </xf>
    <xf numFmtId="0" fontId="46" fillId="0" borderId="25" xfId="73" applyFont="1" applyBorder="1" applyAlignment="1">
      <alignment horizontal="center"/>
    </xf>
    <xf numFmtId="0" fontId="46" fillId="0" borderId="26" xfId="73" applyFont="1" applyBorder="1" applyAlignment="1">
      <alignment horizontal="center"/>
    </xf>
    <xf numFmtId="0" fontId="46" fillId="0" borderId="27" xfId="73" applyFont="1" applyBorder="1" applyAlignment="1">
      <alignment horizontal="center"/>
    </xf>
    <xf numFmtId="0" fontId="4" fillId="0" borderId="1" xfId="0" applyFont="1" applyBorder="1" applyAlignment="1">
      <alignment horizontal="center" vertical="center" wrapText="1"/>
    </xf>
    <xf numFmtId="0" fontId="4" fillId="0" borderId="35"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0" xfId="0" applyFont="1" applyBorder="1" applyAlignment="1">
      <alignment horizontal="left"/>
    </xf>
    <xf numFmtId="0" fontId="4" fillId="0" borderId="59" xfId="0" applyFont="1" applyBorder="1" applyAlignment="1">
      <alignment horizontal="left"/>
    </xf>
    <xf numFmtId="0" fontId="4" fillId="0" borderId="29" xfId="0" applyFont="1" applyBorder="1" applyAlignment="1">
      <alignment horizontal="left"/>
    </xf>
    <xf numFmtId="3" fontId="0" fillId="0" borderId="2" xfId="0" applyNumberFormat="1" applyBorder="1" applyAlignment="1" applyProtection="1">
      <alignment horizontal="center"/>
      <protection locked="0"/>
    </xf>
    <xf numFmtId="0" fontId="4" fillId="0" borderId="35" xfId="0" applyFont="1" applyBorder="1" applyAlignment="1">
      <alignment horizontal="center" vertical="center"/>
    </xf>
    <xf numFmtId="0" fontId="4" fillId="0" borderId="2" xfId="0" applyFont="1" applyBorder="1" applyAlignment="1">
      <alignment horizontal="center" vertical="center"/>
    </xf>
    <xf numFmtId="0" fontId="37" fillId="0" borderId="1" xfId="0" applyFont="1" applyBorder="1" applyAlignment="1" applyProtection="1">
      <alignment horizontal="center"/>
    </xf>
    <xf numFmtId="0" fontId="5" fillId="0" borderId="0" xfId="0" applyFont="1" applyBorder="1" applyAlignment="1">
      <alignment horizontal="center"/>
    </xf>
    <xf numFmtId="14" fontId="50" fillId="0" borderId="1" xfId="75" applyNumberFormat="1" applyFont="1" applyBorder="1" applyAlignment="1">
      <alignment horizontal="center"/>
    </xf>
    <xf numFmtId="0" fontId="50" fillId="0" borderId="1" xfId="75" applyFont="1" applyBorder="1" applyAlignment="1">
      <alignment horizontal="center"/>
    </xf>
    <xf numFmtId="0" fontId="4" fillId="0" borderId="25" xfId="75" applyFont="1" applyBorder="1" applyAlignment="1">
      <alignment horizontal="center"/>
    </xf>
    <xf numFmtId="0" fontId="4" fillId="0" borderId="26" xfId="75" applyFont="1" applyBorder="1" applyAlignment="1">
      <alignment horizontal="center"/>
    </xf>
    <xf numFmtId="0" fontId="4" fillId="0" borderId="27" xfId="75" applyFont="1" applyBorder="1" applyAlignment="1">
      <alignment horizontal="center"/>
    </xf>
    <xf numFmtId="0" fontId="4" fillId="0" borderId="25" xfId="75" applyFont="1" applyBorder="1" applyAlignment="1" applyProtection="1">
      <alignment horizontal="center"/>
      <protection locked="0"/>
    </xf>
    <xf numFmtId="0" fontId="4" fillId="0" borderId="26" xfId="75" applyFont="1" applyBorder="1" applyAlignment="1" applyProtection="1">
      <alignment horizontal="center"/>
      <protection locked="0"/>
    </xf>
    <xf numFmtId="0" fontId="4" fillId="0" borderId="27" xfId="75" applyFont="1" applyBorder="1" applyAlignment="1" applyProtection="1">
      <alignment horizontal="center"/>
      <protection locked="0"/>
    </xf>
    <xf numFmtId="0" fontId="37" fillId="0" borderId="0" xfId="0" applyFont="1" applyAlignment="1" applyProtection="1">
      <alignment horizontal="center" wrapText="1" shrinkToFit="1"/>
      <protection locked="0"/>
    </xf>
    <xf numFmtId="0" fontId="50" fillId="0" borderId="42" xfId="0" applyFont="1" applyBorder="1" applyAlignment="1" applyProtection="1">
      <alignment horizontal="center"/>
      <protection locked="0"/>
    </xf>
    <xf numFmtId="0" fontId="50" fillId="0" borderId="43" xfId="0" applyFont="1" applyBorder="1" applyAlignment="1" applyProtection="1">
      <alignment horizontal="center"/>
      <protection locked="0"/>
    </xf>
    <xf numFmtId="0" fontId="50" fillId="0" borderId="44" xfId="0" applyFont="1" applyBorder="1" applyAlignment="1" applyProtection="1">
      <alignment horizontal="center"/>
      <protection locked="0"/>
    </xf>
    <xf numFmtId="0" fontId="4" fillId="0" borderId="25" xfId="0" applyFont="1" applyBorder="1" applyAlignment="1">
      <alignment horizontal="center" vertical="center" wrapText="1"/>
    </xf>
    <xf numFmtId="0" fontId="4" fillId="0" borderId="26" xfId="0" applyFont="1" applyBorder="1" applyAlignment="1">
      <alignment horizontal="center" vertical="center" wrapText="1"/>
    </xf>
    <xf numFmtId="0" fontId="4" fillId="0" borderId="27" xfId="0" applyFont="1" applyBorder="1" applyAlignment="1">
      <alignment horizontal="center" vertical="center" wrapText="1"/>
    </xf>
    <xf numFmtId="14" fontId="37" fillId="0" borderId="25" xfId="0" applyNumberFormat="1" applyFont="1" applyBorder="1" applyAlignment="1" applyProtection="1">
      <alignment horizontal="center"/>
      <protection locked="0"/>
    </xf>
    <xf numFmtId="14" fontId="37" fillId="0" borderId="26" xfId="0" applyNumberFormat="1" applyFont="1" applyBorder="1" applyAlignment="1" applyProtection="1">
      <alignment horizontal="center"/>
      <protection locked="0"/>
    </xf>
    <xf numFmtId="14" fontId="37" fillId="0" borderId="27" xfId="0" applyNumberFormat="1" applyFont="1" applyBorder="1" applyAlignment="1" applyProtection="1">
      <alignment horizontal="center"/>
      <protection locked="0"/>
    </xf>
    <xf numFmtId="0" fontId="37" fillId="0" borderId="75" xfId="0" applyFont="1" applyBorder="1" applyAlignment="1">
      <alignment horizontal="center"/>
    </xf>
    <xf numFmtId="0" fontId="37" fillId="0" borderId="76" xfId="0" applyFont="1" applyBorder="1" applyAlignment="1">
      <alignment horizontal="center"/>
    </xf>
    <xf numFmtId="0" fontId="0" fillId="0" borderId="0" xfId="0" applyFont="1" applyFill="1" applyAlignment="1" applyProtection="1">
      <alignment horizontal="left" vertical="center" wrapText="1"/>
    </xf>
    <xf numFmtId="0" fontId="4" fillId="0" borderId="77" xfId="0" applyFont="1" applyBorder="1" applyAlignment="1" applyProtection="1">
      <alignment horizontal="center" vertical="center" wrapText="1"/>
    </xf>
    <xf numFmtId="0" fontId="4" fillId="0" borderId="61" xfId="0" applyFont="1" applyBorder="1" applyAlignment="1" applyProtection="1">
      <alignment horizontal="center" vertical="center" wrapText="1"/>
    </xf>
    <xf numFmtId="0" fontId="4" fillId="0" borderId="78" xfId="0" applyFont="1" applyBorder="1" applyAlignment="1" applyProtection="1">
      <alignment horizontal="center" vertical="center" wrapText="1"/>
    </xf>
    <xf numFmtId="0" fontId="70" fillId="0" borderId="20" xfId="0" applyFont="1" applyBorder="1" applyAlignment="1" applyProtection="1">
      <alignment horizontal="center" vertical="center" wrapText="1"/>
    </xf>
    <xf numFmtId="0" fontId="70" fillId="0" borderId="39" xfId="0" applyFont="1" applyBorder="1" applyAlignment="1" applyProtection="1">
      <alignment horizontal="center" vertical="center" wrapText="1"/>
    </xf>
    <xf numFmtId="0" fontId="70" fillId="0" borderId="40" xfId="0" applyFont="1" applyBorder="1" applyAlignment="1" applyProtection="1">
      <alignment horizontal="center" vertical="center" wrapText="1"/>
    </xf>
    <xf numFmtId="0" fontId="71" fillId="0" borderId="20" xfId="0" applyFont="1" applyBorder="1" applyAlignment="1" applyProtection="1">
      <alignment horizontal="center" vertical="center" wrapText="1"/>
    </xf>
    <xf numFmtId="0" fontId="71" fillId="0" borderId="39" xfId="0" applyFont="1" applyBorder="1" applyAlignment="1" applyProtection="1">
      <alignment horizontal="center" vertical="center" wrapText="1"/>
    </xf>
    <xf numFmtId="0" fontId="71" fillId="0" borderId="40" xfId="0" applyFont="1" applyBorder="1" applyAlignment="1" applyProtection="1">
      <alignment horizontal="center" vertical="center" wrapText="1"/>
    </xf>
    <xf numFmtId="0" fontId="71" fillId="0" borderId="77" xfId="0" applyFont="1" applyBorder="1" applyAlignment="1">
      <alignment horizontal="center" vertical="center" wrapText="1"/>
    </xf>
    <xf numFmtId="0" fontId="71" fillId="0" borderId="61" xfId="0" applyFont="1" applyBorder="1" applyAlignment="1">
      <alignment horizontal="center" vertical="center" wrapText="1"/>
    </xf>
    <xf numFmtId="0" fontId="71" fillId="0" borderId="78" xfId="0" applyFont="1" applyBorder="1" applyAlignment="1">
      <alignment horizontal="center" vertical="center" wrapText="1"/>
    </xf>
    <xf numFmtId="0" fontId="71" fillId="0" borderId="77" xfId="0" applyFont="1" applyBorder="1" applyAlignment="1" applyProtection="1">
      <alignment horizontal="center" vertical="center" wrapText="1"/>
    </xf>
    <xf numFmtId="0" fontId="71" fillId="0" borderId="61" xfId="0" applyFont="1" applyBorder="1" applyAlignment="1" applyProtection="1">
      <alignment horizontal="center" vertical="center" wrapText="1"/>
    </xf>
    <xf numFmtId="0" fontId="71" fillId="0" borderId="78" xfId="0" applyFont="1" applyBorder="1" applyAlignment="1" applyProtection="1">
      <alignment horizontal="center" vertical="center" wrapText="1"/>
    </xf>
    <xf numFmtId="0" fontId="70" fillId="0" borderId="64" xfId="0" applyFont="1" applyBorder="1" applyAlignment="1" applyProtection="1">
      <alignment horizontal="center" vertical="center" wrapText="1"/>
    </xf>
    <xf numFmtId="0" fontId="70" fillId="0" borderId="79" xfId="0" applyFont="1" applyBorder="1" applyAlignment="1" applyProtection="1">
      <alignment horizontal="center" vertical="center" wrapText="1"/>
    </xf>
    <xf numFmtId="0" fontId="70" fillId="0" borderId="65" xfId="0" applyFont="1" applyBorder="1" applyAlignment="1" applyProtection="1">
      <alignment horizontal="center" vertical="center" wrapText="1"/>
    </xf>
    <xf numFmtId="0" fontId="70" fillId="0" borderId="75" xfId="0" applyFont="1" applyBorder="1" applyAlignment="1" applyProtection="1">
      <alignment horizontal="center" vertical="center" wrapText="1"/>
    </xf>
    <xf numFmtId="0" fontId="72" fillId="0" borderId="80" xfId="0" applyFont="1" applyBorder="1" applyAlignment="1">
      <alignment horizontal="center" vertical="center" wrapText="1"/>
    </xf>
    <xf numFmtId="0" fontId="0" fillId="0" borderId="69" xfId="0" applyBorder="1"/>
    <xf numFmtId="0" fontId="70" fillId="0" borderId="64" xfId="0" applyFont="1" applyBorder="1" applyAlignment="1">
      <alignment horizontal="center" vertical="center" wrapText="1"/>
    </xf>
    <xf numFmtId="0" fontId="0" fillId="0" borderId="79" xfId="0" applyBorder="1"/>
    <xf numFmtId="0" fontId="0" fillId="0" borderId="65" xfId="0" applyBorder="1"/>
    <xf numFmtId="0" fontId="0" fillId="0" borderId="75" xfId="0" applyBorder="1"/>
    <xf numFmtId="0" fontId="37" fillId="0" borderId="25" xfId="0" applyFont="1" applyBorder="1" applyAlignment="1">
      <alignment horizontal="center" vertical="center" wrapText="1"/>
    </xf>
    <xf numFmtId="0" fontId="37" fillId="0" borderId="26" xfId="0" applyFont="1" applyBorder="1" applyAlignment="1">
      <alignment horizontal="center" vertical="center" wrapText="1"/>
    </xf>
    <xf numFmtId="0" fontId="37" fillId="0" borderId="27" xfId="0" applyFont="1" applyBorder="1" applyAlignment="1">
      <alignment horizontal="center" vertical="center" wrapText="1"/>
    </xf>
    <xf numFmtId="0" fontId="4" fillId="0" borderId="20" xfId="0" applyFont="1" applyBorder="1" applyAlignment="1">
      <alignment horizontal="left"/>
    </xf>
    <xf numFmtId="0" fontId="4" fillId="0" borderId="40" xfId="0" applyFont="1" applyBorder="1" applyAlignment="1">
      <alignment horizontal="left"/>
    </xf>
    <xf numFmtId="0" fontId="0" fillId="0" borderId="0" xfId="0" applyAlignment="1" applyProtection="1">
      <alignment horizontal="left" wrapText="1"/>
      <protection locked="0"/>
    </xf>
    <xf numFmtId="0" fontId="43" fillId="0" borderId="25" xfId="0" applyFont="1" applyFill="1" applyBorder="1" applyAlignment="1">
      <alignment horizontal="center"/>
    </xf>
    <xf numFmtId="0" fontId="43" fillId="0" borderId="26" xfId="0" applyFont="1" applyFill="1" applyBorder="1" applyAlignment="1">
      <alignment horizontal="center"/>
    </xf>
    <xf numFmtId="0" fontId="43" fillId="0" borderId="27" xfId="0" applyFont="1" applyFill="1" applyBorder="1" applyAlignment="1">
      <alignment horizontal="center"/>
    </xf>
  </cellXfs>
  <cellStyles count="76">
    <cellStyle name="20% - Accent1" xfId="1"/>
    <cellStyle name="20% - Accent2" xfId="2"/>
    <cellStyle name="20% - Accent3" xfId="3"/>
    <cellStyle name="20% - Accent4" xfId="4"/>
    <cellStyle name="20% - Accent5" xfId="5"/>
    <cellStyle name="20% - Accent6" xfId="6"/>
    <cellStyle name="40% - Accent1" xfId="7"/>
    <cellStyle name="40% - Accent2" xfId="8"/>
    <cellStyle name="40% - Accent3" xfId="9"/>
    <cellStyle name="40% - Accent4" xfId="10"/>
    <cellStyle name="40% - Accent5" xfId="11"/>
    <cellStyle name="40% - Accent6" xfId="12"/>
    <cellStyle name="60% - Accent1" xfId="13"/>
    <cellStyle name="60% - Accent2" xfId="14"/>
    <cellStyle name="60% - Accent3" xfId="15"/>
    <cellStyle name="60% - Accent4" xfId="16"/>
    <cellStyle name="60% - Accent5" xfId="17"/>
    <cellStyle name="60% - Accent6" xfId="18"/>
    <cellStyle name="Accent1" xfId="19"/>
    <cellStyle name="Accent2" xfId="20"/>
    <cellStyle name="Accent3" xfId="21"/>
    <cellStyle name="Accent4" xfId="22"/>
    <cellStyle name="Accent5" xfId="23"/>
    <cellStyle name="Accent6" xfId="24"/>
    <cellStyle name="Bad" xfId="25"/>
    <cellStyle name="Calculation" xfId="26"/>
    <cellStyle name="Check Cell" xfId="27"/>
    <cellStyle name="Comma  - Style1" xfId="28"/>
    <cellStyle name="Comma  - Style2" xfId="29"/>
    <cellStyle name="Comma  - Style3" xfId="30"/>
    <cellStyle name="Comma  - Style4" xfId="31"/>
    <cellStyle name="Comma  - Style5" xfId="32"/>
    <cellStyle name="Comma  - Style6" xfId="33"/>
    <cellStyle name="Comma  - Style7" xfId="34"/>
    <cellStyle name="Comma  - Style8" xfId="35"/>
    <cellStyle name="Comma 2" xfId="36"/>
    <cellStyle name="Comma_adapazari yatirim maliyetleri (5)" xfId="37"/>
    <cellStyle name="Explanatory Text" xfId="38"/>
    <cellStyle name="Followed Hyperlink" xfId="39"/>
    <cellStyle name="Good" xfId="40"/>
    <cellStyle name="Heading 1" xfId="41"/>
    <cellStyle name="Heading 2" xfId="42"/>
    <cellStyle name="Heading 3" xfId="43"/>
    <cellStyle name="Heading 4" xfId="44"/>
    <cellStyle name="Hyperlink" xfId="45"/>
    <cellStyle name="Input" xfId="46"/>
    <cellStyle name="Linked Cell" xfId="47"/>
    <cellStyle name="Neutral" xfId="48"/>
    <cellStyle name="Normal" xfId="0" builtinId="0"/>
    <cellStyle name="Normal - Style1" xfId="49"/>
    <cellStyle name="Normal 10" xfId="50"/>
    <cellStyle name="Normal 2" xfId="51"/>
    <cellStyle name="Normal 3" xfId="52"/>
    <cellStyle name="Normal 9" xfId="53"/>
    <cellStyle name="Normal_Borç Alacak Tablosu Şablonu" xfId="75"/>
    <cellStyle name="Normal_Eklenecek tablolar" xfId="73"/>
    <cellStyle name="Note" xfId="54"/>
    <cellStyle name="Œ…‹æØ‚è [0.00]_OtherCostTable_B" xfId="55"/>
    <cellStyle name="Œ…‹æØ‚è_OtherCostTable_A" xfId="56"/>
    <cellStyle name="Output" xfId="57"/>
    <cellStyle name="Percent 2" xfId="58"/>
    <cellStyle name="Standard_7A Power" xfId="59"/>
    <cellStyle name="Stil 1" xfId="60"/>
    <cellStyle name="Style 1" xfId="61"/>
    <cellStyle name="Title" xfId="62"/>
    <cellStyle name="Total" xfId="63"/>
    <cellStyle name="Update" xfId="64"/>
    <cellStyle name="Virgül" xfId="74" builtinId="3"/>
    <cellStyle name="Virgül [0]_organizasyon" xfId="65"/>
    <cellStyle name="W_OtherCostTable_B" xfId="66"/>
    <cellStyle name="Warning Text" xfId="67"/>
    <cellStyle name="표준_Book2" xfId="68"/>
    <cellStyle name="桁区切り [0.00]_BQTemp_Camp" xfId="69"/>
    <cellStyle name="桁区切り_BQ&amp;Description_G" xfId="70"/>
    <cellStyle name="標?_PIPE_RACK" xfId="71"/>
    <cellStyle name="標準_Book2" xfId="7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5.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externalLink" Target="externalLinks/externalLink8.xml"/><Relationship Id="rId47"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externalLink" Target="externalLinks/externalLink4.xml"/><Relationship Id="rId46"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externalLink" Target="externalLinks/externalLink7.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externalLink" Target="externalLinks/externalLink3.xml"/><Relationship Id="rId40" Type="http://schemas.openxmlformats.org/officeDocument/2006/relationships/externalLink" Target="externalLinks/externalLink6.xml"/><Relationship Id="rId45"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2.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externalLink" Target="externalLinks/externalLink1.xml"/><Relationship Id="rId43" Type="http://schemas.openxmlformats.org/officeDocument/2006/relationships/externalLink" Target="externalLinks/externalLink9.xml"/></Relationships>
</file>

<file path=xl/drawings/drawing1.xml><?xml version="1.0" encoding="utf-8"?>
<xdr:wsDr xmlns:xdr="http://schemas.openxmlformats.org/drawingml/2006/spreadsheetDrawing" xmlns:a="http://schemas.openxmlformats.org/drawingml/2006/main">
  <xdr:twoCellAnchor>
    <xdr:from>
      <xdr:col>1</xdr:col>
      <xdr:colOff>0</xdr:colOff>
      <xdr:row>47</xdr:row>
      <xdr:rowOff>0</xdr:rowOff>
    </xdr:from>
    <xdr:to>
      <xdr:col>1</xdr:col>
      <xdr:colOff>0</xdr:colOff>
      <xdr:row>47</xdr:row>
      <xdr:rowOff>0</xdr:rowOff>
    </xdr:to>
    <xdr:sp macro="" textlink="">
      <xdr:nvSpPr>
        <xdr:cNvPr id="2" name="Rectangle 1"/>
        <xdr:cNvSpPr>
          <a:spLocks noChangeArrowheads="1"/>
        </xdr:cNvSpPr>
      </xdr:nvSpPr>
      <xdr:spPr bwMode="auto">
        <a:xfrm>
          <a:off x="2714625" y="8439150"/>
          <a:ext cx="0" cy="0"/>
        </a:xfrm>
        <a:prstGeom prst="rect">
          <a:avLst/>
        </a:prstGeom>
        <a:solidFill>
          <a:srgbClr val="FFFFFF"/>
        </a:solidFill>
        <a:ln w="28575" algn="ctr">
          <a:solidFill>
            <a:srgbClr val="FF0000"/>
          </a:solidFill>
          <a:miter lim="800000"/>
          <a:headEnd/>
          <a:tailEnd/>
        </a:ln>
      </xdr:spPr>
    </xdr:sp>
    <xdr:clientData/>
  </xdr:twoCellAnchor>
  <xdr:twoCellAnchor>
    <xdr:from>
      <xdr:col>1</xdr:col>
      <xdr:colOff>0</xdr:colOff>
      <xdr:row>47</xdr:row>
      <xdr:rowOff>0</xdr:rowOff>
    </xdr:from>
    <xdr:to>
      <xdr:col>1</xdr:col>
      <xdr:colOff>0</xdr:colOff>
      <xdr:row>47</xdr:row>
      <xdr:rowOff>0</xdr:rowOff>
    </xdr:to>
    <xdr:sp macro="" textlink="">
      <xdr:nvSpPr>
        <xdr:cNvPr id="3" name="Rectangle 2"/>
        <xdr:cNvSpPr>
          <a:spLocks noChangeArrowheads="1"/>
        </xdr:cNvSpPr>
      </xdr:nvSpPr>
      <xdr:spPr bwMode="auto">
        <a:xfrm>
          <a:off x="2714625" y="8439150"/>
          <a:ext cx="0" cy="0"/>
        </a:xfrm>
        <a:prstGeom prst="rect">
          <a:avLst/>
        </a:prstGeom>
        <a:solidFill>
          <a:srgbClr val="FFFFFF"/>
        </a:solidFill>
        <a:ln w="28575" algn="ctr">
          <a:solidFill>
            <a:srgbClr val="FF0000"/>
          </a:solidFill>
          <a:miter lim="800000"/>
          <a:headEnd/>
          <a:tailEnd/>
        </a:ln>
      </xdr:spPr>
    </xdr:sp>
    <xdr:clientData/>
  </xdr:twoCellAnchor>
  <xdr:twoCellAnchor>
    <xdr:from>
      <xdr:col>1</xdr:col>
      <xdr:colOff>0</xdr:colOff>
      <xdr:row>47</xdr:row>
      <xdr:rowOff>0</xdr:rowOff>
    </xdr:from>
    <xdr:to>
      <xdr:col>1</xdr:col>
      <xdr:colOff>0</xdr:colOff>
      <xdr:row>47</xdr:row>
      <xdr:rowOff>0</xdr:rowOff>
    </xdr:to>
    <xdr:sp macro="" textlink="">
      <xdr:nvSpPr>
        <xdr:cNvPr id="4" name="Rectangle 3"/>
        <xdr:cNvSpPr>
          <a:spLocks noChangeArrowheads="1"/>
        </xdr:cNvSpPr>
      </xdr:nvSpPr>
      <xdr:spPr bwMode="auto">
        <a:xfrm>
          <a:off x="2714625" y="8439150"/>
          <a:ext cx="0" cy="0"/>
        </a:xfrm>
        <a:prstGeom prst="rect">
          <a:avLst/>
        </a:prstGeom>
        <a:solidFill>
          <a:srgbClr val="FFFFFF"/>
        </a:solidFill>
        <a:ln w="28575" algn="ctr">
          <a:solidFill>
            <a:srgbClr val="FF0000"/>
          </a:solidFill>
          <a:miter lim="800000"/>
          <a:headEnd/>
          <a:tailEnd/>
        </a:ln>
      </xdr:spPr>
    </xdr:sp>
    <xdr:clientData/>
  </xdr:twoCellAnchor>
  <xdr:twoCellAnchor>
    <xdr:from>
      <xdr:col>1</xdr:col>
      <xdr:colOff>0</xdr:colOff>
      <xdr:row>47</xdr:row>
      <xdr:rowOff>0</xdr:rowOff>
    </xdr:from>
    <xdr:to>
      <xdr:col>1</xdr:col>
      <xdr:colOff>0</xdr:colOff>
      <xdr:row>47</xdr:row>
      <xdr:rowOff>0</xdr:rowOff>
    </xdr:to>
    <xdr:sp macro="" textlink="">
      <xdr:nvSpPr>
        <xdr:cNvPr id="5" name="Rectangle 4"/>
        <xdr:cNvSpPr>
          <a:spLocks noChangeArrowheads="1"/>
        </xdr:cNvSpPr>
      </xdr:nvSpPr>
      <xdr:spPr bwMode="auto">
        <a:xfrm>
          <a:off x="2714625" y="8439150"/>
          <a:ext cx="0" cy="0"/>
        </a:xfrm>
        <a:prstGeom prst="rect">
          <a:avLst/>
        </a:prstGeom>
        <a:solidFill>
          <a:srgbClr val="FFFFFF"/>
        </a:solidFill>
        <a:ln w="28575" algn="ctr">
          <a:solidFill>
            <a:srgbClr val="FF0000"/>
          </a:solidFill>
          <a:miter lim="800000"/>
          <a:headEnd/>
          <a:tailEnd/>
        </a:ln>
      </xdr:spPr>
    </xdr:sp>
    <xdr:clientData/>
  </xdr:twoCellAnchor>
  <xdr:twoCellAnchor>
    <xdr:from>
      <xdr:col>1</xdr:col>
      <xdr:colOff>0</xdr:colOff>
      <xdr:row>47</xdr:row>
      <xdr:rowOff>0</xdr:rowOff>
    </xdr:from>
    <xdr:to>
      <xdr:col>1</xdr:col>
      <xdr:colOff>0</xdr:colOff>
      <xdr:row>47</xdr:row>
      <xdr:rowOff>0</xdr:rowOff>
    </xdr:to>
    <xdr:sp macro="" textlink="">
      <xdr:nvSpPr>
        <xdr:cNvPr id="6" name="Rectangle 5"/>
        <xdr:cNvSpPr>
          <a:spLocks noChangeArrowheads="1"/>
        </xdr:cNvSpPr>
      </xdr:nvSpPr>
      <xdr:spPr bwMode="auto">
        <a:xfrm>
          <a:off x="2714625" y="8439150"/>
          <a:ext cx="0" cy="0"/>
        </a:xfrm>
        <a:prstGeom prst="rect">
          <a:avLst/>
        </a:prstGeom>
        <a:solidFill>
          <a:srgbClr val="FFFFFF"/>
        </a:solidFill>
        <a:ln w="28575" algn="ctr">
          <a:solidFill>
            <a:srgbClr val="FF0000"/>
          </a:solidFill>
          <a:miter lim="800000"/>
          <a:headEnd/>
          <a:tailEnd/>
        </a:ln>
      </xdr:spPr>
    </xdr:sp>
    <xdr:clientData/>
  </xdr:twoCellAnchor>
  <xdr:twoCellAnchor>
    <xdr:from>
      <xdr:col>1</xdr:col>
      <xdr:colOff>0</xdr:colOff>
      <xdr:row>47</xdr:row>
      <xdr:rowOff>0</xdr:rowOff>
    </xdr:from>
    <xdr:to>
      <xdr:col>1</xdr:col>
      <xdr:colOff>0</xdr:colOff>
      <xdr:row>47</xdr:row>
      <xdr:rowOff>0</xdr:rowOff>
    </xdr:to>
    <xdr:sp macro="" textlink="">
      <xdr:nvSpPr>
        <xdr:cNvPr id="7" name="Rectangle 6"/>
        <xdr:cNvSpPr>
          <a:spLocks noChangeArrowheads="1"/>
        </xdr:cNvSpPr>
      </xdr:nvSpPr>
      <xdr:spPr bwMode="auto">
        <a:xfrm>
          <a:off x="2714625" y="8439150"/>
          <a:ext cx="0" cy="0"/>
        </a:xfrm>
        <a:prstGeom prst="rect">
          <a:avLst/>
        </a:prstGeom>
        <a:solidFill>
          <a:srgbClr val="FFFFFF"/>
        </a:solidFill>
        <a:ln w="28575" algn="ctr">
          <a:solidFill>
            <a:srgbClr val="FF0000"/>
          </a:solidFill>
          <a:miter lim="800000"/>
          <a:headEnd/>
          <a:tailEnd/>
        </a:ln>
      </xdr:spPr>
    </xdr:sp>
    <xdr:clientData/>
  </xdr:twoCellAnchor>
  <xdr:twoCellAnchor>
    <xdr:from>
      <xdr:col>1</xdr:col>
      <xdr:colOff>0</xdr:colOff>
      <xdr:row>47</xdr:row>
      <xdr:rowOff>0</xdr:rowOff>
    </xdr:from>
    <xdr:to>
      <xdr:col>1</xdr:col>
      <xdr:colOff>0</xdr:colOff>
      <xdr:row>47</xdr:row>
      <xdr:rowOff>0</xdr:rowOff>
    </xdr:to>
    <xdr:sp macro="" textlink="">
      <xdr:nvSpPr>
        <xdr:cNvPr id="8" name="Rectangle 7"/>
        <xdr:cNvSpPr>
          <a:spLocks noChangeArrowheads="1"/>
        </xdr:cNvSpPr>
      </xdr:nvSpPr>
      <xdr:spPr bwMode="auto">
        <a:xfrm>
          <a:off x="2714625" y="8439150"/>
          <a:ext cx="0" cy="0"/>
        </a:xfrm>
        <a:prstGeom prst="rect">
          <a:avLst/>
        </a:prstGeom>
        <a:solidFill>
          <a:srgbClr val="FFFFFF"/>
        </a:solidFill>
        <a:ln w="28575" algn="ctr">
          <a:solidFill>
            <a:srgbClr val="FF0000"/>
          </a:solidFill>
          <a:miter lim="800000"/>
          <a:headEnd/>
          <a:tailEnd/>
        </a:ln>
      </xdr:spPr>
    </xdr:sp>
    <xdr:clientData/>
  </xdr:twoCellAnchor>
  <xdr:twoCellAnchor>
    <xdr:from>
      <xdr:col>1</xdr:col>
      <xdr:colOff>0</xdr:colOff>
      <xdr:row>47</xdr:row>
      <xdr:rowOff>0</xdr:rowOff>
    </xdr:from>
    <xdr:to>
      <xdr:col>1</xdr:col>
      <xdr:colOff>0</xdr:colOff>
      <xdr:row>47</xdr:row>
      <xdr:rowOff>0</xdr:rowOff>
    </xdr:to>
    <xdr:sp macro="" textlink="">
      <xdr:nvSpPr>
        <xdr:cNvPr id="9" name="Rectangle 8"/>
        <xdr:cNvSpPr>
          <a:spLocks noChangeArrowheads="1"/>
        </xdr:cNvSpPr>
      </xdr:nvSpPr>
      <xdr:spPr bwMode="auto">
        <a:xfrm>
          <a:off x="2714625" y="8439150"/>
          <a:ext cx="0" cy="0"/>
        </a:xfrm>
        <a:prstGeom prst="rect">
          <a:avLst/>
        </a:prstGeom>
        <a:solidFill>
          <a:srgbClr val="FFFFFF"/>
        </a:solidFill>
        <a:ln w="28575" algn="ctr">
          <a:solidFill>
            <a:srgbClr val="FF0000"/>
          </a:solidFill>
          <a:miter lim="800000"/>
          <a:headEnd/>
          <a:tailEnd/>
        </a:ln>
      </xdr:spPr>
    </xdr:sp>
    <xdr:clientData/>
  </xdr:twoCellAnchor>
  <xdr:twoCellAnchor>
    <xdr:from>
      <xdr:col>1</xdr:col>
      <xdr:colOff>0</xdr:colOff>
      <xdr:row>47</xdr:row>
      <xdr:rowOff>0</xdr:rowOff>
    </xdr:from>
    <xdr:to>
      <xdr:col>1</xdr:col>
      <xdr:colOff>0</xdr:colOff>
      <xdr:row>47</xdr:row>
      <xdr:rowOff>0</xdr:rowOff>
    </xdr:to>
    <xdr:sp macro="" textlink="">
      <xdr:nvSpPr>
        <xdr:cNvPr id="10" name="Rectangle 9"/>
        <xdr:cNvSpPr>
          <a:spLocks noChangeArrowheads="1"/>
        </xdr:cNvSpPr>
      </xdr:nvSpPr>
      <xdr:spPr bwMode="auto">
        <a:xfrm>
          <a:off x="2714625" y="8439150"/>
          <a:ext cx="0" cy="0"/>
        </a:xfrm>
        <a:prstGeom prst="rect">
          <a:avLst/>
        </a:prstGeom>
        <a:solidFill>
          <a:srgbClr val="FFFFFF"/>
        </a:solidFill>
        <a:ln w="28575" algn="ctr">
          <a:solidFill>
            <a:srgbClr val="FF0000"/>
          </a:solidFill>
          <a:miter lim="800000"/>
          <a:headEnd/>
          <a:tailEnd/>
        </a:ln>
      </xdr:spPr>
    </xdr:sp>
    <xdr:clientData/>
  </xdr:twoCellAnchor>
  <xdr:twoCellAnchor>
    <xdr:from>
      <xdr:col>1</xdr:col>
      <xdr:colOff>0</xdr:colOff>
      <xdr:row>47</xdr:row>
      <xdr:rowOff>0</xdr:rowOff>
    </xdr:from>
    <xdr:to>
      <xdr:col>1</xdr:col>
      <xdr:colOff>0</xdr:colOff>
      <xdr:row>47</xdr:row>
      <xdr:rowOff>0</xdr:rowOff>
    </xdr:to>
    <xdr:sp macro="" textlink="">
      <xdr:nvSpPr>
        <xdr:cNvPr id="11" name="Rectangle 10"/>
        <xdr:cNvSpPr>
          <a:spLocks noChangeArrowheads="1"/>
        </xdr:cNvSpPr>
      </xdr:nvSpPr>
      <xdr:spPr bwMode="auto">
        <a:xfrm>
          <a:off x="2714625" y="8439150"/>
          <a:ext cx="0" cy="0"/>
        </a:xfrm>
        <a:prstGeom prst="rect">
          <a:avLst/>
        </a:prstGeom>
        <a:solidFill>
          <a:srgbClr val="FFFFFF"/>
        </a:solidFill>
        <a:ln w="28575" algn="ctr">
          <a:solidFill>
            <a:srgbClr val="FF0000"/>
          </a:solidFill>
          <a:miter lim="800000"/>
          <a:headEnd/>
          <a:tailEnd/>
        </a:ln>
      </xdr:spPr>
    </xdr:sp>
    <xdr:clientData/>
  </xdr:twoCellAnchor>
  <xdr:twoCellAnchor>
    <xdr:from>
      <xdr:col>1</xdr:col>
      <xdr:colOff>0</xdr:colOff>
      <xdr:row>47</xdr:row>
      <xdr:rowOff>0</xdr:rowOff>
    </xdr:from>
    <xdr:to>
      <xdr:col>1</xdr:col>
      <xdr:colOff>0</xdr:colOff>
      <xdr:row>47</xdr:row>
      <xdr:rowOff>0</xdr:rowOff>
    </xdr:to>
    <xdr:sp macro="" textlink="">
      <xdr:nvSpPr>
        <xdr:cNvPr id="12" name="Rectangle 11"/>
        <xdr:cNvSpPr>
          <a:spLocks noChangeArrowheads="1"/>
        </xdr:cNvSpPr>
      </xdr:nvSpPr>
      <xdr:spPr bwMode="auto">
        <a:xfrm>
          <a:off x="2714625" y="8439150"/>
          <a:ext cx="0" cy="0"/>
        </a:xfrm>
        <a:prstGeom prst="rect">
          <a:avLst/>
        </a:prstGeom>
        <a:solidFill>
          <a:srgbClr val="FFFFFF"/>
        </a:solidFill>
        <a:ln w="28575" algn="ctr">
          <a:solidFill>
            <a:srgbClr val="FF0000"/>
          </a:solidFill>
          <a:miter lim="800000"/>
          <a:headEnd/>
          <a:tailEnd/>
        </a:ln>
      </xdr:spPr>
    </xdr:sp>
    <xdr:clientData/>
  </xdr:twoCellAnchor>
  <xdr:twoCellAnchor>
    <xdr:from>
      <xdr:col>1</xdr:col>
      <xdr:colOff>0</xdr:colOff>
      <xdr:row>47</xdr:row>
      <xdr:rowOff>0</xdr:rowOff>
    </xdr:from>
    <xdr:to>
      <xdr:col>1</xdr:col>
      <xdr:colOff>0</xdr:colOff>
      <xdr:row>47</xdr:row>
      <xdr:rowOff>0</xdr:rowOff>
    </xdr:to>
    <xdr:sp macro="" textlink="">
      <xdr:nvSpPr>
        <xdr:cNvPr id="13" name="Rectangle 12"/>
        <xdr:cNvSpPr>
          <a:spLocks noChangeArrowheads="1"/>
        </xdr:cNvSpPr>
      </xdr:nvSpPr>
      <xdr:spPr bwMode="auto">
        <a:xfrm>
          <a:off x="2714625" y="8439150"/>
          <a:ext cx="0" cy="0"/>
        </a:xfrm>
        <a:prstGeom prst="rect">
          <a:avLst/>
        </a:prstGeom>
        <a:solidFill>
          <a:srgbClr val="FFFFFF"/>
        </a:solidFill>
        <a:ln w="28575" algn="ctr">
          <a:solidFill>
            <a:srgbClr val="FF0000"/>
          </a:solidFill>
          <a:miter lim="800000"/>
          <a:headEnd/>
          <a:tailEnd/>
        </a:ln>
      </xdr:spPr>
    </xdr:sp>
    <xdr:clientData/>
  </xdr:twoCellAnchor>
  <xdr:twoCellAnchor>
    <xdr:from>
      <xdr:col>1</xdr:col>
      <xdr:colOff>0</xdr:colOff>
      <xdr:row>47</xdr:row>
      <xdr:rowOff>0</xdr:rowOff>
    </xdr:from>
    <xdr:to>
      <xdr:col>1</xdr:col>
      <xdr:colOff>0</xdr:colOff>
      <xdr:row>47</xdr:row>
      <xdr:rowOff>0</xdr:rowOff>
    </xdr:to>
    <xdr:sp macro="" textlink="">
      <xdr:nvSpPr>
        <xdr:cNvPr id="14" name="Rectangle 13"/>
        <xdr:cNvSpPr>
          <a:spLocks noChangeArrowheads="1"/>
        </xdr:cNvSpPr>
      </xdr:nvSpPr>
      <xdr:spPr bwMode="auto">
        <a:xfrm>
          <a:off x="2714625" y="8439150"/>
          <a:ext cx="0" cy="0"/>
        </a:xfrm>
        <a:prstGeom prst="rect">
          <a:avLst/>
        </a:prstGeom>
        <a:solidFill>
          <a:srgbClr val="FFFFFF"/>
        </a:solidFill>
        <a:ln w="28575" algn="ctr">
          <a:solidFill>
            <a:srgbClr val="FF0000"/>
          </a:solidFill>
          <a:miter lim="800000"/>
          <a:headEnd/>
          <a:tailEnd/>
        </a:ln>
      </xdr:spPr>
    </xdr:sp>
    <xdr:clientData/>
  </xdr:twoCellAnchor>
  <xdr:twoCellAnchor>
    <xdr:from>
      <xdr:col>1</xdr:col>
      <xdr:colOff>0</xdr:colOff>
      <xdr:row>47</xdr:row>
      <xdr:rowOff>0</xdr:rowOff>
    </xdr:from>
    <xdr:to>
      <xdr:col>1</xdr:col>
      <xdr:colOff>0</xdr:colOff>
      <xdr:row>47</xdr:row>
      <xdr:rowOff>0</xdr:rowOff>
    </xdr:to>
    <xdr:sp macro="" textlink="">
      <xdr:nvSpPr>
        <xdr:cNvPr id="15" name="Rectangle 14"/>
        <xdr:cNvSpPr>
          <a:spLocks noChangeArrowheads="1"/>
        </xdr:cNvSpPr>
      </xdr:nvSpPr>
      <xdr:spPr bwMode="auto">
        <a:xfrm>
          <a:off x="2714625" y="8439150"/>
          <a:ext cx="0" cy="0"/>
        </a:xfrm>
        <a:prstGeom prst="rect">
          <a:avLst/>
        </a:prstGeom>
        <a:solidFill>
          <a:srgbClr val="FFFFFF"/>
        </a:solidFill>
        <a:ln w="28575" algn="ctr">
          <a:solidFill>
            <a:srgbClr val="FF0000"/>
          </a:solidFill>
          <a:miter lim="800000"/>
          <a:headEnd/>
          <a:tailEnd/>
        </a:ln>
      </xdr:spPr>
    </xdr:sp>
    <xdr:clientData/>
  </xdr:twoCellAnchor>
  <xdr:twoCellAnchor>
    <xdr:from>
      <xdr:col>1</xdr:col>
      <xdr:colOff>0</xdr:colOff>
      <xdr:row>47</xdr:row>
      <xdr:rowOff>0</xdr:rowOff>
    </xdr:from>
    <xdr:to>
      <xdr:col>1</xdr:col>
      <xdr:colOff>0</xdr:colOff>
      <xdr:row>47</xdr:row>
      <xdr:rowOff>0</xdr:rowOff>
    </xdr:to>
    <xdr:sp macro="" textlink="">
      <xdr:nvSpPr>
        <xdr:cNvPr id="16" name="Rectangle 15"/>
        <xdr:cNvSpPr>
          <a:spLocks noChangeArrowheads="1"/>
        </xdr:cNvSpPr>
      </xdr:nvSpPr>
      <xdr:spPr bwMode="auto">
        <a:xfrm>
          <a:off x="2714625" y="8439150"/>
          <a:ext cx="0" cy="0"/>
        </a:xfrm>
        <a:prstGeom prst="rect">
          <a:avLst/>
        </a:prstGeom>
        <a:solidFill>
          <a:srgbClr val="FFFFFF"/>
        </a:solidFill>
        <a:ln w="28575" algn="ctr">
          <a:solidFill>
            <a:srgbClr val="FF0000"/>
          </a:solidFill>
          <a:miter lim="800000"/>
          <a:headEnd/>
          <a:tailEnd/>
        </a:ln>
      </xdr:spPr>
    </xdr:sp>
    <xdr:clientData/>
  </xdr:twoCellAnchor>
  <xdr:twoCellAnchor>
    <xdr:from>
      <xdr:col>1</xdr:col>
      <xdr:colOff>0</xdr:colOff>
      <xdr:row>47</xdr:row>
      <xdr:rowOff>0</xdr:rowOff>
    </xdr:from>
    <xdr:to>
      <xdr:col>1</xdr:col>
      <xdr:colOff>0</xdr:colOff>
      <xdr:row>47</xdr:row>
      <xdr:rowOff>0</xdr:rowOff>
    </xdr:to>
    <xdr:sp macro="" textlink="">
      <xdr:nvSpPr>
        <xdr:cNvPr id="17" name="Rectangle 16"/>
        <xdr:cNvSpPr>
          <a:spLocks noChangeArrowheads="1"/>
        </xdr:cNvSpPr>
      </xdr:nvSpPr>
      <xdr:spPr bwMode="auto">
        <a:xfrm>
          <a:off x="2714625" y="8439150"/>
          <a:ext cx="0" cy="0"/>
        </a:xfrm>
        <a:prstGeom prst="rect">
          <a:avLst/>
        </a:prstGeom>
        <a:solidFill>
          <a:srgbClr val="FFFFFF"/>
        </a:solidFill>
        <a:ln w="28575" algn="ctr">
          <a:solidFill>
            <a:srgbClr val="FF0000"/>
          </a:solidFill>
          <a:miter lim="800000"/>
          <a:headEnd/>
          <a:tailEnd/>
        </a:ln>
      </xdr:spPr>
    </xdr:sp>
    <xdr:clientData/>
  </xdr:twoCellAnchor>
  <xdr:twoCellAnchor>
    <xdr:from>
      <xdr:col>1</xdr:col>
      <xdr:colOff>0</xdr:colOff>
      <xdr:row>47</xdr:row>
      <xdr:rowOff>0</xdr:rowOff>
    </xdr:from>
    <xdr:to>
      <xdr:col>1</xdr:col>
      <xdr:colOff>0</xdr:colOff>
      <xdr:row>47</xdr:row>
      <xdr:rowOff>0</xdr:rowOff>
    </xdr:to>
    <xdr:sp macro="" textlink="">
      <xdr:nvSpPr>
        <xdr:cNvPr id="18" name="Rectangle 17"/>
        <xdr:cNvSpPr>
          <a:spLocks noChangeArrowheads="1"/>
        </xdr:cNvSpPr>
      </xdr:nvSpPr>
      <xdr:spPr bwMode="auto">
        <a:xfrm>
          <a:off x="2714625" y="8439150"/>
          <a:ext cx="0" cy="0"/>
        </a:xfrm>
        <a:prstGeom prst="rect">
          <a:avLst/>
        </a:prstGeom>
        <a:solidFill>
          <a:srgbClr val="FFFFFF"/>
        </a:solidFill>
        <a:ln w="28575" algn="ctr">
          <a:solidFill>
            <a:srgbClr val="FF0000"/>
          </a:solidFill>
          <a:miter lim="800000"/>
          <a:headEnd/>
          <a:tailEnd/>
        </a:ln>
      </xdr:spPr>
    </xdr:sp>
    <xdr:clientData/>
  </xdr:twoCellAnchor>
  <xdr:twoCellAnchor>
    <xdr:from>
      <xdr:col>1</xdr:col>
      <xdr:colOff>0</xdr:colOff>
      <xdr:row>47</xdr:row>
      <xdr:rowOff>0</xdr:rowOff>
    </xdr:from>
    <xdr:to>
      <xdr:col>1</xdr:col>
      <xdr:colOff>0</xdr:colOff>
      <xdr:row>47</xdr:row>
      <xdr:rowOff>0</xdr:rowOff>
    </xdr:to>
    <xdr:sp macro="" textlink="">
      <xdr:nvSpPr>
        <xdr:cNvPr id="19" name="Rectangle 18"/>
        <xdr:cNvSpPr>
          <a:spLocks noChangeArrowheads="1"/>
        </xdr:cNvSpPr>
      </xdr:nvSpPr>
      <xdr:spPr bwMode="auto">
        <a:xfrm>
          <a:off x="2714625" y="8439150"/>
          <a:ext cx="0" cy="0"/>
        </a:xfrm>
        <a:prstGeom prst="rect">
          <a:avLst/>
        </a:prstGeom>
        <a:solidFill>
          <a:srgbClr val="FFFFFF"/>
        </a:solidFill>
        <a:ln w="28575" algn="ctr">
          <a:solidFill>
            <a:srgbClr val="FF0000"/>
          </a:solidFill>
          <a:miter lim="800000"/>
          <a:headEnd/>
          <a:tailEnd/>
        </a:ln>
      </xdr:spPr>
    </xdr:sp>
    <xdr:clientData/>
  </xdr:twoCellAnchor>
  <xdr:twoCellAnchor>
    <xdr:from>
      <xdr:col>1</xdr:col>
      <xdr:colOff>0</xdr:colOff>
      <xdr:row>47</xdr:row>
      <xdr:rowOff>0</xdr:rowOff>
    </xdr:from>
    <xdr:to>
      <xdr:col>1</xdr:col>
      <xdr:colOff>0</xdr:colOff>
      <xdr:row>47</xdr:row>
      <xdr:rowOff>0</xdr:rowOff>
    </xdr:to>
    <xdr:sp macro="" textlink="">
      <xdr:nvSpPr>
        <xdr:cNvPr id="20" name="Rectangle 19"/>
        <xdr:cNvSpPr>
          <a:spLocks noChangeArrowheads="1"/>
        </xdr:cNvSpPr>
      </xdr:nvSpPr>
      <xdr:spPr bwMode="auto">
        <a:xfrm>
          <a:off x="2714625" y="8439150"/>
          <a:ext cx="0" cy="0"/>
        </a:xfrm>
        <a:prstGeom prst="rect">
          <a:avLst/>
        </a:prstGeom>
        <a:solidFill>
          <a:srgbClr val="FFFFFF"/>
        </a:solidFill>
        <a:ln w="28575" algn="ctr">
          <a:solidFill>
            <a:srgbClr val="FF0000"/>
          </a:solidFill>
          <a:miter lim="800000"/>
          <a:headEnd/>
          <a:tailEnd/>
        </a:ln>
      </xdr:spPr>
    </xdr:sp>
    <xdr:clientData/>
  </xdr:twoCellAnchor>
  <xdr:twoCellAnchor>
    <xdr:from>
      <xdr:col>1</xdr:col>
      <xdr:colOff>0</xdr:colOff>
      <xdr:row>47</xdr:row>
      <xdr:rowOff>0</xdr:rowOff>
    </xdr:from>
    <xdr:to>
      <xdr:col>1</xdr:col>
      <xdr:colOff>0</xdr:colOff>
      <xdr:row>47</xdr:row>
      <xdr:rowOff>0</xdr:rowOff>
    </xdr:to>
    <xdr:sp macro="" textlink="">
      <xdr:nvSpPr>
        <xdr:cNvPr id="21" name="Rectangle 20"/>
        <xdr:cNvSpPr>
          <a:spLocks noChangeArrowheads="1"/>
        </xdr:cNvSpPr>
      </xdr:nvSpPr>
      <xdr:spPr bwMode="auto">
        <a:xfrm>
          <a:off x="2714625" y="8439150"/>
          <a:ext cx="0" cy="0"/>
        </a:xfrm>
        <a:prstGeom prst="rect">
          <a:avLst/>
        </a:prstGeom>
        <a:solidFill>
          <a:srgbClr val="FFFFFF"/>
        </a:solidFill>
        <a:ln w="28575" algn="ctr">
          <a:solidFill>
            <a:srgbClr val="FF0000"/>
          </a:solidFill>
          <a:miter lim="800000"/>
          <a:headEnd/>
          <a:tailEnd/>
        </a:ln>
      </xdr:spPr>
    </xdr:sp>
    <xdr:clientData/>
  </xdr:twoCellAnchor>
  <xdr:twoCellAnchor>
    <xdr:from>
      <xdr:col>1</xdr:col>
      <xdr:colOff>0</xdr:colOff>
      <xdr:row>47</xdr:row>
      <xdr:rowOff>0</xdr:rowOff>
    </xdr:from>
    <xdr:to>
      <xdr:col>1</xdr:col>
      <xdr:colOff>0</xdr:colOff>
      <xdr:row>47</xdr:row>
      <xdr:rowOff>0</xdr:rowOff>
    </xdr:to>
    <xdr:sp macro="" textlink="">
      <xdr:nvSpPr>
        <xdr:cNvPr id="22" name="Rectangle 21"/>
        <xdr:cNvSpPr>
          <a:spLocks noChangeArrowheads="1"/>
        </xdr:cNvSpPr>
      </xdr:nvSpPr>
      <xdr:spPr bwMode="auto">
        <a:xfrm>
          <a:off x="2714625" y="8439150"/>
          <a:ext cx="0" cy="0"/>
        </a:xfrm>
        <a:prstGeom prst="rect">
          <a:avLst/>
        </a:prstGeom>
        <a:solidFill>
          <a:srgbClr val="FFFFFF"/>
        </a:solidFill>
        <a:ln w="28575" algn="ctr">
          <a:solidFill>
            <a:srgbClr val="FF0000"/>
          </a:solidFill>
          <a:miter lim="800000"/>
          <a:headEnd/>
          <a:tailEnd/>
        </a:ln>
      </xdr:spPr>
    </xdr:sp>
    <xdr:clientData/>
  </xdr:twoCellAnchor>
  <xdr:twoCellAnchor>
    <xdr:from>
      <xdr:col>1</xdr:col>
      <xdr:colOff>0</xdr:colOff>
      <xdr:row>12</xdr:row>
      <xdr:rowOff>0</xdr:rowOff>
    </xdr:from>
    <xdr:to>
      <xdr:col>1</xdr:col>
      <xdr:colOff>0</xdr:colOff>
      <xdr:row>12</xdr:row>
      <xdr:rowOff>0</xdr:rowOff>
    </xdr:to>
    <xdr:sp macro="" textlink="">
      <xdr:nvSpPr>
        <xdr:cNvPr id="23" name="Rectangle 22"/>
        <xdr:cNvSpPr>
          <a:spLocks noChangeArrowheads="1"/>
        </xdr:cNvSpPr>
      </xdr:nvSpPr>
      <xdr:spPr bwMode="auto">
        <a:xfrm>
          <a:off x="2714625" y="2800350"/>
          <a:ext cx="0" cy="0"/>
        </a:xfrm>
        <a:prstGeom prst="rect">
          <a:avLst/>
        </a:prstGeom>
        <a:solidFill>
          <a:srgbClr val="FFFFFF"/>
        </a:solidFill>
        <a:ln w="28575" algn="ctr">
          <a:solidFill>
            <a:srgbClr val="FF0000"/>
          </a:solidFill>
          <a:miter lim="800000"/>
          <a:headEnd/>
          <a:tailEnd/>
        </a:ln>
      </xdr:spPr>
    </xdr:sp>
    <xdr:clientData/>
  </xdr:twoCellAnchor>
  <xdr:twoCellAnchor>
    <xdr:from>
      <xdr:col>1</xdr:col>
      <xdr:colOff>0</xdr:colOff>
      <xdr:row>47</xdr:row>
      <xdr:rowOff>0</xdr:rowOff>
    </xdr:from>
    <xdr:to>
      <xdr:col>1</xdr:col>
      <xdr:colOff>0</xdr:colOff>
      <xdr:row>47</xdr:row>
      <xdr:rowOff>0</xdr:rowOff>
    </xdr:to>
    <xdr:sp macro="" textlink="">
      <xdr:nvSpPr>
        <xdr:cNvPr id="24" name="Rectangle 23"/>
        <xdr:cNvSpPr>
          <a:spLocks noChangeArrowheads="1"/>
        </xdr:cNvSpPr>
      </xdr:nvSpPr>
      <xdr:spPr bwMode="auto">
        <a:xfrm>
          <a:off x="2714625" y="8439150"/>
          <a:ext cx="0" cy="0"/>
        </a:xfrm>
        <a:prstGeom prst="rect">
          <a:avLst/>
        </a:prstGeom>
        <a:solidFill>
          <a:srgbClr val="FFFFFF"/>
        </a:solidFill>
        <a:ln w="28575" algn="ctr">
          <a:solidFill>
            <a:srgbClr val="FF0000"/>
          </a:solidFill>
          <a:miter lim="800000"/>
          <a:headEnd/>
          <a:tailEnd/>
        </a:ln>
      </xdr:spPr>
    </xdr:sp>
    <xdr:clientData/>
  </xdr:twoCellAnchor>
  <xdr:twoCellAnchor>
    <xdr:from>
      <xdr:col>1</xdr:col>
      <xdr:colOff>0</xdr:colOff>
      <xdr:row>47</xdr:row>
      <xdr:rowOff>0</xdr:rowOff>
    </xdr:from>
    <xdr:to>
      <xdr:col>1</xdr:col>
      <xdr:colOff>0</xdr:colOff>
      <xdr:row>47</xdr:row>
      <xdr:rowOff>0</xdr:rowOff>
    </xdr:to>
    <xdr:sp macro="" textlink="">
      <xdr:nvSpPr>
        <xdr:cNvPr id="25" name="Rectangle 24"/>
        <xdr:cNvSpPr>
          <a:spLocks noChangeArrowheads="1"/>
        </xdr:cNvSpPr>
      </xdr:nvSpPr>
      <xdr:spPr bwMode="auto">
        <a:xfrm>
          <a:off x="2714625" y="8439150"/>
          <a:ext cx="0" cy="0"/>
        </a:xfrm>
        <a:prstGeom prst="rect">
          <a:avLst/>
        </a:prstGeom>
        <a:solidFill>
          <a:srgbClr val="FFFFFF"/>
        </a:solidFill>
        <a:ln w="28575" algn="ctr">
          <a:solidFill>
            <a:srgbClr val="FF0000"/>
          </a:solidFill>
          <a:miter lim="800000"/>
          <a:headEnd/>
          <a:tailEnd/>
        </a:ln>
      </xdr:spPr>
    </xdr:sp>
    <xdr:clientData/>
  </xdr:twoCellAnchor>
  <xdr:twoCellAnchor>
    <xdr:from>
      <xdr:col>1</xdr:col>
      <xdr:colOff>0</xdr:colOff>
      <xdr:row>47</xdr:row>
      <xdr:rowOff>0</xdr:rowOff>
    </xdr:from>
    <xdr:to>
      <xdr:col>1</xdr:col>
      <xdr:colOff>0</xdr:colOff>
      <xdr:row>47</xdr:row>
      <xdr:rowOff>0</xdr:rowOff>
    </xdr:to>
    <xdr:sp macro="" textlink="">
      <xdr:nvSpPr>
        <xdr:cNvPr id="26" name="Rectangle 25"/>
        <xdr:cNvSpPr>
          <a:spLocks noChangeArrowheads="1"/>
        </xdr:cNvSpPr>
      </xdr:nvSpPr>
      <xdr:spPr bwMode="auto">
        <a:xfrm>
          <a:off x="2714625" y="8439150"/>
          <a:ext cx="0" cy="0"/>
        </a:xfrm>
        <a:prstGeom prst="rect">
          <a:avLst/>
        </a:prstGeom>
        <a:solidFill>
          <a:srgbClr val="FFFFFF"/>
        </a:solidFill>
        <a:ln w="28575" algn="ctr">
          <a:solidFill>
            <a:srgbClr val="FF0000"/>
          </a:solidFill>
          <a:miter lim="800000"/>
          <a:headEnd/>
          <a:tailEnd/>
        </a:ln>
      </xdr:spPr>
    </xdr:sp>
    <xdr:clientData/>
  </xdr:twoCellAnchor>
  <xdr:twoCellAnchor>
    <xdr:from>
      <xdr:col>1</xdr:col>
      <xdr:colOff>0</xdr:colOff>
      <xdr:row>47</xdr:row>
      <xdr:rowOff>0</xdr:rowOff>
    </xdr:from>
    <xdr:to>
      <xdr:col>1</xdr:col>
      <xdr:colOff>0</xdr:colOff>
      <xdr:row>47</xdr:row>
      <xdr:rowOff>0</xdr:rowOff>
    </xdr:to>
    <xdr:sp macro="" textlink="">
      <xdr:nvSpPr>
        <xdr:cNvPr id="27" name="Rectangle 26"/>
        <xdr:cNvSpPr>
          <a:spLocks noChangeArrowheads="1"/>
        </xdr:cNvSpPr>
      </xdr:nvSpPr>
      <xdr:spPr bwMode="auto">
        <a:xfrm>
          <a:off x="2714625" y="8439150"/>
          <a:ext cx="0" cy="0"/>
        </a:xfrm>
        <a:prstGeom prst="rect">
          <a:avLst/>
        </a:prstGeom>
        <a:solidFill>
          <a:srgbClr val="FFFFFF"/>
        </a:solidFill>
        <a:ln w="28575" algn="ctr">
          <a:solidFill>
            <a:srgbClr val="FF0000"/>
          </a:solidFill>
          <a:miter lim="800000"/>
          <a:headEnd/>
          <a:tailEnd/>
        </a:ln>
      </xdr:spPr>
    </xdr:sp>
    <xdr:clientData/>
  </xdr:twoCellAnchor>
  <xdr:twoCellAnchor>
    <xdr:from>
      <xdr:col>1</xdr:col>
      <xdr:colOff>0</xdr:colOff>
      <xdr:row>47</xdr:row>
      <xdr:rowOff>0</xdr:rowOff>
    </xdr:from>
    <xdr:to>
      <xdr:col>1</xdr:col>
      <xdr:colOff>0</xdr:colOff>
      <xdr:row>47</xdr:row>
      <xdr:rowOff>0</xdr:rowOff>
    </xdr:to>
    <xdr:sp macro="" textlink="">
      <xdr:nvSpPr>
        <xdr:cNvPr id="28" name="Rectangle 27"/>
        <xdr:cNvSpPr>
          <a:spLocks noChangeArrowheads="1"/>
        </xdr:cNvSpPr>
      </xdr:nvSpPr>
      <xdr:spPr bwMode="auto">
        <a:xfrm>
          <a:off x="2714625" y="8439150"/>
          <a:ext cx="0" cy="0"/>
        </a:xfrm>
        <a:prstGeom prst="rect">
          <a:avLst/>
        </a:prstGeom>
        <a:solidFill>
          <a:srgbClr val="FFFFFF"/>
        </a:solidFill>
        <a:ln w="28575" algn="ctr">
          <a:solidFill>
            <a:srgbClr val="FF0000"/>
          </a:solidFill>
          <a:miter lim="800000"/>
          <a:headEnd/>
          <a:tailEnd/>
        </a:ln>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pdknet\dpu-tarifeler\Documents%20and%20Settings\oilci.ENKA.000\My%20Documents\Kirishi%20Refinery%20Hydrocracker%20Project\PRICE%20OFFER%20CALCULATIONS\Travel%20Expenses%20&amp;%20Visas\Personnel%20Travel%20Expense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pdknet\dpu-tarifeler\Documents%20and%20Settings\ssjahsam\Local%20Settings\Temporary%20Internet%20Files\OLK35\chayirov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Epdknet\dpu-tarifeler\08_Prjcont\Ping\Equipment%20Unit%20Rate\EquipUnitRate%20July%2028.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Epdknet\dpu-tarifeler\Documents%20and%20Settings\oilci.ENKA\My%20Documents\Sakhalin%201%20OPF%20M%20&amp;%20P\Modifications\Mod.%20TT%20-%20July%20-%20Scaffolding\Sakhalin%201%20OPF%20Scaffolding%20Material%20Supply%20Option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Epdknet\dpu-tarifeler\DOCUME~1\nturksev\LOCALS~1\Temp\TEMP\IZMIR-FNM-LSTK.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Epdknet\dpu-tarifeler\08_Prjcont\CHOKSI\Forecat%201%20Data\Revenue%20Data\Section%201%20Revenue%20as%20of%20Aug,%2099.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Epdknet\dpu-tarifeler\Documents%20and%20Settings\oilci.ENKA\My%20Documents\Sakhalin%201%20OPF%20M%20&amp;%20P\Cost%20Control\Budget%20-%2028.05.05\08.04.05%20Price%20Summary%20L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G:\US3%20-%20ISMAIL%20AYBI\sakhalin1\Exhibit%2004%20-%20Estimated%20Quantities%20of%20Permanent%20Materials_rev00.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Y&#305;ll&#305;k%20Tarife%20Tablolar&#305;%20E&#287;itim%20Programi/Da&#287;&#305;t&#305;m-(&#351;irket%20ad&#305;)-2013_kilitsiz.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rrencies"/>
      <sheetName val="Travel Total"/>
      <sheetName val="Travel Rates"/>
      <sheetName val="Brief Table"/>
      <sheetName val="Database - T &amp; R"/>
      <sheetName val="T.S.1"/>
      <sheetName val="T.S.2"/>
      <sheetName val="T.S.3"/>
      <sheetName val="T.L.1"/>
      <sheetName val="T.L.2"/>
      <sheetName val="T.L.3"/>
      <sheetName val="R.S.1 (Moscow)"/>
      <sheetName val="R.S.2 (Moscow)"/>
      <sheetName val="R.S.3 (Moscow)"/>
      <sheetName val="Personnel Travel Expenses"/>
      <sheetName val="Tender Summary"/>
      <sheetName val="#REF"/>
      <sheetName val="Labour Hours"/>
      <sheetName val="data"/>
      <sheetName val="Sheet1"/>
      <sheetName val="USD Unit Rates"/>
      <sheetName val="Criterion"/>
      <sheetName val="Rate"/>
      <sheetName val="Sch Mhr"/>
      <sheetName val="Main"/>
      <sheetName val="jobhist"/>
      <sheetName val="Indirect-Sum"/>
      <sheetName val="LabRates"/>
      <sheetName val="Legend"/>
      <sheetName val="_REF"/>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chedule"/>
      <sheetName val="str_steel_summary"/>
      <sheetName val="Structural Steel"/>
      <sheetName val="piping_summary"/>
      <sheetName val="Piping - Pre Fab"/>
      <sheetName val="painting_summary"/>
      <sheetName val="Painting"/>
      <sheetName val="insulation_piping_summary"/>
      <sheetName val="Insulation - Piping"/>
      <sheetName val="insulation_equip_summary"/>
      <sheetName val="Insulation - Equip"/>
      <sheetName val="Piping _ Pre Fab"/>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 Unit rate rev0"/>
      <sheetName val="Budget"/>
      <sheetName val="CHOKEQ"/>
      <sheetName val="Original Data "/>
      <sheetName val="wsbychoksiAug799"/>
      <sheetName val="Eq_ Unit rate rev0"/>
    </sheetNames>
    <sheetDataSet>
      <sheetData sheetId="0" refreshError="1">
        <row r="2">
          <cell r="B2">
            <v>0.54300000000000004</v>
          </cell>
        </row>
      </sheetData>
      <sheetData sheetId="1" refreshError="1"/>
      <sheetData sheetId="2" refreshError="1"/>
      <sheetData sheetId="3" refreshError="1"/>
      <sheetData sheetId="4" refreshError="1"/>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s"/>
      <sheetName val="19.07"/>
      <sheetName val="22.07"/>
    </sheetNames>
    <sheetDataSet>
      <sheetData sheetId="0" refreshError="1">
        <row r="2">
          <cell r="C2">
            <v>76000</v>
          </cell>
        </row>
        <row r="4">
          <cell r="C4">
            <v>5000</v>
          </cell>
        </row>
        <row r="6">
          <cell r="C6">
            <v>3000</v>
          </cell>
        </row>
      </sheetData>
      <sheetData sheetId="1" refreshError="1"/>
      <sheetData sheetId="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ummary"/>
      <sheetName val="Frederick&amp;ENKA Partner"/>
      <sheetName val="Site"/>
      <sheetName val="Startup"/>
      <sheetName val="Istanbul"/>
      <sheetName val="Consolidated"/>
      <sheetName val="Frederick_ENKA Partner"/>
    </sheetNames>
    <sheetDataSet>
      <sheetData sheetId="0" refreshError="1"/>
      <sheetData sheetId="1" refreshError="1"/>
      <sheetData sheetId="2" refreshError="1">
        <row r="60">
          <cell r="CG60" t="str">
            <v>J</v>
          </cell>
          <cell r="CH60" t="str">
            <v>M</v>
          </cell>
        </row>
      </sheetData>
      <sheetData sheetId="3" refreshError="1"/>
      <sheetData sheetId="4" refreshError="1"/>
      <sheetData sheetId="5" refreshError="1"/>
      <sheetData sheetId="6" refreshError="1"/>
      <sheetData sheetId="7"/>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get Qty and Rev"/>
      <sheetName val="% Complete of Sect I"/>
      <sheetName val="REVENUE + COST + PROFIT"/>
      <sheetName val="Costs"/>
    </sheetNames>
    <sheetDataSet>
      <sheetData sheetId="0" refreshError="1"/>
      <sheetData sheetId="1" refreshError="1"/>
      <sheetData sheetId="2" refreshError="1"/>
      <sheetData sheetId="3"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NDER SUMMARY"/>
      <sheetName val="COST CHART"/>
      <sheetName val="MATERIAL"/>
      <sheetName val="SUBCONTRACTOR"/>
    </sheetNames>
    <sheetDataSet>
      <sheetData sheetId="0"/>
      <sheetData sheetId="1"/>
      <sheetData sheetId="2"/>
      <sheetData sheetId="3"/>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Earthwork &amp; Civil"/>
      <sheetName val="Structural Steel"/>
      <sheetName val="Buildings"/>
      <sheetName val="Machinery &amp; Equipment Install"/>
      <sheetName val="Piping - Pre Fab"/>
      <sheetName val="Painting"/>
      <sheetName val="Insulation - Piping"/>
      <sheetName val="Insulation - Equip"/>
    </sheetNames>
    <sheetDataSet>
      <sheetData sheetId="0"/>
      <sheetData sheetId="1" refreshError="1"/>
      <sheetData sheetId="2" refreshError="1"/>
      <sheetData sheetId="3" refreshError="1"/>
      <sheetData sheetId="4" refreshError="1"/>
      <sheetData sheetId="5" refreshError="1"/>
      <sheetData sheetId="6"/>
      <sheetData sheetId="7" refreshError="1"/>
      <sheetData sheetId="8"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kler Listesi"/>
      <sheetName val="Profil"/>
      <sheetName val="Temel Veriler"/>
      <sheetName val="Yıllık Bilanço"/>
      <sheetName val="Yıllık Gelir Tablosu"/>
      <sheetName val="Yıllık Nakit Akım"/>
      <sheetName val="Mizanlar"/>
      <sheetName val="Alımlar"/>
      <sheetName val="Satışlar "/>
      <sheetName val="Satış Tahmini"/>
      <sheetName val="Serbest Tüketiciler"/>
      <sheetName val="Çekişler"/>
      <sheetName val="Taşıma"/>
      <sheetName val="SMM"/>
      <sheetName val="İşletme Giderleri"/>
      <sheetName val="Fatura Tahsilatı"/>
      <sheetName val="Sabit Kıymetler"/>
      <sheetName val="Amortisman"/>
      <sheetName val="İstihdam"/>
      <sheetName val="Borçlar"/>
      <sheetName val="Krediler"/>
      <sheetName val="Kredi Geri Ödemesi"/>
      <sheetName val="Alacaklar"/>
      <sheetName val="Tarife Önerisi"/>
      <sheetName val="Verimlilik"/>
      <sheetName val="Bağlantı Bedeli Maliyetleri"/>
      <sheetName val="Hizmet Kalitesi"/>
      <sheetName val="Abone Bilgileri"/>
      <sheetName val="Yatırımlar"/>
      <sheetName val="Planlanan Yatırımlar"/>
      <sheetName val="Hakedişler"/>
      <sheetName val="ŞHDV"/>
      <sheetName val="Gelir-Gider"/>
      <sheetName val="Güvence Bedeli"/>
      <sheetName val="Varlık Satışı"/>
      <sheetName val="Tüketim Grubu Satış Tablos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ow r="8">
          <cell r="G8" t="str">
            <v>İhale Usulü</v>
          </cell>
        </row>
        <row r="9">
          <cell r="G9" t="str">
            <v>Teklif Usulü</v>
          </cell>
        </row>
        <row r="10">
          <cell r="G10" t="str">
            <v>Pazarlık Usulü</v>
          </cell>
        </row>
      </sheetData>
      <sheetData sheetId="31"/>
      <sheetData sheetId="32"/>
      <sheetData sheetId="33"/>
      <sheetData sheetId="34"/>
      <sheetData sheetId="35"/>
    </sheetDataSet>
  </externalBook>
</externalLink>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A40"/>
  <sheetViews>
    <sheetView tabSelected="1" view="pageBreakPreview" zoomScale="70" zoomScaleSheetLayoutView="70" workbookViewId="0">
      <selection activeCell="H31" sqref="H31"/>
    </sheetView>
  </sheetViews>
  <sheetFormatPr defaultRowHeight="12.75"/>
  <sheetData>
    <row r="2" spans="1:1">
      <c r="A2" s="507" t="s">
        <v>875</v>
      </c>
    </row>
    <row r="3" spans="1:1">
      <c r="A3" s="507"/>
    </row>
    <row r="4" spans="1:1">
      <c r="A4" s="83" t="str">
        <f>Profil!B2</f>
        <v>EK-1: FİRMA PROFİLİ</v>
      </c>
    </row>
    <row r="5" spans="1:1">
      <c r="A5" s="508" t="s">
        <v>873</v>
      </c>
    </row>
    <row r="6" spans="1:1">
      <c r="A6" s="83" t="str">
        <f>'Yıllık Bilanço'!A1</f>
        <v>EK-3: YILLIK BİLANÇOLAR</v>
      </c>
    </row>
    <row r="7" spans="1:1">
      <c r="A7" s="83" t="str">
        <f>'Yıllık Gelir Tablosu'!A1</f>
        <v>EK-4: YILLIK GELİR TABLOLARI</v>
      </c>
    </row>
    <row r="8" spans="1:1">
      <c r="A8" s="83" t="str">
        <f>'Yıllık Nakit Akım'!A1</f>
        <v>EK-5: YILLIK NAKİT AKIM TABLOLARI</v>
      </c>
    </row>
    <row r="9" spans="1:1">
      <c r="A9" s="83" t="str">
        <f>Mizanlar!A1</f>
        <v>EK-6: MİZANLAR</v>
      </c>
    </row>
    <row r="10" spans="1:1">
      <c r="A10" s="83" t="str">
        <f>Alımlar!A1</f>
        <v>EK-7: DAĞITIM ŞİRKETLERİ DOĞAL GAZ ALIM FİYAT, MİKTAR VE BEDELLERİ</v>
      </c>
    </row>
    <row r="11" spans="1:1">
      <c r="A11" s="83" t="str">
        <f>'Satışlar '!A1</f>
        <v>EK-8/A: DAĞITIM ŞİRKETLERİ DOĞAL GAZ SATIŞ FİYAT, MİKTAR VE BEDELLERİ (Sm³)</v>
      </c>
    </row>
    <row r="12" spans="1:1">
      <c r="A12" s="83" t="str">
        <f>'Satış Tahmini'!A1</f>
        <v>EK-8/B: DAĞITIM ŞİRKETLERİNİN 2020 YILINA KADAR DOĞAL GAZ MİKTAR TAHMİNLERİ (m³)</v>
      </c>
    </row>
    <row r="13" spans="1:1">
      <c r="A13" s="83" t="str">
        <f>'Serbest Tüketiciler'!A1</f>
        <v>EK-8/C: 300.000 m3 ÜZERİ TÜKETEN SERBEST TÜKETİCİLERİN LİSTESİ</v>
      </c>
    </row>
    <row r="14" spans="1:1">
      <c r="A14" s="83" t="str">
        <f>Çekişler!A1</f>
        <v>EK-8/D: DAĞITIM ŞİRKETLERİNİN GÜNLÜK DOĞAL GAZ ÇEKİŞLERİ (sm³)</v>
      </c>
    </row>
    <row r="15" spans="1:1">
      <c r="A15" s="83" t="str">
        <f>Taşıma!A1</f>
        <v>EK-9: BOTAŞ VE DİĞER TEDARİKÇİLERDEN DOĞAL GAZ ALAN SERBEST TÜKETİCİLERİN LİSTESİ (OSB DAHİL)</v>
      </c>
    </row>
    <row r="16" spans="1:1">
      <c r="A16" s="508" t="s">
        <v>924</v>
      </c>
    </row>
    <row r="17" spans="1:1">
      <c r="A17" s="83" t="str">
        <f>'İşletme Giderleri'!A1</f>
        <v>EK-10/B: İŞLETME GİDERLERİ</v>
      </c>
    </row>
    <row r="18" spans="1:1">
      <c r="A18" s="83" t="str">
        <f>'Fatura Tahsilatı'!A1</f>
        <v>EK-10/C: FATURA TAHSİLATI</v>
      </c>
    </row>
    <row r="19" spans="1:1">
      <c r="A19" s="83" t="str">
        <f>'Sabit Kıymetler'!A1</f>
        <v xml:space="preserve">EK-11: DOĞAL GAZ HİZMETİNDE KULLANILAN SABİT KIYMETLER </v>
      </c>
    </row>
    <row r="20" spans="1:1">
      <c r="A20" s="83" t="str">
        <f>Amortisman!A1</f>
        <v>EK-12: BİRİKMİŞ AMORTİSMAN VE TÜKENME PAYLARI</v>
      </c>
    </row>
    <row r="21" spans="1:1">
      <c r="A21" s="83" t="str">
        <f>İstihdam!A1</f>
        <v>EK-13: PERSONEL SAYISI VE TOPLAM GİDERLERİ</v>
      </c>
    </row>
    <row r="22" spans="1:1">
      <c r="A22" s="83" t="str">
        <f>Borçlar!A1</f>
        <v>EK-14/A: DAĞITIM ŞİRKETLERİNİN ÖNEMLİ BORÇLARI</v>
      </c>
    </row>
    <row r="23" spans="1:1">
      <c r="A23" s="83" t="str">
        <f>Krediler!A1</f>
        <v>EK-14/B: DAĞITIM ŞİRKETLERİNİN KREDİLERİ</v>
      </c>
    </row>
    <row r="24" spans="1:1">
      <c r="A24" s="83" t="str">
        <f>'Kredi Geri Ödemesi'!A1</f>
        <v>EK-14/C: DAĞITIM ŞİRKETLERİNİN KREDİ GERİ ÖDEME TABLOSU</v>
      </c>
    </row>
    <row r="25" spans="1:1">
      <c r="A25" s="83" t="str">
        <f>Alacaklar!A1</f>
        <v>EK-15: DAĞITIM ŞİRKETLERİNİN ÖNEMLİ ALACAKLARI</v>
      </c>
    </row>
    <row r="26" spans="1:1">
      <c r="A26" s="83" t="str">
        <f>'Tarife Önerisi'!A1</f>
        <v>EK-16: DAĞITIM ŞİRKETLERİ TARİFE ÖNERİSİ (TL/m3)</v>
      </c>
    </row>
    <row r="27" spans="1:1">
      <c r="A27" s="508" t="s">
        <v>874</v>
      </c>
    </row>
    <row r="28" spans="1:1">
      <c r="A28" s="508" t="s">
        <v>892</v>
      </c>
    </row>
    <row r="29" spans="1:1">
      <c r="A29" s="83" t="str">
        <f>'Hizmet Kalitesi'!A1</f>
        <v>EK-19: HİZMET KALİTESİ PERFORMANS GÖSTERGELERİ</v>
      </c>
    </row>
    <row r="30" spans="1:1">
      <c r="A30" s="83" t="str">
        <f>'Abone Bilgileri'!A1</f>
        <v>EK-20: TÜKETİCİ SAYISI DETAY TABLOSU</v>
      </c>
    </row>
    <row r="31" spans="1:1">
      <c r="A31" s="83" t="str">
        <f>Yatırımlar!A1</f>
        <v>EK-21/A: YATIRIMLAR</v>
      </c>
    </row>
    <row r="32" spans="1:1">
      <c r="A32" s="83" t="str">
        <f>'Yatırım Dağılımı'!A1</f>
        <v>EK-21/B: YATIRIM AYRIŞTIRMASI</v>
      </c>
    </row>
    <row r="33" spans="1:1">
      <c r="A33" s="83" t="str">
        <f>'Planlanan Yatırımlar'!A1</f>
        <v>EK-21/C: 2015-2016 YILLARI PLANLANAN YATIRIMLAR</v>
      </c>
    </row>
    <row r="34" spans="1:1">
      <c r="A34" s="83" t="str">
        <f>Hakedişler!A1</f>
        <v>EK-22: HAKEDİŞLER</v>
      </c>
    </row>
    <row r="35" spans="1:1">
      <c r="A35" s="83" t="str">
        <f>ŞHDV!A1</f>
        <v>EK-23: ŞEBEKE HARİCİ DÜZENLENMİŞ VARLIKLAR</v>
      </c>
    </row>
    <row r="36" spans="1:1">
      <c r="A36" s="83" t="str">
        <f>'Faaliyet Gelirleri'!A1</f>
        <v>EK-24: FAALİYET GELİRLERİ</v>
      </c>
    </row>
    <row r="37" spans="1:1">
      <c r="A37" s="83" t="str">
        <f>'Güvence Bedeli'!A1</f>
        <v>EK-25: ABONE GÜVENCE BEDELİ AKIŞ TABLOSU</v>
      </c>
    </row>
    <row r="38" spans="1:1">
      <c r="A38" s="83" t="str">
        <f>'Varlık Satışı'!A1</f>
        <v>EK-26: VARLIK SATIŞI VE DEPLASE HATLAR</v>
      </c>
    </row>
    <row r="39" spans="1:1">
      <c r="A39" s="83" t="str">
        <f>'Tüketim Grubu Satış Tablosu'!A1</f>
        <v>EK-27/A: TÜKETİM GRUBU BAZINDA TÜKETİCİ SAYISI VE TÜKETİM MİKTARLARI (TAŞIMA DAHİL)</v>
      </c>
    </row>
    <row r="40" spans="1:1">
      <c r="A40" s="83" t="str">
        <f>'Müşteri Profili'!A1</f>
        <v>EK-27/B: TÜKETİM KADEMELERİ BAZINDA MÜŞTERİ PROFİLİ</v>
      </c>
    </row>
  </sheetData>
  <sheetProtection password="CE4F" sheet="1" objects="1" scenarios="1"/>
  <pageMargins left="0.70866141732283472" right="0.70866141732283472" top="0.74803149606299213" bottom="0.74803149606299213" header="0.31496062992125984" footer="0.31496062992125984"/>
  <pageSetup paperSize="9" scale="88"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K85"/>
  <sheetViews>
    <sheetView view="pageBreakPreview" zoomScale="70" zoomScaleSheetLayoutView="70" workbookViewId="0">
      <selection activeCell="C12" sqref="C12:G28"/>
    </sheetView>
  </sheetViews>
  <sheetFormatPr defaultRowHeight="15"/>
  <cols>
    <col min="1" max="1" width="3.85546875" style="530" customWidth="1"/>
    <col min="2" max="2" width="42.5703125" style="530" customWidth="1"/>
    <col min="3" max="4" width="13.7109375" style="530" customWidth="1"/>
    <col min="5" max="5" width="13.7109375" style="529" customWidth="1"/>
    <col min="6" max="7" width="13.7109375" style="530" customWidth="1"/>
    <col min="8" max="8" width="0" style="530" hidden="1" customWidth="1"/>
    <col min="9" max="256" width="9.140625" style="530"/>
    <col min="257" max="257" width="3.85546875" style="530" customWidth="1"/>
    <col min="258" max="258" width="44.5703125" style="530" customWidth="1"/>
    <col min="259" max="259" width="3.5703125" style="530" customWidth="1"/>
    <col min="260" max="260" width="24" style="530" customWidth="1"/>
    <col min="261" max="261" width="10.140625" style="530" bestFit="1" customWidth="1"/>
    <col min="262" max="262" width="0" style="530" hidden="1" customWidth="1"/>
    <col min="263" max="263" width="8.42578125" style="530" customWidth="1"/>
    <col min="264" max="264" width="0" style="530" hidden="1" customWidth="1"/>
    <col min="265" max="512" width="9.140625" style="530"/>
    <col min="513" max="513" width="3.85546875" style="530" customWidth="1"/>
    <col min="514" max="514" width="44.5703125" style="530" customWidth="1"/>
    <col min="515" max="515" width="3.5703125" style="530" customWidth="1"/>
    <col min="516" max="516" width="24" style="530" customWidth="1"/>
    <col min="517" max="517" width="10.140625" style="530" bestFit="1" customWidth="1"/>
    <col min="518" max="518" width="0" style="530" hidden="1" customWidth="1"/>
    <col min="519" max="519" width="8.42578125" style="530" customWidth="1"/>
    <col min="520" max="520" width="0" style="530" hidden="1" customWidth="1"/>
    <col min="521" max="768" width="9.140625" style="530"/>
    <col min="769" max="769" width="3.85546875" style="530" customWidth="1"/>
    <col min="770" max="770" width="44.5703125" style="530" customWidth="1"/>
    <col min="771" max="771" width="3.5703125" style="530" customWidth="1"/>
    <col min="772" max="772" width="24" style="530" customWidth="1"/>
    <col min="773" max="773" width="10.140625" style="530" bestFit="1" customWidth="1"/>
    <col min="774" max="774" width="0" style="530" hidden="1" customWidth="1"/>
    <col min="775" max="775" width="8.42578125" style="530" customWidth="1"/>
    <col min="776" max="776" width="0" style="530" hidden="1" customWidth="1"/>
    <col min="777" max="1024" width="9.140625" style="530"/>
    <col min="1025" max="1025" width="3.85546875" style="530" customWidth="1"/>
    <col min="1026" max="1026" width="44.5703125" style="530" customWidth="1"/>
    <col min="1027" max="1027" width="3.5703125" style="530" customWidth="1"/>
    <col min="1028" max="1028" width="24" style="530" customWidth="1"/>
    <col min="1029" max="1029" width="10.140625" style="530" bestFit="1" customWidth="1"/>
    <col min="1030" max="1030" width="0" style="530" hidden="1" customWidth="1"/>
    <col min="1031" max="1031" width="8.42578125" style="530" customWidth="1"/>
    <col min="1032" max="1032" width="0" style="530" hidden="1" customWidth="1"/>
    <col min="1033" max="1280" width="9.140625" style="530"/>
    <col min="1281" max="1281" width="3.85546875" style="530" customWidth="1"/>
    <col min="1282" max="1282" width="44.5703125" style="530" customWidth="1"/>
    <col min="1283" max="1283" width="3.5703125" style="530" customWidth="1"/>
    <col min="1284" max="1284" width="24" style="530" customWidth="1"/>
    <col min="1285" max="1285" width="10.140625" style="530" bestFit="1" customWidth="1"/>
    <col min="1286" max="1286" width="0" style="530" hidden="1" customWidth="1"/>
    <col min="1287" max="1287" width="8.42578125" style="530" customWidth="1"/>
    <col min="1288" max="1288" width="0" style="530" hidden="1" customWidth="1"/>
    <col min="1289" max="1536" width="9.140625" style="530"/>
    <col min="1537" max="1537" width="3.85546875" style="530" customWidth="1"/>
    <col min="1538" max="1538" width="44.5703125" style="530" customWidth="1"/>
    <col min="1539" max="1539" width="3.5703125" style="530" customWidth="1"/>
    <col min="1540" max="1540" width="24" style="530" customWidth="1"/>
    <col min="1541" max="1541" width="10.140625" style="530" bestFit="1" customWidth="1"/>
    <col min="1542" max="1542" width="0" style="530" hidden="1" customWidth="1"/>
    <col min="1543" max="1543" width="8.42578125" style="530" customWidth="1"/>
    <col min="1544" max="1544" width="0" style="530" hidden="1" customWidth="1"/>
    <col min="1545" max="1792" width="9.140625" style="530"/>
    <col min="1793" max="1793" width="3.85546875" style="530" customWidth="1"/>
    <col min="1794" max="1794" width="44.5703125" style="530" customWidth="1"/>
    <col min="1795" max="1795" width="3.5703125" style="530" customWidth="1"/>
    <col min="1796" max="1796" width="24" style="530" customWidth="1"/>
    <col min="1797" max="1797" width="10.140625" style="530" bestFit="1" customWidth="1"/>
    <col min="1798" max="1798" width="0" style="530" hidden="1" customWidth="1"/>
    <col min="1799" max="1799" width="8.42578125" style="530" customWidth="1"/>
    <col min="1800" max="1800" width="0" style="530" hidden="1" customWidth="1"/>
    <col min="1801" max="2048" width="9.140625" style="530"/>
    <col min="2049" max="2049" width="3.85546875" style="530" customWidth="1"/>
    <col min="2050" max="2050" width="44.5703125" style="530" customWidth="1"/>
    <col min="2051" max="2051" width="3.5703125" style="530" customWidth="1"/>
    <col min="2052" max="2052" width="24" style="530" customWidth="1"/>
    <col min="2053" max="2053" width="10.140625" style="530" bestFit="1" customWidth="1"/>
    <col min="2054" max="2054" width="0" style="530" hidden="1" customWidth="1"/>
    <col min="2055" max="2055" width="8.42578125" style="530" customWidth="1"/>
    <col min="2056" max="2056" width="0" style="530" hidden="1" customWidth="1"/>
    <col min="2057" max="2304" width="9.140625" style="530"/>
    <col min="2305" max="2305" width="3.85546875" style="530" customWidth="1"/>
    <col min="2306" max="2306" width="44.5703125" style="530" customWidth="1"/>
    <col min="2307" max="2307" width="3.5703125" style="530" customWidth="1"/>
    <col min="2308" max="2308" width="24" style="530" customWidth="1"/>
    <col min="2309" max="2309" width="10.140625" style="530" bestFit="1" customWidth="1"/>
    <col min="2310" max="2310" width="0" style="530" hidden="1" customWidth="1"/>
    <col min="2311" max="2311" width="8.42578125" style="530" customWidth="1"/>
    <col min="2312" max="2312" width="0" style="530" hidden="1" customWidth="1"/>
    <col min="2313" max="2560" width="9.140625" style="530"/>
    <col min="2561" max="2561" width="3.85546875" style="530" customWidth="1"/>
    <col min="2562" max="2562" width="44.5703125" style="530" customWidth="1"/>
    <col min="2563" max="2563" width="3.5703125" style="530" customWidth="1"/>
    <col min="2564" max="2564" width="24" style="530" customWidth="1"/>
    <col min="2565" max="2565" width="10.140625" style="530" bestFit="1" customWidth="1"/>
    <col min="2566" max="2566" width="0" style="530" hidden="1" customWidth="1"/>
    <col min="2567" max="2567" width="8.42578125" style="530" customWidth="1"/>
    <col min="2568" max="2568" width="0" style="530" hidden="1" customWidth="1"/>
    <col min="2569" max="2816" width="9.140625" style="530"/>
    <col min="2817" max="2817" width="3.85546875" style="530" customWidth="1"/>
    <col min="2818" max="2818" width="44.5703125" style="530" customWidth="1"/>
    <col min="2819" max="2819" width="3.5703125" style="530" customWidth="1"/>
    <col min="2820" max="2820" width="24" style="530" customWidth="1"/>
    <col min="2821" max="2821" width="10.140625" style="530" bestFit="1" customWidth="1"/>
    <col min="2822" max="2822" width="0" style="530" hidden="1" customWidth="1"/>
    <col min="2823" max="2823" width="8.42578125" style="530" customWidth="1"/>
    <col min="2824" max="2824" width="0" style="530" hidden="1" customWidth="1"/>
    <col min="2825" max="3072" width="9.140625" style="530"/>
    <col min="3073" max="3073" width="3.85546875" style="530" customWidth="1"/>
    <col min="3074" max="3074" width="44.5703125" style="530" customWidth="1"/>
    <col min="3075" max="3075" width="3.5703125" style="530" customWidth="1"/>
    <col min="3076" max="3076" width="24" style="530" customWidth="1"/>
    <col min="3077" max="3077" width="10.140625" style="530" bestFit="1" customWidth="1"/>
    <col min="3078" max="3078" width="0" style="530" hidden="1" customWidth="1"/>
    <col min="3079" max="3079" width="8.42578125" style="530" customWidth="1"/>
    <col min="3080" max="3080" width="0" style="530" hidden="1" customWidth="1"/>
    <col min="3081" max="3328" width="9.140625" style="530"/>
    <col min="3329" max="3329" width="3.85546875" style="530" customWidth="1"/>
    <col min="3330" max="3330" width="44.5703125" style="530" customWidth="1"/>
    <col min="3331" max="3331" width="3.5703125" style="530" customWidth="1"/>
    <col min="3332" max="3332" width="24" style="530" customWidth="1"/>
    <col min="3333" max="3333" width="10.140625" style="530" bestFit="1" customWidth="1"/>
    <col min="3334" max="3334" width="0" style="530" hidden="1" customWidth="1"/>
    <col min="3335" max="3335" width="8.42578125" style="530" customWidth="1"/>
    <col min="3336" max="3336" width="0" style="530" hidden="1" customWidth="1"/>
    <col min="3337" max="3584" width="9.140625" style="530"/>
    <col min="3585" max="3585" width="3.85546875" style="530" customWidth="1"/>
    <col min="3586" max="3586" width="44.5703125" style="530" customWidth="1"/>
    <col min="3587" max="3587" width="3.5703125" style="530" customWidth="1"/>
    <col min="3588" max="3588" width="24" style="530" customWidth="1"/>
    <col min="3589" max="3589" width="10.140625" style="530" bestFit="1" customWidth="1"/>
    <col min="3590" max="3590" width="0" style="530" hidden="1" customWidth="1"/>
    <col min="3591" max="3591" width="8.42578125" style="530" customWidth="1"/>
    <col min="3592" max="3592" width="0" style="530" hidden="1" customWidth="1"/>
    <col min="3593" max="3840" width="9.140625" style="530"/>
    <col min="3841" max="3841" width="3.85546875" style="530" customWidth="1"/>
    <col min="3842" max="3842" width="44.5703125" style="530" customWidth="1"/>
    <col min="3843" max="3843" width="3.5703125" style="530" customWidth="1"/>
    <col min="3844" max="3844" width="24" style="530" customWidth="1"/>
    <col min="3845" max="3845" width="10.140625" style="530" bestFit="1" customWidth="1"/>
    <col min="3846" max="3846" width="0" style="530" hidden="1" customWidth="1"/>
    <col min="3847" max="3847" width="8.42578125" style="530" customWidth="1"/>
    <col min="3848" max="3848" width="0" style="530" hidden="1" customWidth="1"/>
    <col min="3849" max="4096" width="9.140625" style="530"/>
    <col min="4097" max="4097" width="3.85546875" style="530" customWidth="1"/>
    <col min="4098" max="4098" width="44.5703125" style="530" customWidth="1"/>
    <col min="4099" max="4099" width="3.5703125" style="530" customWidth="1"/>
    <col min="4100" max="4100" width="24" style="530" customWidth="1"/>
    <col min="4101" max="4101" width="10.140625" style="530" bestFit="1" customWidth="1"/>
    <col min="4102" max="4102" width="0" style="530" hidden="1" customWidth="1"/>
    <col min="4103" max="4103" width="8.42578125" style="530" customWidth="1"/>
    <col min="4104" max="4104" width="0" style="530" hidden="1" customWidth="1"/>
    <col min="4105" max="4352" width="9.140625" style="530"/>
    <col min="4353" max="4353" width="3.85546875" style="530" customWidth="1"/>
    <col min="4354" max="4354" width="44.5703125" style="530" customWidth="1"/>
    <col min="4355" max="4355" width="3.5703125" style="530" customWidth="1"/>
    <col min="4356" max="4356" width="24" style="530" customWidth="1"/>
    <col min="4357" max="4357" width="10.140625" style="530" bestFit="1" customWidth="1"/>
    <col min="4358" max="4358" width="0" style="530" hidden="1" customWidth="1"/>
    <col min="4359" max="4359" width="8.42578125" style="530" customWidth="1"/>
    <col min="4360" max="4360" width="0" style="530" hidden="1" customWidth="1"/>
    <col min="4361" max="4608" width="9.140625" style="530"/>
    <col min="4609" max="4609" width="3.85546875" style="530" customWidth="1"/>
    <col min="4610" max="4610" width="44.5703125" style="530" customWidth="1"/>
    <col min="4611" max="4611" width="3.5703125" style="530" customWidth="1"/>
    <col min="4612" max="4612" width="24" style="530" customWidth="1"/>
    <col min="4613" max="4613" width="10.140625" style="530" bestFit="1" customWidth="1"/>
    <col min="4614" max="4614" width="0" style="530" hidden="1" customWidth="1"/>
    <col min="4615" max="4615" width="8.42578125" style="530" customWidth="1"/>
    <col min="4616" max="4616" width="0" style="530" hidden="1" customWidth="1"/>
    <col min="4617" max="4864" width="9.140625" style="530"/>
    <col min="4865" max="4865" width="3.85546875" style="530" customWidth="1"/>
    <col min="4866" max="4866" width="44.5703125" style="530" customWidth="1"/>
    <col min="4867" max="4867" width="3.5703125" style="530" customWidth="1"/>
    <col min="4868" max="4868" width="24" style="530" customWidth="1"/>
    <col min="4869" max="4869" width="10.140625" style="530" bestFit="1" customWidth="1"/>
    <col min="4870" max="4870" width="0" style="530" hidden="1" customWidth="1"/>
    <col min="4871" max="4871" width="8.42578125" style="530" customWidth="1"/>
    <col min="4872" max="4872" width="0" style="530" hidden="1" customWidth="1"/>
    <col min="4873" max="5120" width="9.140625" style="530"/>
    <col min="5121" max="5121" width="3.85546875" style="530" customWidth="1"/>
    <col min="5122" max="5122" width="44.5703125" style="530" customWidth="1"/>
    <col min="5123" max="5123" width="3.5703125" style="530" customWidth="1"/>
    <col min="5124" max="5124" width="24" style="530" customWidth="1"/>
    <col min="5125" max="5125" width="10.140625" style="530" bestFit="1" customWidth="1"/>
    <col min="5126" max="5126" width="0" style="530" hidden="1" customWidth="1"/>
    <col min="5127" max="5127" width="8.42578125" style="530" customWidth="1"/>
    <col min="5128" max="5128" width="0" style="530" hidden="1" customWidth="1"/>
    <col min="5129" max="5376" width="9.140625" style="530"/>
    <col min="5377" max="5377" width="3.85546875" style="530" customWidth="1"/>
    <col min="5378" max="5378" width="44.5703125" style="530" customWidth="1"/>
    <col min="5379" max="5379" width="3.5703125" style="530" customWidth="1"/>
    <col min="5380" max="5380" width="24" style="530" customWidth="1"/>
    <col min="5381" max="5381" width="10.140625" style="530" bestFit="1" customWidth="1"/>
    <col min="5382" max="5382" width="0" style="530" hidden="1" customWidth="1"/>
    <col min="5383" max="5383" width="8.42578125" style="530" customWidth="1"/>
    <col min="5384" max="5384" width="0" style="530" hidden="1" customWidth="1"/>
    <col min="5385" max="5632" width="9.140625" style="530"/>
    <col min="5633" max="5633" width="3.85546875" style="530" customWidth="1"/>
    <col min="5634" max="5634" width="44.5703125" style="530" customWidth="1"/>
    <col min="5635" max="5635" width="3.5703125" style="530" customWidth="1"/>
    <col min="5636" max="5636" width="24" style="530" customWidth="1"/>
    <col min="5637" max="5637" width="10.140625" style="530" bestFit="1" customWidth="1"/>
    <col min="5638" max="5638" width="0" style="530" hidden="1" customWidth="1"/>
    <col min="5639" max="5639" width="8.42578125" style="530" customWidth="1"/>
    <col min="5640" max="5640" width="0" style="530" hidden="1" customWidth="1"/>
    <col min="5641" max="5888" width="9.140625" style="530"/>
    <col min="5889" max="5889" width="3.85546875" style="530" customWidth="1"/>
    <col min="5890" max="5890" width="44.5703125" style="530" customWidth="1"/>
    <col min="5891" max="5891" width="3.5703125" style="530" customWidth="1"/>
    <col min="5892" max="5892" width="24" style="530" customWidth="1"/>
    <col min="5893" max="5893" width="10.140625" style="530" bestFit="1" customWidth="1"/>
    <col min="5894" max="5894" width="0" style="530" hidden="1" customWidth="1"/>
    <col min="5895" max="5895" width="8.42578125" style="530" customWidth="1"/>
    <col min="5896" max="5896" width="0" style="530" hidden="1" customWidth="1"/>
    <col min="5897" max="6144" width="9.140625" style="530"/>
    <col min="6145" max="6145" width="3.85546875" style="530" customWidth="1"/>
    <col min="6146" max="6146" width="44.5703125" style="530" customWidth="1"/>
    <col min="6147" max="6147" width="3.5703125" style="530" customWidth="1"/>
    <col min="6148" max="6148" width="24" style="530" customWidth="1"/>
    <col min="6149" max="6149" width="10.140625" style="530" bestFit="1" customWidth="1"/>
    <col min="6150" max="6150" width="0" style="530" hidden="1" customWidth="1"/>
    <col min="6151" max="6151" width="8.42578125" style="530" customWidth="1"/>
    <col min="6152" max="6152" width="0" style="530" hidden="1" customWidth="1"/>
    <col min="6153" max="6400" width="9.140625" style="530"/>
    <col min="6401" max="6401" width="3.85546875" style="530" customWidth="1"/>
    <col min="6402" max="6402" width="44.5703125" style="530" customWidth="1"/>
    <col min="6403" max="6403" width="3.5703125" style="530" customWidth="1"/>
    <col min="6404" max="6404" width="24" style="530" customWidth="1"/>
    <col min="6405" max="6405" width="10.140625" style="530" bestFit="1" customWidth="1"/>
    <col min="6406" max="6406" width="0" style="530" hidden="1" customWidth="1"/>
    <col min="6407" max="6407" width="8.42578125" style="530" customWidth="1"/>
    <col min="6408" max="6408" width="0" style="530" hidden="1" customWidth="1"/>
    <col min="6409" max="6656" width="9.140625" style="530"/>
    <col min="6657" max="6657" width="3.85546875" style="530" customWidth="1"/>
    <col min="6658" max="6658" width="44.5703125" style="530" customWidth="1"/>
    <col min="6659" max="6659" width="3.5703125" style="530" customWidth="1"/>
    <col min="6660" max="6660" width="24" style="530" customWidth="1"/>
    <col min="6661" max="6661" width="10.140625" style="530" bestFit="1" customWidth="1"/>
    <col min="6662" max="6662" width="0" style="530" hidden="1" customWidth="1"/>
    <col min="6663" max="6663" width="8.42578125" style="530" customWidth="1"/>
    <col min="6664" max="6664" width="0" style="530" hidden="1" customWidth="1"/>
    <col min="6665" max="6912" width="9.140625" style="530"/>
    <col min="6913" max="6913" width="3.85546875" style="530" customWidth="1"/>
    <col min="6914" max="6914" width="44.5703125" style="530" customWidth="1"/>
    <col min="6915" max="6915" width="3.5703125" style="530" customWidth="1"/>
    <col min="6916" max="6916" width="24" style="530" customWidth="1"/>
    <col min="6917" max="6917" width="10.140625" style="530" bestFit="1" customWidth="1"/>
    <col min="6918" max="6918" width="0" style="530" hidden="1" customWidth="1"/>
    <col min="6919" max="6919" width="8.42578125" style="530" customWidth="1"/>
    <col min="6920" max="6920" width="0" style="530" hidden="1" customWidth="1"/>
    <col min="6921" max="7168" width="9.140625" style="530"/>
    <col min="7169" max="7169" width="3.85546875" style="530" customWidth="1"/>
    <col min="7170" max="7170" width="44.5703125" style="530" customWidth="1"/>
    <col min="7171" max="7171" width="3.5703125" style="530" customWidth="1"/>
    <col min="7172" max="7172" width="24" style="530" customWidth="1"/>
    <col min="7173" max="7173" width="10.140625" style="530" bestFit="1" customWidth="1"/>
    <col min="7174" max="7174" width="0" style="530" hidden="1" customWidth="1"/>
    <col min="7175" max="7175" width="8.42578125" style="530" customWidth="1"/>
    <col min="7176" max="7176" width="0" style="530" hidden="1" customWidth="1"/>
    <col min="7177" max="7424" width="9.140625" style="530"/>
    <col min="7425" max="7425" width="3.85546875" style="530" customWidth="1"/>
    <col min="7426" max="7426" width="44.5703125" style="530" customWidth="1"/>
    <col min="7427" max="7427" width="3.5703125" style="530" customWidth="1"/>
    <col min="7428" max="7428" width="24" style="530" customWidth="1"/>
    <col min="7429" max="7429" width="10.140625" style="530" bestFit="1" customWidth="1"/>
    <col min="7430" max="7430" width="0" style="530" hidden="1" customWidth="1"/>
    <col min="7431" max="7431" width="8.42578125" style="530" customWidth="1"/>
    <col min="7432" max="7432" width="0" style="530" hidden="1" customWidth="1"/>
    <col min="7433" max="7680" width="9.140625" style="530"/>
    <col min="7681" max="7681" width="3.85546875" style="530" customWidth="1"/>
    <col min="7682" max="7682" width="44.5703125" style="530" customWidth="1"/>
    <col min="7683" max="7683" width="3.5703125" style="530" customWidth="1"/>
    <col min="7684" max="7684" width="24" style="530" customWidth="1"/>
    <col min="7685" max="7685" width="10.140625" style="530" bestFit="1" customWidth="1"/>
    <col min="7686" max="7686" width="0" style="530" hidden="1" customWidth="1"/>
    <col min="7687" max="7687" width="8.42578125" style="530" customWidth="1"/>
    <col min="7688" max="7688" width="0" style="530" hidden="1" customWidth="1"/>
    <col min="7689" max="7936" width="9.140625" style="530"/>
    <col min="7937" max="7937" width="3.85546875" style="530" customWidth="1"/>
    <col min="7938" max="7938" width="44.5703125" style="530" customWidth="1"/>
    <col min="7939" max="7939" width="3.5703125" style="530" customWidth="1"/>
    <col min="7940" max="7940" width="24" style="530" customWidth="1"/>
    <col min="7941" max="7941" width="10.140625" style="530" bestFit="1" customWidth="1"/>
    <col min="7942" max="7942" width="0" style="530" hidden="1" customWidth="1"/>
    <col min="7943" max="7943" width="8.42578125" style="530" customWidth="1"/>
    <col min="7944" max="7944" width="0" style="530" hidden="1" customWidth="1"/>
    <col min="7945" max="8192" width="9.140625" style="530"/>
    <col min="8193" max="8193" width="3.85546875" style="530" customWidth="1"/>
    <col min="8194" max="8194" width="44.5703125" style="530" customWidth="1"/>
    <col min="8195" max="8195" width="3.5703125" style="530" customWidth="1"/>
    <col min="8196" max="8196" width="24" style="530" customWidth="1"/>
    <col min="8197" max="8197" width="10.140625" style="530" bestFit="1" customWidth="1"/>
    <col min="8198" max="8198" width="0" style="530" hidden="1" customWidth="1"/>
    <col min="8199" max="8199" width="8.42578125" style="530" customWidth="1"/>
    <col min="8200" max="8200" width="0" style="530" hidden="1" customWidth="1"/>
    <col min="8201" max="8448" width="9.140625" style="530"/>
    <col min="8449" max="8449" width="3.85546875" style="530" customWidth="1"/>
    <col min="8450" max="8450" width="44.5703125" style="530" customWidth="1"/>
    <col min="8451" max="8451" width="3.5703125" style="530" customWidth="1"/>
    <col min="8452" max="8452" width="24" style="530" customWidth="1"/>
    <col min="8453" max="8453" width="10.140625" style="530" bestFit="1" customWidth="1"/>
    <col min="8454" max="8454" width="0" style="530" hidden="1" customWidth="1"/>
    <col min="8455" max="8455" width="8.42578125" style="530" customWidth="1"/>
    <col min="8456" max="8456" width="0" style="530" hidden="1" customWidth="1"/>
    <col min="8457" max="8704" width="9.140625" style="530"/>
    <col min="8705" max="8705" width="3.85546875" style="530" customWidth="1"/>
    <col min="8706" max="8706" width="44.5703125" style="530" customWidth="1"/>
    <col min="8707" max="8707" width="3.5703125" style="530" customWidth="1"/>
    <col min="8708" max="8708" width="24" style="530" customWidth="1"/>
    <col min="8709" max="8709" width="10.140625" style="530" bestFit="1" customWidth="1"/>
    <col min="8710" max="8710" width="0" style="530" hidden="1" customWidth="1"/>
    <col min="8711" max="8711" width="8.42578125" style="530" customWidth="1"/>
    <col min="8712" max="8712" width="0" style="530" hidden="1" customWidth="1"/>
    <col min="8713" max="8960" width="9.140625" style="530"/>
    <col min="8961" max="8961" width="3.85546875" style="530" customWidth="1"/>
    <col min="8962" max="8962" width="44.5703125" style="530" customWidth="1"/>
    <col min="8963" max="8963" width="3.5703125" style="530" customWidth="1"/>
    <col min="8964" max="8964" width="24" style="530" customWidth="1"/>
    <col min="8965" max="8965" width="10.140625" style="530" bestFit="1" customWidth="1"/>
    <col min="8966" max="8966" width="0" style="530" hidden="1" customWidth="1"/>
    <col min="8967" max="8967" width="8.42578125" style="530" customWidth="1"/>
    <col min="8968" max="8968" width="0" style="530" hidden="1" customWidth="1"/>
    <col min="8969" max="9216" width="9.140625" style="530"/>
    <col min="9217" max="9217" width="3.85546875" style="530" customWidth="1"/>
    <col min="9218" max="9218" width="44.5703125" style="530" customWidth="1"/>
    <col min="9219" max="9219" width="3.5703125" style="530" customWidth="1"/>
    <col min="9220" max="9220" width="24" style="530" customWidth="1"/>
    <col min="9221" max="9221" width="10.140625" style="530" bestFit="1" customWidth="1"/>
    <col min="9222" max="9222" width="0" style="530" hidden="1" customWidth="1"/>
    <col min="9223" max="9223" width="8.42578125" style="530" customWidth="1"/>
    <col min="9224" max="9224" width="0" style="530" hidden="1" customWidth="1"/>
    <col min="9225" max="9472" width="9.140625" style="530"/>
    <col min="9473" max="9473" width="3.85546875" style="530" customWidth="1"/>
    <col min="9474" max="9474" width="44.5703125" style="530" customWidth="1"/>
    <col min="9475" max="9475" width="3.5703125" style="530" customWidth="1"/>
    <col min="9476" max="9476" width="24" style="530" customWidth="1"/>
    <col min="9477" max="9477" width="10.140625" style="530" bestFit="1" customWidth="1"/>
    <col min="9478" max="9478" width="0" style="530" hidden="1" customWidth="1"/>
    <col min="9479" max="9479" width="8.42578125" style="530" customWidth="1"/>
    <col min="9480" max="9480" width="0" style="530" hidden="1" customWidth="1"/>
    <col min="9481" max="9728" width="9.140625" style="530"/>
    <col min="9729" max="9729" width="3.85546875" style="530" customWidth="1"/>
    <col min="9730" max="9730" width="44.5703125" style="530" customWidth="1"/>
    <col min="9731" max="9731" width="3.5703125" style="530" customWidth="1"/>
    <col min="9732" max="9732" width="24" style="530" customWidth="1"/>
    <col min="9733" max="9733" width="10.140625" style="530" bestFit="1" customWidth="1"/>
    <col min="9734" max="9734" width="0" style="530" hidden="1" customWidth="1"/>
    <col min="9735" max="9735" width="8.42578125" style="530" customWidth="1"/>
    <col min="9736" max="9736" width="0" style="530" hidden="1" customWidth="1"/>
    <col min="9737" max="9984" width="9.140625" style="530"/>
    <col min="9985" max="9985" width="3.85546875" style="530" customWidth="1"/>
    <col min="9986" max="9986" width="44.5703125" style="530" customWidth="1"/>
    <col min="9987" max="9987" width="3.5703125" style="530" customWidth="1"/>
    <col min="9988" max="9988" width="24" style="530" customWidth="1"/>
    <col min="9989" max="9989" width="10.140625" style="530" bestFit="1" customWidth="1"/>
    <col min="9990" max="9990" width="0" style="530" hidden="1" customWidth="1"/>
    <col min="9991" max="9991" width="8.42578125" style="530" customWidth="1"/>
    <col min="9992" max="9992" width="0" style="530" hidden="1" customWidth="1"/>
    <col min="9993" max="10240" width="9.140625" style="530"/>
    <col min="10241" max="10241" width="3.85546875" style="530" customWidth="1"/>
    <col min="10242" max="10242" width="44.5703125" style="530" customWidth="1"/>
    <col min="10243" max="10243" width="3.5703125" style="530" customWidth="1"/>
    <col min="10244" max="10244" width="24" style="530" customWidth="1"/>
    <col min="10245" max="10245" width="10.140625" style="530" bestFit="1" customWidth="1"/>
    <col min="10246" max="10246" width="0" style="530" hidden="1" customWidth="1"/>
    <col min="10247" max="10247" width="8.42578125" style="530" customWidth="1"/>
    <col min="10248" max="10248" width="0" style="530" hidden="1" customWidth="1"/>
    <col min="10249" max="10496" width="9.140625" style="530"/>
    <col min="10497" max="10497" width="3.85546875" style="530" customWidth="1"/>
    <col min="10498" max="10498" width="44.5703125" style="530" customWidth="1"/>
    <col min="10499" max="10499" width="3.5703125" style="530" customWidth="1"/>
    <col min="10500" max="10500" width="24" style="530" customWidth="1"/>
    <col min="10501" max="10501" width="10.140625" style="530" bestFit="1" customWidth="1"/>
    <col min="10502" max="10502" width="0" style="530" hidden="1" customWidth="1"/>
    <col min="10503" max="10503" width="8.42578125" style="530" customWidth="1"/>
    <col min="10504" max="10504" width="0" style="530" hidden="1" customWidth="1"/>
    <col min="10505" max="10752" width="9.140625" style="530"/>
    <col min="10753" max="10753" width="3.85546875" style="530" customWidth="1"/>
    <col min="10754" max="10754" width="44.5703125" style="530" customWidth="1"/>
    <col min="10755" max="10755" width="3.5703125" style="530" customWidth="1"/>
    <col min="10756" max="10756" width="24" style="530" customWidth="1"/>
    <col min="10757" max="10757" width="10.140625" style="530" bestFit="1" customWidth="1"/>
    <col min="10758" max="10758" width="0" style="530" hidden="1" customWidth="1"/>
    <col min="10759" max="10759" width="8.42578125" style="530" customWidth="1"/>
    <col min="10760" max="10760" width="0" style="530" hidden="1" customWidth="1"/>
    <col min="10761" max="11008" width="9.140625" style="530"/>
    <col min="11009" max="11009" width="3.85546875" style="530" customWidth="1"/>
    <col min="11010" max="11010" width="44.5703125" style="530" customWidth="1"/>
    <col min="11011" max="11011" width="3.5703125" style="530" customWidth="1"/>
    <col min="11012" max="11012" width="24" style="530" customWidth="1"/>
    <col min="11013" max="11013" width="10.140625" style="530" bestFit="1" customWidth="1"/>
    <col min="11014" max="11014" width="0" style="530" hidden="1" customWidth="1"/>
    <col min="11015" max="11015" width="8.42578125" style="530" customWidth="1"/>
    <col min="11016" max="11016" width="0" style="530" hidden="1" customWidth="1"/>
    <col min="11017" max="11264" width="9.140625" style="530"/>
    <col min="11265" max="11265" width="3.85546875" style="530" customWidth="1"/>
    <col min="11266" max="11266" width="44.5703125" style="530" customWidth="1"/>
    <col min="11267" max="11267" width="3.5703125" style="530" customWidth="1"/>
    <col min="11268" max="11268" width="24" style="530" customWidth="1"/>
    <col min="11269" max="11269" width="10.140625" style="530" bestFit="1" customWidth="1"/>
    <col min="11270" max="11270" width="0" style="530" hidden="1" customWidth="1"/>
    <col min="11271" max="11271" width="8.42578125" style="530" customWidth="1"/>
    <col min="11272" max="11272" width="0" style="530" hidden="1" customWidth="1"/>
    <col min="11273" max="11520" width="9.140625" style="530"/>
    <col min="11521" max="11521" width="3.85546875" style="530" customWidth="1"/>
    <col min="11522" max="11522" width="44.5703125" style="530" customWidth="1"/>
    <col min="11523" max="11523" width="3.5703125" style="530" customWidth="1"/>
    <col min="11524" max="11524" width="24" style="530" customWidth="1"/>
    <col min="11525" max="11525" width="10.140625" style="530" bestFit="1" customWidth="1"/>
    <col min="11526" max="11526" width="0" style="530" hidden="1" customWidth="1"/>
    <col min="11527" max="11527" width="8.42578125" style="530" customWidth="1"/>
    <col min="11528" max="11528" width="0" style="530" hidden="1" customWidth="1"/>
    <col min="11529" max="11776" width="9.140625" style="530"/>
    <col min="11777" max="11777" width="3.85546875" style="530" customWidth="1"/>
    <col min="11778" max="11778" width="44.5703125" style="530" customWidth="1"/>
    <col min="11779" max="11779" width="3.5703125" style="530" customWidth="1"/>
    <col min="11780" max="11780" width="24" style="530" customWidth="1"/>
    <col min="11781" max="11781" width="10.140625" style="530" bestFit="1" customWidth="1"/>
    <col min="11782" max="11782" width="0" style="530" hidden="1" customWidth="1"/>
    <col min="11783" max="11783" width="8.42578125" style="530" customWidth="1"/>
    <col min="11784" max="11784" width="0" style="530" hidden="1" customWidth="1"/>
    <col min="11785" max="12032" width="9.140625" style="530"/>
    <col min="12033" max="12033" width="3.85546875" style="530" customWidth="1"/>
    <col min="12034" max="12034" width="44.5703125" style="530" customWidth="1"/>
    <col min="12035" max="12035" width="3.5703125" style="530" customWidth="1"/>
    <col min="12036" max="12036" width="24" style="530" customWidth="1"/>
    <col min="12037" max="12037" width="10.140625" style="530" bestFit="1" customWidth="1"/>
    <col min="12038" max="12038" width="0" style="530" hidden="1" customWidth="1"/>
    <col min="12039" max="12039" width="8.42578125" style="530" customWidth="1"/>
    <col min="12040" max="12040" width="0" style="530" hidden="1" customWidth="1"/>
    <col min="12041" max="12288" width="9.140625" style="530"/>
    <col min="12289" max="12289" width="3.85546875" style="530" customWidth="1"/>
    <col min="12290" max="12290" width="44.5703125" style="530" customWidth="1"/>
    <col min="12291" max="12291" width="3.5703125" style="530" customWidth="1"/>
    <col min="12292" max="12292" width="24" style="530" customWidth="1"/>
    <col min="12293" max="12293" width="10.140625" style="530" bestFit="1" customWidth="1"/>
    <col min="12294" max="12294" width="0" style="530" hidden="1" customWidth="1"/>
    <col min="12295" max="12295" width="8.42578125" style="530" customWidth="1"/>
    <col min="12296" max="12296" width="0" style="530" hidden="1" customWidth="1"/>
    <col min="12297" max="12544" width="9.140625" style="530"/>
    <col min="12545" max="12545" width="3.85546875" style="530" customWidth="1"/>
    <col min="12546" max="12546" width="44.5703125" style="530" customWidth="1"/>
    <col min="12547" max="12547" width="3.5703125" style="530" customWidth="1"/>
    <col min="12548" max="12548" width="24" style="530" customWidth="1"/>
    <col min="12549" max="12549" width="10.140625" style="530" bestFit="1" customWidth="1"/>
    <col min="12550" max="12550" width="0" style="530" hidden="1" customWidth="1"/>
    <col min="12551" max="12551" width="8.42578125" style="530" customWidth="1"/>
    <col min="12552" max="12552" width="0" style="530" hidden="1" customWidth="1"/>
    <col min="12553" max="12800" width="9.140625" style="530"/>
    <col min="12801" max="12801" width="3.85546875" style="530" customWidth="1"/>
    <col min="12802" max="12802" width="44.5703125" style="530" customWidth="1"/>
    <col min="12803" max="12803" width="3.5703125" style="530" customWidth="1"/>
    <col min="12804" max="12804" width="24" style="530" customWidth="1"/>
    <col min="12805" max="12805" width="10.140625" style="530" bestFit="1" customWidth="1"/>
    <col min="12806" max="12806" width="0" style="530" hidden="1" customWidth="1"/>
    <col min="12807" max="12807" width="8.42578125" style="530" customWidth="1"/>
    <col min="12808" max="12808" width="0" style="530" hidden="1" customWidth="1"/>
    <col min="12809" max="13056" width="9.140625" style="530"/>
    <col min="13057" max="13057" width="3.85546875" style="530" customWidth="1"/>
    <col min="13058" max="13058" width="44.5703125" style="530" customWidth="1"/>
    <col min="13059" max="13059" width="3.5703125" style="530" customWidth="1"/>
    <col min="13060" max="13060" width="24" style="530" customWidth="1"/>
    <col min="13061" max="13061" width="10.140625" style="530" bestFit="1" customWidth="1"/>
    <col min="13062" max="13062" width="0" style="530" hidden="1" customWidth="1"/>
    <col min="13063" max="13063" width="8.42578125" style="530" customWidth="1"/>
    <col min="13064" max="13064" width="0" style="530" hidden="1" customWidth="1"/>
    <col min="13065" max="13312" width="9.140625" style="530"/>
    <col min="13313" max="13313" width="3.85546875" style="530" customWidth="1"/>
    <col min="13314" max="13314" width="44.5703125" style="530" customWidth="1"/>
    <col min="13315" max="13315" width="3.5703125" style="530" customWidth="1"/>
    <col min="13316" max="13316" width="24" style="530" customWidth="1"/>
    <col min="13317" max="13317" width="10.140625" style="530" bestFit="1" customWidth="1"/>
    <col min="13318" max="13318" width="0" style="530" hidden="1" customWidth="1"/>
    <col min="13319" max="13319" width="8.42578125" style="530" customWidth="1"/>
    <col min="13320" max="13320" width="0" style="530" hidden="1" customWidth="1"/>
    <col min="13321" max="13568" width="9.140625" style="530"/>
    <col min="13569" max="13569" width="3.85546875" style="530" customWidth="1"/>
    <col min="13570" max="13570" width="44.5703125" style="530" customWidth="1"/>
    <col min="13571" max="13571" width="3.5703125" style="530" customWidth="1"/>
    <col min="13572" max="13572" width="24" style="530" customWidth="1"/>
    <col min="13573" max="13573" width="10.140625" style="530" bestFit="1" customWidth="1"/>
    <col min="13574" max="13574" width="0" style="530" hidden="1" customWidth="1"/>
    <col min="13575" max="13575" width="8.42578125" style="530" customWidth="1"/>
    <col min="13576" max="13576" width="0" style="530" hidden="1" customWidth="1"/>
    <col min="13577" max="13824" width="9.140625" style="530"/>
    <col min="13825" max="13825" width="3.85546875" style="530" customWidth="1"/>
    <col min="13826" max="13826" width="44.5703125" style="530" customWidth="1"/>
    <col min="13827" max="13827" width="3.5703125" style="530" customWidth="1"/>
    <col min="13828" max="13828" width="24" style="530" customWidth="1"/>
    <col min="13829" max="13829" width="10.140625" style="530" bestFit="1" customWidth="1"/>
    <col min="13830" max="13830" width="0" style="530" hidden="1" customWidth="1"/>
    <col min="13831" max="13831" width="8.42578125" style="530" customWidth="1"/>
    <col min="13832" max="13832" width="0" style="530" hidden="1" customWidth="1"/>
    <col min="13833" max="14080" width="9.140625" style="530"/>
    <col min="14081" max="14081" width="3.85546875" style="530" customWidth="1"/>
    <col min="14082" max="14082" width="44.5703125" style="530" customWidth="1"/>
    <col min="14083" max="14083" width="3.5703125" style="530" customWidth="1"/>
    <col min="14084" max="14084" width="24" style="530" customWidth="1"/>
    <col min="14085" max="14085" width="10.140625" style="530" bestFit="1" customWidth="1"/>
    <col min="14086" max="14086" width="0" style="530" hidden="1" customWidth="1"/>
    <col min="14087" max="14087" width="8.42578125" style="530" customWidth="1"/>
    <col min="14088" max="14088" width="0" style="530" hidden="1" customWidth="1"/>
    <col min="14089" max="14336" width="9.140625" style="530"/>
    <col min="14337" max="14337" width="3.85546875" style="530" customWidth="1"/>
    <col min="14338" max="14338" width="44.5703125" style="530" customWidth="1"/>
    <col min="14339" max="14339" width="3.5703125" style="530" customWidth="1"/>
    <col min="14340" max="14340" width="24" style="530" customWidth="1"/>
    <col min="14341" max="14341" width="10.140625" style="530" bestFit="1" customWidth="1"/>
    <col min="14342" max="14342" width="0" style="530" hidden="1" customWidth="1"/>
    <col min="14343" max="14343" width="8.42578125" style="530" customWidth="1"/>
    <col min="14344" max="14344" width="0" style="530" hidden="1" customWidth="1"/>
    <col min="14345" max="14592" width="9.140625" style="530"/>
    <col min="14593" max="14593" width="3.85546875" style="530" customWidth="1"/>
    <col min="14594" max="14594" width="44.5703125" style="530" customWidth="1"/>
    <col min="14595" max="14595" width="3.5703125" style="530" customWidth="1"/>
    <col min="14596" max="14596" width="24" style="530" customWidth="1"/>
    <col min="14597" max="14597" width="10.140625" style="530" bestFit="1" customWidth="1"/>
    <col min="14598" max="14598" width="0" style="530" hidden="1" customWidth="1"/>
    <col min="14599" max="14599" width="8.42578125" style="530" customWidth="1"/>
    <col min="14600" max="14600" width="0" style="530" hidden="1" customWidth="1"/>
    <col min="14601" max="14848" width="9.140625" style="530"/>
    <col min="14849" max="14849" width="3.85546875" style="530" customWidth="1"/>
    <col min="14850" max="14850" width="44.5703125" style="530" customWidth="1"/>
    <col min="14851" max="14851" width="3.5703125" style="530" customWidth="1"/>
    <col min="14852" max="14852" width="24" style="530" customWidth="1"/>
    <col min="14853" max="14853" width="10.140625" style="530" bestFit="1" customWidth="1"/>
    <col min="14854" max="14854" width="0" style="530" hidden="1" customWidth="1"/>
    <col min="14855" max="14855" width="8.42578125" style="530" customWidth="1"/>
    <col min="14856" max="14856" width="0" style="530" hidden="1" customWidth="1"/>
    <col min="14857" max="15104" width="9.140625" style="530"/>
    <col min="15105" max="15105" width="3.85546875" style="530" customWidth="1"/>
    <col min="15106" max="15106" width="44.5703125" style="530" customWidth="1"/>
    <col min="15107" max="15107" width="3.5703125" style="530" customWidth="1"/>
    <col min="15108" max="15108" width="24" style="530" customWidth="1"/>
    <col min="15109" max="15109" width="10.140625" style="530" bestFit="1" customWidth="1"/>
    <col min="15110" max="15110" width="0" style="530" hidden="1" customWidth="1"/>
    <col min="15111" max="15111" width="8.42578125" style="530" customWidth="1"/>
    <col min="15112" max="15112" width="0" style="530" hidden="1" customWidth="1"/>
    <col min="15113" max="15360" width="9.140625" style="530"/>
    <col min="15361" max="15361" width="3.85546875" style="530" customWidth="1"/>
    <col min="15362" max="15362" width="44.5703125" style="530" customWidth="1"/>
    <col min="15363" max="15363" width="3.5703125" style="530" customWidth="1"/>
    <col min="15364" max="15364" width="24" style="530" customWidth="1"/>
    <col min="15365" max="15365" width="10.140625" style="530" bestFit="1" customWidth="1"/>
    <col min="15366" max="15366" width="0" style="530" hidden="1" customWidth="1"/>
    <col min="15367" max="15367" width="8.42578125" style="530" customWidth="1"/>
    <col min="15368" max="15368" width="0" style="530" hidden="1" customWidth="1"/>
    <col min="15369" max="15616" width="9.140625" style="530"/>
    <col min="15617" max="15617" width="3.85546875" style="530" customWidth="1"/>
    <col min="15618" max="15618" width="44.5703125" style="530" customWidth="1"/>
    <col min="15619" max="15619" width="3.5703125" style="530" customWidth="1"/>
    <col min="15620" max="15620" width="24" style="530" customWidth="1"/>
    <col min="15621" max="15621" width="10.140625" style="530" bestFit="1" customWidth="1"/>
    <col min="15622" max="15622" width="0" style="530" hidden="1" customWidth="1"/>
    <col min="15623" max="15623" width="8.42578125" style="530" customWidth="1"/>
    <col min="15624" max="15624" width="0" style="530" hidden="1" customWidth="1"/>
    <col min="15625" max="15872" width="9.140625" style="530"/>
    <col min="15873" max="15873" width="3.85546875" style="530" customWidth="1"/>
    <col min="15874" max="15874" width="44.5703125" style="530" customWidth="1"/>
    <col min="15875" max="15875" width="3.5703125" style="530" customWidth="1"/>
    <col min="15876" max="15876" width="24" style="530" customWidth="1"/>
    <col min="15877" max="15877" width="10.140625" style="530" bestFit="1" customWidth="1"/>
    <col min="15878" max="15878" width="0" style="530" hidden="1" customWidth="1"/>
    <col min="15879" max="15879" width="8.42578125" style="530" customWidth="1"/>
    <col min="15880" max="15880" width="0" style="530" hidden="1" customWidth="1"/>
    <col min="15881" max="16128" width="9.140625" style="530"/>
    <col min="16129" max="16129" width="3.85546875" style="530" customWidth="1"/>
    <col min="16130" max="16130" width="44.5703125" style="530" customWidth="1"/>
    <col min="16131" max="16131" width="3.5703125" style="530" customWidth="1"/>
    <col min="16132" max="16132" width="24" style="530" customWidth="1"/>
    <col min="16133" max="16133" width="10.140625" style="530" bestFit="1" customWidth="1"/>
    <col min="16134" max="16134" width="0" style="530" hidden="1" customWidth="1"/>
    <col min="16135" max="16135" width="8.42578125" style="530" customWidth="1"/>
    <col min="16136" max="16136" width="0" style="530" hidden="1" customWidth="1"/>
    <col min="16137" max="16384" width="9.140625" style="530"/>
  </cols>
  <sheetData>
    <row r="2" spans="2:11" ht="15.75">
      <c r="B2" s="60" t="s">
        <v>917</v>
      </c>
      <c r="C2" s="6"/>
      <c r="D2" s="529"/>
      <c r="E2" s="530"/>
    </row>
    <row r="3" spans="2:11">
      <c r="C3" s="530" t="s">
        <v>910</v>
      </c>
      <c r="D3" s="530" t="s">
        <v>911</v>
      </c>
      <c r="E3" s="530" t="s">
        <v>914</v>
      </c>
      <c r="F3" s="530" t="s">
        <v>915</v>
      </c>
      <c r="G3" s="530" t="s">
        <v>916</v>
      </c>
    </row>
    <row r="4" spans="2:11">
      <c r="B4" s="531" t="s">
        <v>908</v>
      </c>
      <c r="C4" s="552"/>
      <c r="D4" s="552"/>
      <c r="E4" s="552"/>
      <c r="F4" s="552"/>
      <c r="G4" s="552"/>
      <c r="H4" s="763"/>
      <c r="I4" s="763"/>
    </row>
    <row r="5" spans="2:11">
      <c r="B5" s="531" t="s">
        <v>909</v>
      </c>
      <c r="C5" s="552"/>
      <c r="D5" s="552"/>
      <c r="E5" s="552"/>
      <c r="F5" s="552"/>
      <c r="G5" s="552"/>
      <c r="H5" s="763"/>
      <c r="I5" s="763"/>
      <c r="J5" s="763"/>
      <c r="K5" s="763"/>
    </row>
    <row r="6" spans="2:11">
      <c r="B6" s="531" t="s">
        <v>912</v>
      </c>
      <c r="C6" s="552"/>
      <c r="D6" s="552"/>
      <c r="E6" s="552"/>
      <c r="F6" s="552"/>
      <c r="G6" s="552"/>
      <c r="H6" s="763"/>
      <c r="I6" s="763"/>
      <c r="J6" s="763"/>
      <c r="K6" s="763"/>
    </row>
    <row r="7" spans="2:11">
      <c r="B7" s="531" t="s">
        <v>913</v>
      </c>
      <c r="C7" s="552"/>
      <c r="D7" s="552"/>
      <c r="E7" s="552"/>
      <c r="F7" s="552"/>
      <c r="G7" s="552"/>
      <c r="H7" s="764"/>
      <c r="I7" s="764"/>
      <c r="J7" s="763"/>
      <c r="K7" s="763"/>
    </row>
    <row r="8" spans="2:11">
      <c r="B8" s="113"/>
      <c r="C8" s="376"/>
      <c r="D8" s="378"/>
      <c r="E8" s="378"/>
      <c r="F8" s="378"/>
      <c r="G8" s="378"/>
      <c r="H8" s="764"/>
      <c r="I8" s="764"/>
      <c r="J8" s="763"/>
      <c r="K8" s="763"/>
    </row>
    <row r="9" spans="2:11" ht="15.75" thickBot="1">
      <c r="B9" s="113"/>
      <c r="C9" s="376"/>
      <c r="D9" s="378"/>
      <c r="E9" s="378"/>
      <c r="F9" s="764"/>
      <c r="G9" s="764"/>
      <c r="H9" s="764"/>
      <c r="I9" s="764"/>
      <c r="J9" s="763"/>
      <c r="K9" s="763"/>
    </row>
    <row r="10" spans="2:11">
      <c r="B10" s="533"/>
      <c r="C10" s="534"/>
      <c r="D10" s="534"/>
      <c r="E10" s="535"/>
      <c r="F10" s="534"/>
      <c r="G10" s="536"/>
      <c r="H10" s="532"/>
      <c r="I10" s="764"/>
      <c r="J10" s="763"/>
      <c r="K10" s="763"/>
    </row>
    <row r="11" spans="2:11" ht="23.25">
      <c r="B11" s="778" t="s">
        <v>894</v>
      </c>
      <c r="C11" s="779"/>
      <c r="D11" s="779"/>
      <c r="E11" s="779"/>
      <c r="F11" s="779"/>
      <c r="G11" s="780"/>
      <c r="I11" s="763"/>
      <c r="J11" s="763"/>
      <c r="K11" s="763"/>
    </row>
    <row r="12" spans="2:11" ht="15.75">
      <c r="B12" s="537"/>
      <c r="C12" s="765"/>
      <c r="D12" s="538"/>
      <c r="E12" s="538"/>
      <c r="F12" s="538"/>
      <c r="G12" s="539"/>
      <c r="I12" s="763"/>
      <c r="J12" s="763"/>
      <c r="K12" s="763"/>
    </row>
    <row r="13" spans="2:11" s="542" customFormat="1" ht="21.75" customHeight="1">
      <c r="B13" s="540" t="s">
        <v>895</v>
      </c>
      <c r="C13" s="781"/>
      <c r="D13" s="781"/>
      <c r="E13" s="781"/>
      <c r="F13" s="781"/>
      <c r="G13" s="782"/>
      <c r="H13" s="541"/>
      <c r="I13" s="774"/>
      <c r="J13" s="774"/>
      <c r="K13" s="774"/>
    </row>
    <row r="14" spans="2:11" ht="11.25" customHeight="1">
      <c r="B14" s="543"/>
      <c r="C14" s="764"/>
      <c r="D14" s="538"/>
      <c r="E14" s="538"/>
      <c r="F14" s="538"/>
      <c r="G14" s="539"/>
      <c r="I14" s="763"/>
      <c r="J14" s="763"/>
      <c r="K14" s="763"/>
    </row>
    <row r="15" spans="2:11" ht="15.75">
      <c r="B15" s="544" t="s">
        <v>896</v>
      </c>
      <c r="C15" s="781"/>
      <c r="D15" s="781"/>
      <c r="E15" s="781"/>
      <c r="F15" s="781"/>
      <c r="G15" s="782"/>
      <c r="H15" s="545"/>
      <c r="I15" s="775"/>
      <c r="J15" s="763"/>
      <c r="K15" s="763"/>
    </row>
    <row r="16" spans="2:11">
      <c r="B16" s="543"/>
      <c r="C16" s="764"/>
      <c r="D16" s="538"/>
      <c r="E16" s="538"/>
      <c r="F16" s="538"/>
      <c r="G16" s="539"/>
      <c r="I16" s="763"/>
      <c r="J16" s="763"/>
      <c r="K16" s="763"/>
    </row>
    <row r="17" spans="1:11" ht="15.75">
      <c r="B17" s="546" t="s">
        <v>897</v>
      </c>
      <c r="C17" s="781"/>
      <c r="D17" s="781"/>
      <c r="E17" s="781"/>
      <c r="F17" s="781"/>
      <c r="G17" s="782"/>
      <c r="I17" s="763"/>
      <c r="J17" s="763"/>
      <c r="K17" s="763"/>
    </row>
    <row r="18" spans="1:11" ht="15.75">
      <c r="B18" s="546" t="s">
        <v>898</v>
      </c>
      <c r="C18" s="781"/>
      <c r="D18" s="781"/>
      <c r="E18" s="781"/>
      <c r="F18" s="781"/>
      <c r="G18" s="782"/>
      <c r="I18" s="763"/>
      <c r="J18" s="763"/>
      <c r="K18" s="763"/>
    </row>
    <row r="19" spans="1:11" ht="15.75">
      <c r="B19" s="546" t="s">
        <v>899</v>
      </c>
      <c r="C19" s="781"/>
      <c r="D19" s="781"/>
      <c r="E19" s="781"/>
      <c r="F19" s="781"/>
      <c r="G19" s="782"/>
      <c r="I19" s="763"/>
      <c r="J19" s="763"/>
      <c r="K19" s="763"/>
    </row>
    <row r="20" spans="1:11" ht="15.75">
      <c r="B20" s="546" t="s">
        <v>900</v>
      </c>
      <c r="C20" s="781"/>
      <c r="D20" s="781"/>
      <c r="E20" s="781"/>
      <c r="F20" s="781"/>
      <c r="G20" s="782"/>
      <c r="I20" s="763"/>
      <c r="J20" s="763"/>
      <c r="K20" s="763"/>
    </row>
    <row r="21" spans="1:11" ht="15.75">
      <c r="B21" s="546" t="s">
        <v>901</v>
      </c>
      <c r="C21" s="781"/>
      <c r="D21" s="781"/>
      <c r="E21" s="781"/>
      <c r="F21" s="781"/>
      <c r="G21" s="782"/>
      <c r="I21" s="763"/>
      <c r="J21" s="763"/>
      <c r="K21" s="763"/>
    </row>
    <row r="22" spans="1:11" ht="15.75">
      <c r="B22" s="546"/>
      <c r="C22" s="766"/>
      <c r="D22" s="538"/>
      <c r="E22" s="538"/>
      <c r="F22" s="538"/>
      <c r="G22" s="539"/>
      <c r="I22" s="763"/>
      <c r="J22" s="763"/>
      <c r="K22" s="763"/>
    </row>
    <row r="23" spans="1:11" ht="15.75">
      <c r="B23" s="546" t="s">
        <v>902</v>
      </c>
      <c r="C23" s="781"/>
      <c r="D23" s="781"/>
      <c r="E23" s="781"/>
      <c r="F23" s="781"/>
      <c r="G23" s="782"/>
      <c r="I23" s="763"/>
      <c r="J23" s="763"/>
      <c r="K23" s="763"/>
    </row>
    <row r="24" spans="1:11" ht="15.75">
      <c r="B24" s="546" t="s">
        <v>903</v>
      </c>
      <c r="C24" s="781"/>
      <c r="D24" s="781"/>
      <c r="E24" s="781"/>
      <c r="F24" s="781"/>
      <c r="G24" s="782"/>
      <c r="I24" s="763"/>
      <c r="J24" s="763"/>
      <c r="K24" s="763"/>
    </row>
    <row r="25" spans="1:11" ht="15.75">
      <c r="B25" s="546" t="s">
        <v>904</v>
      </c>
      <c r="C25" s="781"/>
      <c r="D25" s="781"/>
      <c r="E25" s="781"/>
      <c r="F25" s="781"/>
      <c r="G25" s="782"/>
      <c r="H25" s="547"/>
      <c r="I25" s="763"/>
      <c r="J25" s="763"/>
      <c r="K25" s="763"/>
    </row>
    <row r="26" spans="1:11" ht="15.75">
      <c r="B26" s="546" t="s">
        <v>905</v>
      </c>
      <c r="C26" s="781"/>
      <c r="D26" s="781"/>
      <c r="E26" s="781"/>
      <c r="F26" s="781"/>
      <c r="G26" s="782"/>
      <c r="I26" s="763"/>
      <c r="J26" s="763"/>
      <c r="K26" s="763"/>
    </row>
    <row r="27" spans="1:11" ht="15.75">
      <c r="B27" s="546" t="s">
        <v>906</v>
      </c>
      <c r="C27" s="781"/>
      <c r="D27" s="781"/>
      <c r="E27" s="781"/>
      <c r="F27" s="781"/>
      <c r="G27" s="782"/>
      <c r="H27" s="548"/>
      <c r="I27" s="763"/>
      <c r="J27" s="763"/>
      <c r="K27" s="763"/>
    </row>
    <row r="28" spans="1:11" ht="16.5" thickBot="1">
      <c r="B28" s="549" t="s">
        <v>907</v>
      </c>
      <c r="C28" s="784"/>
      <c r="D28" s="784"/>
      <c r="E28" s="784"/>
      <c r="F28" s="784"/>
      <c r="G28" s="785"/>
      <c r="H28" s="547"/>
      <c r="I28" s="763"/>
      <c r="J28" s="763"/>
      <c r="K28" s="763"/>
    </row>
    <row r="29" spans="1:11" ht="23.25">
      <c r="A29" s="763"/>
      <c r="B29" s="783"/>
      <c r="C29" s="783"/>
      <c r="D29" s="783"/>
      <c r="E29" s="783"/>
      <c r="F29" s="783"/>
      <c r="G29" s="783"/>
      <c r="H29" s="767"/>
      <c r="I29" s="763"/>
      <c r="J29" s="763"/>
      <c r="K29" s="763"/>
    </row>
    <row r="30" spans="1:11" ht="15.75">
      <c r="A30" s="763"/>
      <c r="B30" s="746"/>
      <c r="C30" s="746"/>
      <c r="D30" s="763"/>
      <c r="E30" s="768"/>
      <c r="F30" s="763"/>
      <c r="G30" s="763"/>
      <c r="H30" s="767"/>
      <c r="I30" s="763"/>
      <c r="J30" s="763"/>
      <c r="K30" s="763"/>
    </row>
    <row r="31" spans="1:11" ht="15.75">
      <c r="A31" s="763"/>
      <c r="B31" s="746"/>
      <c r="C31" s="746"/>
      <c r="D31" s="763"/>
      <c r="E31" s="768"/>
      <c r="F31" s="763"/>
      <c r="G31" s="763"/>
      <c r="H31" s="767"/>
      <c r="I31" s="763"/>
      <c r="J31" s="763"/>
      <c r="K31" s="763"/>
    </row>
    <row r="32" spans="1:11" ht="20.25">
      <c r="A32" s="763"/>
      <c r="B32" s="769"/>
      <c r="C32" s="769"/>
      <c r="D32" s="770"/>
      <c r="E32" s="771"/>
      <c r="F32" s="772"/>
      <c r="G32" s="772"/>
      <c r="H32" s="767"/>
      <c r="I32" s="763"/>
      <c r="J32" s="763"/>
      <c r="K32" s="763"/>
    </row>
    <row r="33" spans="1:11">
      <c r="A33" s="767"/>
      <c r="B33" s="767"/>
      <c r="C33" s="767"/>
      <c r="D33" s="767"/>
      <c r="E33" s="767"/>
      <c r="F33" s="767"/>
      <c r="G33" s="767"/>
      <c r="H33" s="767"/>
      <c r="I33" s="767"/>
      <c r="J33" s="767"/>
      <c r="K33" s="763"/>
    </row>
    <row r="34" spans="1:11">
      <c r="A34" s="767"/>
      <c r="B34" s="773"/>
      <c r="C34" s="773"/>
      <c r="D34" s="767"/>
      <c r="E34" s="767"/>
      <c r="F34" s="767"/>
      <c r="G34" s="767"/>
      <c r="H34" s="773"/>
      <c r="I34" s="767"/>
      <c r="J34" s="767"/>
      <c r="K34" s="763"/>
    </row>
    <row r="35" spans="1:11">
      <c r="A35" s="786"/>
      <c r="B35" s="787"/>
      <c r="C35" s="787"/>
      <c r="D35" s="787"/>
      <c r="E35" s="787"/>
      <c r="F35" s="787"/>
      <c r="G35" s="786"/>
      <c r="H35" s="787"/>
      <c r="I35" s="787"/>
      <c r="J35" s="787"/>
    </row>
    <row r="36" spans="1:11" ht="15.75">
      <c r="A36" s="788"/>
      <c r="B36" s="789"/>
      <c r="C36" s="789"/>
      <c r="D36" s="789"/>
      <c r="E36" s="789"/>
      <c r="F36" s="789"/>
      <c r="G36" s="788"/>
      <c r="H36" s="789"/>
      <c r="I36" s="789"/>
      <c r="J36" s="789"/>
    </row>
    <row r="37" spans="1:11" ht="15.75">
      <c r="A37" s="548"/>
      <c r="B37" s="547"/>
      <c r="C37" s="547"/>
      <c r="D37" s="547"/>
      <c r="E37" s="547"/>
      <c r="F37" s="547"/>
      <c r="G37" s="548"/>
      <c r="H37" s="547"/>
      <c r="I37" s="547"/>
      <c r="J37" s="547"/>
    </row>
    <row r="38" spans="1:11">
      <c r="E38" s="530"/>
    </row>
    <row r="39" spans="1:11">
      <c r="A39" s="547"/>
      <c r="B39" s="547"/>
      <c r="C39" s="547"/>
      <c r="D39" s="547"/>
      <c r="E39" s="547"/>
      <c r="F39" s="547"/>
      <c r="G39" s="547"/>
      <c r="H39" s="547"/>
      <c r="I39" s="547"/>
      <c r="J39" s="547"/>
    </row>
    <row r="40" spans="1:11">
      <c r="A40" s="547"/>
      <c r="B40" s="550"/>
      <c r="C40" s="550"/>
      <c r="D40" s="547"/>
      <c r="E40" s="547"/>
      <c r="F40" s="547"/>
      <c r="G40" s="547"/>
      <c r="H40" s="550"/>
      <c r="I40" s="547"/>
      <c r="J40" s="547"/>
    </row>
    <row r="41" spans="1:11">
      <c r="A41" s="790"/>
      <c r="B41" s="789"/>
      <c r="C41" s="789"/>
      <c r="D41" s="789"/>
      <c r="E41" s="789"/>
      <c r="F41" s="789"/>
      <c r="G41" s="790"/>
      <c r="H41" s="789"/>
      <c r="I41" s="789"/>
      <c r="J41" s="789"/>
    </row>
    <row r="42" spans="1:11" ht="15.75">
      <c r="A42" s="788"/>
      <c r="B42" s="789"/>
      <c r="C42" s="789"/>
      <c r="D42" s="789"/>
      <c r="E42" s="789"/>
      <c r="F42" s="789"/>
      <c r="G42" s="788"/>
      <c r="H42" s="789"/>
      <c r="I42" s="789"/>
      <c r="J42" s="789"/>
    </row>
    <row r="43" spans="1:11" ht="15.75">
      <c r="A43" s="548"/>
      <c r="B43" s="547"/>
      <c r="C43" s="547"/>
      <c r="D43" s="547"/>
      <c r="E43" s="547"/>
      <c r="F43" s="547"/>
      <c r="G43" s="548"/>
      <c r="H43" s="547"/>
      <c r="I43" s="547"/>
      <c r="J43" s="547"/>
    </row>
    <row r="44" spans="1:11">
      <c r="E44" s="530"/>
    </row>
    <row r="45" spans="1:11">
      <c r="A45" s="547"/>
      <c r="B45" s="547"/>
      <c r="C45" s="547"/>
      <c r="D45" s="547"/>
      <c r="E45" s="547"/>
      <c r="F45" s="547"/>
      <c r="G45" s="547"/>
      <c r="H45" s="547"/>
      <c r="I45" s="547"/>
      <c r="J45" s="547"/>
    </row>
    <row r="46" spans="1:11">
      <c r="A46" s="547"/>
      <c r="B46" s="550"/>
      <c r="C46" s="550"/>
      <c r="D46" s="547"/>
      <c r="E46" s="547"/>
      <c r="F46" s="547"/>
      <c r="G46" s="547"/>
      <c r="H46" s="550"/>
      <c r="I46" s="547"/>
      <c r="J46" s="547"/>
    </row>
    <row r="47" spans="1:11">
      <c r="A47" s="790"/>
      <c r="B47" s="789"/>
      <c r="C47" s="789"/>
      <c r="D47" s="789"/>
      <c r="E47" s="789"/>
      <c r="F47" s="789"/>
      <c r="G47" s="790"/>
      <c r="H47" s="789"/>
      <c r="I47" s="789"/>
      <c r="J47" s="789"/>
    </row>
    <row r="48" spans="1:11" ht="15.75">
      <c r="A48" s="788"/>
      <c r="B48" s="789"/>
      <c r="C48" s="789"/>
      <c r="D48" s="789"/>
      <c r="E48" s="789"/>
      <c r="F48" s="789"/>
      <c r="G48" s="788"/>
      <c r="H48" s="789"/>
      <c r="I48" s="789"/>
      <c r="J48" s="789"/>
    </row>
    <row r="49" spans="1:10" ht="15.75">
      <c r="A49" s="548"/>
      <c r="B49" s="547"/>
      <c r="C49" s="547"/>
      <c r="D49" s="547"/>
      <c r="E49" s="547"/>
      <c r="F49" s="547"/>
      <c r="G49" s="548"/>
      <c r="H49" s="547"/>
      <c r="I49" s="547"/>
      <c r="J49" s="547"/>
    </row>
    <row r="50" spans="1:10" s="551" customFormat="1" ht="15.75">
      <c r="A50" s="530"/>
      <c r="B50" s="530"/>
      <c r="C50" s="530"/>
      <c r="D50" s="530"/>
      <c r="E50" s="530"/>
      <c r="F50" s="530"/>
      <c r="G50" s="530"/>
      <c r="H50" s="530"/>
      <c r="I50" s="530"/>
      <c r="J50" s="530"/>
    </row>
    <row r="51" spans="1:10">
      <c r="A51" s="547"/>
      <c r="B51" s="547"/>
      <c r="C51" s="547"/>
      <c r="D51" s="547"/>
      <c r="E51" s="547"/>
      <c r="F51" s="547"/>
      <c r="G51" s="547"/>
      <c r="H51" s="547"/>
      <c r="I51" s="547"/>
      <c r="J51" s="547"/>
    </row>
    <row r="52" spans="1:10" s="551" customFormat="1" ht="15.75">
      <c r="A52" s="547"/>
      <c r="B52" s="550"/>
      <c r="C52" s="550"/>
      <c r="D52" s="547"/>
      <c r="E52" s="547"/>
      <c r="F52" s="547"/>
      <c r="G52" s="547"/>
      <c r="H52" s="550"/>
      <c r="I52" s="547"/>
      <c r="J52" s="547"/>
    </row>
    <row r="53" spans="1:10">
      <c r="A53" s="790"/>
      <c r="B53" s="789"/>
      <c r="C53" s="789"/>
      <c r="D53" s="789"/>
      <c r="E53" s="789"/>
      <c r="F53" s="789"/>
      <c r="G53" s="790"/>
      <c r="H53" s="789"/>
      <c r="I53" s="789"/>
      <c r="J53" s="789"/>
    </row>
    <row r="54" spans="1:10" ht="15.75">
      <c r="A54" s="788"/>
      <c r="B54" s="789"/>
      <c r="C54" s="789"/>
      <c r="D54" s="789"/>
      <c r="E54" s="789"/>
      <c r="F54" s="789"/>
      <c r="G54" s="788"/>
      <c r="H54" s="789"/>
      <c r="I54" s="789"/>
      <c r="J54" s="789"/>
    </row>
    <row r="55" spans="1:10" ht="15.75">
      <c r="A55" s="548"/>
      <c r="B55" s="547"/>
      <c r="C55" s="547"/>
      <c r="D55" s="547"/>
      <c r="E55" s="547"/>
      <c r="F55" s="547"/>
      <c r="G55" s="548"/>
      <c r="H55" s="547"/>
      <c r="I55" s="547"/>
      <c r="J55" s="547"/>
    </row>
    <row r="56" spans="1:10">
      <c r="E56" s="530"/>
    </row>
    <row r="57" spans="1:10">
      <c r="A57" s="547"/>
      <c r="B57" s="547"/>
      <c r="C57" s="547"/>
      <c r="D57" s="547"/>
      <c r="E57" s="547"/>
      <c r="F57" s="547"/>
      <c r="G57" s="547"/>
      <c r="H57" s="547"/>
      <c r="I57" s="547"/>
      <c r="J57" s="547"/>
    </row>
    <row r="58" spans="1:10">
      <c r="A58" s="547"/>
      <c r="B58" s="550"/>
      <c r="C58" s="550"/>
      <c r="D58" s="547"/>
      <c r="E58" s="547"/>
      <c r="F58" s="547"/>
      <c r="G58" s="547"/>
      <c r="H58" s="550"/>
      <c r="I58" s="547"/>
      <c r="J58" s="547"/>
    </row>
    <row r="59" spans="1:10">
      <c r="A59" s="790"/>
      <c r="B59" s="789"/>
      <c r="C59" s="789"/>
      <c r="D59" s="789"/>
      <c r="E59" s="789"/>
      <c r="F59" s="789"/>
      <c r="G59" s="790"/>
      <c r="H59" s="789"/>
      <c r="I59" s="789"/>
      <c r="J59" s="789"/>
    </row>
    <row r="60" spans="1:10" ht="15.75">
      <c r="A60" s="788"/>
      <c r="B60" s="789"/>
      <c r="C60" s="789"/>
      <c r="D60" s="789"/>
      <c r="E60" s="789"/>
      <c r="F60" s="789"/>
      <c r="G60" s="788"/>
      <c r="H60" s="789"/>
      <c r="I60" s="789"/>
      <c r="J60" s="789"/>
    </row>
    <row r="61" spans="1:10" ht="15.75">
      <c r="A61" s="548"/>
      <c r="B61" s="547"/>
      <c r="C61" s="547"/>
      <c r="D61" s="547"/>
      <c r="E61" s="547"/>
      <c r="F61" s="547"/>
      <c r="G61" s="548"/>
      <c r="H61" s="547"/>
      <c r="I61" s="547"/>
      <c r="J61" s="547"/>
    </row>
    <row r="62" spans="1:10" s="551" customFormat="1" ht="15.75">
      <c r="A62" s="530"/>
      <c r="B62" s="530"/>
      <c r="C62" s="530"/>
      <c r="D62" s="530"/>
      <c r="E62" s="530"/>
      <c r="F62" s="530"/>
      <c r="G62" s="530"/>
      <c r="H62" s="530"/>
      <c r="I62" s="530"/>
      <c r="J62" s="530"/>
    </row>
    <row r="63" spans="1:10" s="551" customFormat="1" ht="15.75">
      <c r="A63" s="547"/>
      <c r="B63" s="547"/>
      <c r="C63" s="547"/>
      <c r="D63" s="547"/>
      <c r="E63" s="547"/>
      <c r="F63" s="547"/>
      <c r="G63" s="547"/>
      <c r="H63" s="547"/>
      <c r="I63" s="547"/>
      <c r="J63" s="547"/>
    </row>
    <row r="64" spans="1:10">
      <c r="A64" s="547"/>
      <c r="B64" s="550"/>
      <c r="C64" s="550"/>
      <c r="D64" s="547"/>
      <c r="E64" s="547"/>
      <c r="F64" s="547"/>
      <c r="G64" s="547"/>
      <c r="H64" s="550"/>
      <c r="I64" s="547"/>
      <c r="J64" s="547"/>
    </row>
    <row r="65" spans="1:10">
      <c r="A65" s="790"/>
      <c r="B65" s="789"/>
      <c r="C65" s="789"/>
      <c r="D65" s="789"/>
      <c r="E65" s="789"/>
      <c r="F65" s="789"/>
      <c r="G65" s="790"/>
      <c r="H65" s="789"/>
      <c r="I65" s="789"/>
      <c r="J65" s="789"/>
    </row>
    <row r="66" spans="1:10" ht="15.75">
      <c r="A66" s="788"/>
      <c r="B66" s="789"/>
      <c r="C66" s="789"/>
      <c r="D66" s="789"/>
      <c r="E66" s="789"/>
      <c r="F66" s="789"/>
      <c r="G66" s="788"/>
      <c r="H66" s="789"/>
      <c r="I66" s="789"/>
      <c r="J66" s="789"/>
    </row>
    <row r="67" spans="1:10" ht="15.75">
      <c r="A67" s="548"/>
      <c r="B67" s="547"/>
      <c r="C67" s="547"/>
      <c r="D67" s="547"/>
      <c r="E67" s="547"/>
      <c r="F67" s="547"/>
      <c r="G67" s="548"/>
      <c r="H67" s="547"/>
      <c r="I67" s="547"/>
      <c r="J67" s="547"/>
    </row>
    <row r="68" spans="1:10">
      <c r="E68" s="530"/>
    </row>
    <row r="69" spans="1:10">
      <c r="A69" s="547"/>
      <c r="B69" s="547"/>
      <c r="C69" s="547"/>
      <c r="D69" s="547"/>
      <c r="E69" s="547"/>
      <c r="F69" s="547"/>
      <c r="G69" s="547"/>
      <c r="H69" s="547"/>
      <c r="I69" s="547"/>
      <c r="J69" s="547"/>
    </row>
    <row r="70" spans="1:10">
      <c r="A70" s="547"/>
      <c r="B70" s="550"/>
      <c r="C70" s="550"/>
      <c r="D70" s="547"/>
      <c r="E70" s="547"/>
      <c r="F70" s="547"/>
      <c r="G70" s="547"/>
      <c r="H70" s="550"/>
      <c r="I70" s="547"/>
      <c r="J70" s="547"/>
    </row>
    <row r="71" spans="1:10">
      <c r="A71" s="790"/>
      <c r="B71" s="789"/>
      <c r="C71" s="789"/>
      <c r="D71" s="789"/>
      <c r="E71" s="789"/>
      <c r="F71" s="789"/>
      <c r="G71" s="790"/>
      <c r="H71" s="789"/>
      <c r="I71" s="789"/>
      <c r="J71" s="789"/>
    </row>
    <row r="72" spans="1:10" ht="15.75">
      <c r="A72" s="788"/>
      <c r="B72" s="789"/>
      <c r="C72" s="789"/>
      <c r="D72" s="789"/>
      <c r="E72" s="789"/>
      <c r="F72" s="789"/>
      <c r="G72" s="788"/>
      <c r="H72" s="789"/>
      <c r="I72" s="789"/>
      <c r="J72" s="789"/>
    </row>
    <row r="73" spans="1:10" s="551" customFormat="1" ht="15.75">
      <c r="A73" s="548"/>
      <c r="B73" s="547"/>
      <c r="C73" s="547"/>
      <c r="D73" s="547"/>
      <c r="E73" s="547"/>
      <c r="F73" s="547"/>
      <c r="G73" s="548"/>
      <c r="H73" s="547"/>
      <c r="I73" s="547"/>
      <c r="J73" s="547"/>
    </row>
    <row r="74" spans="1:10">
      <c r="E74" s="530"/>
    </row>
    <row r="75" spans="1:10">
      <c r="A75" s="547"/>
      <c r="B75" s="547"/>
      <c r="C75" s="547"/>
      <c r="D75" s="547"/>
      <c r="E75" s="547"/>
      <c r="F75" s="547"/>
      <c r="G75" s="547"/>
      <c r="H75" s="547"/>
      <c r="I75" s="547"/>
      <c r="J75" s="547"/>
    </row>
    <row r="76" spans="1:10">
      <c r="A76" s="547"/>
      <c r="B76" s="550"/>
      <c r="C76" s="550"/>
      <c r="D76" s="547"/>
      <c r="E76" s="547"/>
      <c r="F76" s="547"/>
      <c r="G76" s="547"/>
      <c r="H76" s="550"/>
      <c r="I76" s="547"/>
      <c r="J76" s="547"/>
    </row>
    <row r="77" spans="1:10">
      <c r="A77" s="790"/>
      <c r="B77" s="789"/>
      <c r="C77" s="789"/>
      <c r="D77" s="789"/>
      <c r="E77" s="789"/>
      <c r="F77" s="789"/>
      <c r="G77" s="790"/>
      <c r="H77" s="789"/>
      <c r="I77" s="789"/>
      <c r="J77" s="789"/>
    </row>
    <row r="78" spans="1:10" ht="15.75">
      <c r="A78" s="788"/>
      <c r="B78" s="789"/>
      <c r="C78" s="789"/>
      <c r="D78" s="789"/>
      <c r="E78" s="789"/>
      <c r="F78" s="789"/>
      <c r="G78" s="788"/>
      <c r="H78" s="789"/>
      <c r="I78" s="789"/>
      <c r="J78" s="789"/>
    </row>
    <row r="79" spans="1:10" ht="15.75">
      <c r="A79" s="548"/>
      <c r="B79" s="547"/>
      <c r="C79" s="547"/>
      <c r="D79" s="547"/>
      <c r="E79" s="547"/>
      <c r="F79" s="547"/>
      <c r="G79" s="548"/>
      <c r="H79" s="547"/>
      <c r="I79" s="547"/>
      <c r="J79" s="547"/>
    </row>
    <row r="80" spans="1:10" ht="14.25" customHeight="1">
      <c r="E80" s="530"/>
    </row>
    <row r="81" spans="1:10">
      <c r="A81" s="547"/>
      <c r="B81" s="547"/>
      <c r="C81" s="547"/>
      <c r="D81" s="547"/>
      <c r="E81" s="547"/>
      <c r="F81" s="547"/>
      <c r="G81" s="547"/>
      <c r="H81" s="547"/>
      <c r="I81" s="547"/>
      <c r="J81" s="547"/>
    </row>
    <row r="82" spans="1:10">
      <c r="A82" s="547"/>
      <c r="B82" s="550"/>
      <c r="C82" s="550"/>
      <c r="D82" s="547"/>
      <c r="E82" s="547"/>
      <c r="F82" s="547"/>
      <c r="G82" s="547"/>
      <c r="H82" s="550"/>
      <c r="I82" s="547"/>
      <c r="J82" s="547"/>
    </row>
    <row r="83" spans="1:10">
      <c r="A83" s="790"/>
      <c r="B83" s="789"/>
      <c r="C83" s="789"/>
      <c r="D83" s="789"/>
      <c r="E83" s="789"/>
      <c r="F83" s="789"/>
      <c r="G83" s="790"/>
      <c r="H83" s="789"/>
      <c r="I83" s="789"/>
      <c r="J83" s="789"/>
    </row>
    <row r="84" spans="1:10" ht="15.75">
      <c r="A84" s="788"/>
      <c r="B84" s="789"/>
      <c r="C84" s="789"/>
      <c r="D84" s="789"/>
      <c r="E84" s="789"/>
      <c r="F84" s="789"/>
      <c r="G84" s="788"/>
      <c r="H84" s="789"/>
      <c r="I84" s="789"/>
      <c r="J84" s="789"/>
    </row>
    <row r="85" spans="1:10" ht="15.75">
      <c r="A85" s="548"/>
      <c r="B85" s="547"/>
      <c r="C85" s="547"/>
      <c r="D85" s="547"/>
      <c r="E85" s="547"/>
      <c r="F85" s="547"/>
      <c r="G85" s="548"/>
      <c r="H85" s="547"/>
      <c r="I85" s="547"/>
      <c r="J85" s="547"/>
    </row>
  </sheetData>
  <sheetProtection password="CE4F" sheet="1" objects="1" scenarios="1" formatCells="0" formatColumns="0" formatRows="0" selectLockedCells="1"/>
  <mergeCells count="51">
    <mergeCell ref="A78:F78"/>
    <mergeCell ref="G78:J78"/>
    <mergeCell ref="A83:F83"/>
    <mergeCell ref="G83:J83"/>
    <mergeCell ref="A84:F84"/>
    <mergeCell ref="G84:J84"/>
    <mergeCell ref="A71:F71"/>
    <mergeCell ref="G71:J71"/>
    <mergeCell ref="A72:F72"/>
    <mergeCell ref="G72:J72"/>
    <mergeCell ref="A77:F77"/>
    <mergeCell ref="G77:J77"/>
    <mergeCell ref="A60:F60"/>
    <mergeCell ref="G60:J60"/>
    <mergeCell ref="A65:F65"/>
    <mergeCell ref="G65:J65"/>
    <mergeCell ref="A66:F66"/>
    <mergeCell ref="G66:J66"/>
    <mergeCell ref="A53:F53"/>
    <mergeCell ref="G53:J53"/>
    <mergeCell ref="A54:F54"/>
    <mergeCell ref="G54:J54"/>
    <mergeCell ref="A59:F59"/>
    <mergeCell ref="G59:J59"/>
    <mergeCell ref="A42:F42"/>
    <mergeCell ref="G42:J42"/>
    <mergeCell ref="A47:F47"/>
    <mergeCell ref="G47:J47"/>
    <mergeCell ref="A48:F48"/>
    <mergeCell ref="G48:J48"/>
    <mergeCell ref="A35:F35"/>
    <mergeCell ref="G35:J35"/>
    <mergeCell ref="A36:F36"/>
    <mergeCell ref="G36:J36"/>
    <mergeCell ref="A41:F41"/>
    <mergeCell ref="G41:J41"/>
    <mergeCell ref="B11:G11"/>
    <mergeCell ref="C13:G13"/>
    <mergeCell ref="B29:G29"/>
    <mergeCell ref="C24:G24"/>
    <mergeCell ref="C25:G25"/>
    <mergeCell ref="C26:G26"/>
    <mergeCell ref="C27:G27"/>
    <mergeCell ref="C28:G28"/>
    <mergeCell ref="C15:G15"/>
    <mergeCell ref="C17:G17"/>
    <mergeCell ref="C18:G18"/>
    <mergeCell ref="C19:G19"/>
    <mergeCell ref="C20:G20"/>
    <mergeCell ref="C21:G21"/>
    <mergeCell ref="C23:G23"/>
  </mergeCells>
  <pageMargins left="0.74803149606299213" right="0.74803149606299213" top="0.98425196850393704" bottom="0.98425196850393704" header="0.51181102362204722" footer="0.51181102362204722"/>
  <pageSetup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65"/>
  <sheetViews>
    <sheetView showGridLines="0" view="pageBreakPreview" zoomScale="70" zoomScaleNormal="110" zoomScaleSheetLayoutView="70" workbookViewId="0">
      <selection activeCell="E5" sqref="E5"/>
    </sheetView>
  </sheetViews>
  <sheetFormatPr defaultRowHeight="12.75"/>
  <cols>
    <col min="1" max="1" width="50.5703125" bestFit="1" customWidth="1"/>
    <col min="2" max="4" width="14.28515625" customWidth="1"/>
    <col min="5" max="5" width="9.140625" customWidth="1"/>
    <col min="6" max="6" width="5.5703125" customWidth="1"/>
    <col min="7" max="11" width="9.140625" customWidth="1"/>
    <col min="12" max="12" width="10" customWidth="1"/>
    <col min="13" max="17" width="10.140625" bestFit="1" customWidth="1"/>
  </cols>
  <sheetData>
    <row r="1" spans="1:9" ht="15.75">
      <c r="A1" s="60" t="s">
        <v>164</v>
      </c>
      <c r="B1" s="60"/>
      <c r="C1" s="60"/>
      <c r="D1" s="60"/>
    </row>
    <row r="3" spans="1:9">
      <c r="A3" s="111"/>
    </row>
    <row r="4" spans="1:9" ht="15">
      <c r="A4" s="791" t="s">
        <v>165</v>
      </c>
      <c r="B4" s="791"/>
      <c r="C4" s="791"/>
      <c r="D4" s="791"/>
      <c r="E4" s="91"/>
      <c r="F4" s="91"/>
    </row>
    <row r="5" spans="1:9" ht="15">
      <c r="A5" s="112"/>
      <c r="B5" s="113"/>
      <c r="C5" s="113"/>
      <c r="D5" s="113" t="s">
        <v>166</v>
      </c>
      <c r="E5" s="2"/>
      <c r="F5" s="2"/>
      <c r="G5" s="2"/>
      <c r="H5" s="2"/>
      <c r="I5" s="2"/>
    </row>
    <row r="6" spans="1:9">
      <c r="A6" s="792" t="s">
        <v>167</v>
      </c>
      <c r="B6" s="114"/>
      <c r="C6" s="114"/>
      <c r="D6" s="114"/>
      <c r="E6" s="2"/>
      <c r="F6" s="2"/>
      <c r="G6" s="2"/>
      <c r="H6" s="2"/>
      <c r="I6" s="2"/>
    </row>
    <row r="7" spans="1:9">
      <c r="A7" s="793"/>
      <c r="B7" s="115">
        <v>41274</v>
      </c>
      <c r="C7" s="115">
        <v>41639</v>
      </c>
      <c r="D7" s="115">
        <v>42004</v>
      </c>
      <c r="E7" s="2"/>
      <c r="F7" s="2"/>
      <c r="G7" s="2"/>
      <c r="H7" s="2"/>
      <c r="I7" s="2"/>
    </row>
    <row r="8" spans="1:9">
      <c r="A8" s="116" t="s">
        <v>168</v>
      </c>
      <c r="B8" s="117">
        <f>+B9+B15+B21+B29+B38+B46+B49+B52</f>
        <v>0</v>
      </c>
      <c r="C8" s="117">
        <f>+C9+C15+C21+C29+C38+C46+C49+C52</f>
        <v>0</v>
      </c>
      <c r="D8" s="117">
        <f>+D9+D15+D21+D29+D38+D46+D49+D52</f>
        <v>0</v>
      </c>
      <c r="E8" s="2"/>
      <c r="F8" s="2"/>
      <c r="G8" s="2"/>
      <c r="H8" s="2"/>
      <c r="I8" s="2"/>
    </row>
    <row r="9" spans="1:9">
      <c r="A9" s="116" t="s">
        <v>169</v>
      </c>
      <c r="B9" s="117">
        <f>B10+B11+B12-B13+B14</f>
        <v>0</v>
      </c>
      <c r="C9" s="117">
        <f>C10+C11+C12-C13+C14</f>
        <v>0</v>
      </c>
      <c r="D9" s="117">
        <f>D10+D11+D12-D13+D14</f>
        <v>0</v>
      </c>
      <c r="E9" s="2"/>
      <c r="F9" s="2"/>
      <c r="G9" s="2"/>
      <c r="H9" s="2"/>
      <c r="I9" s="2"/>
    </row>
    <row r="10" spans="1:9">
      <c r="A10" s="118" t="s">
        <v>170</v>
      </c>
      <c r="B10" s="119"/>
      <c r="C10" s="119"/>
      <c r="D10" s="119"/>
      <c r="E10" s="2"/>
      <c r="F10" s="2"/>
      <c r="G10" s="2"/>
      <c r="H10" s="2"/>
      <c r="I10" s="2"/>
    </row>
    <row r="11" spans="1:9">
      <c r="A11" s="118" t="s">
        <v>171</v>
      </c>
      <c r="B11" s="119"/>
      <c r="C11" s="119"/>
      <c r="D11" s="119"/>
      <c r="E11" s="2"/>
      <c r="F11" s="2"/>
      <c r="G11" s="2"/>
      <c r="H11" s="2"/>
      <c r="I11" s="2"/>
    </row>
    <row r="12" spans="1:9">
      <c r="A12" s="118" t="s">
        <v>172</v>
      </c>
      <c r="B12" s="119"/>
      <c r="C12" s="119"/>
      <c r="D12" s="119"/>
      <c r="E12" s="2"/>
      <c r="F12" s="2"/>
      <c r="G12" s="2"/>
      <c r="H12" s="2"/>
      <c r="I12" s="2"/>
    </row>
    <row r="13" spans="1:9">
      <c r="A13" s="118" t="s">
        <v>173</v>
      </c>
      <c r="B13" s="119"/>
      <c r="C13" s="119"/>
      <c r="D13" s="119"/>
      <c r="E13" s="2"/>
      <c r="F13" s="2"/>
      <c r="G13" s="2"/>
      <c r="H13" s="2"/>
      <c r="I13" s="2"/>
    </row>
    <row r="14" spans="1:9">
      <c r="A14" s="118" t="s">
        <v>174</v>
      </c>
      <c r="B14" s="119"/>
      <c r="C14" s="119"/>
      <c r="D14" s="119"/>
      <c r="E14" s="2"/>
      <c r="F14" s="2"/>
      <c r="G14" s="2"/>
      <c r="H14" s="2"/>
      <c r="I14" s="2"/>
    </row>
    <row r="15" spans="1:9">
      <c r="A15" s="116" t="s">
        <v>175</v>
      </c>
      <c r="B15" s="117">
        <f>B16+B17+B18+B19-B20</f>
        <v>0</v>
      </c>
      <c r="C15" s="117">
        <f>C16+C17+C18+C19-C20</f>
        <v>0</v>
      </c>
      <c r="D15" s="117">
        <f>D16+D17+D18+D19-D20</f>
        <v>0</v>
      </c>
      <c r="E15" s="2"/>
      <c r="F15" s="2"/>
      <c r="G15" s="2"/>
      <c r="H15" s="2"/>
      <c r="I15" s="2"/>
    </row>
    <row r="16" spans="1:9">
      <c r="A16" s="118" t="s">
        <v>176</v>
      </c>
      <c r="B16" s="119"/>
      <c r="C16" s="119"/>
      <c r="D16" s="119"/>
      <c r="E16" s="2"/>
      <c r="F16" s="2"/>
      <c r="G16" s="2"/>
      <c r="H16" s="2"/>
      <c r="I16" s="2"/>
    </row>
    <row r="17" spans="1:9">
      <c r="A17" s="118" t="s">
        <v>177</v>
      </c>
      <c r="B17" s="119"/>
      <c r="C17" s="119"/>
      <c r="D17" s="119"/>
      <c r="E17" s="2"/>
      <c r="F17" s="2"/>
      <c r="G17" s="2"/>
      <c r="H17" s="2"/>
      <c r="I17" s="2"/>
    </row>
    <row r="18" spans="1:9">
      <c r="A18" s="118" t="s">
        <v>178</v>
      </c>
      <c r="B18" s="119"/>
      <c r="C18" s="119"/>
      <c r="D18" s="119"/>
      <c r="E18" s="2"/>
      <c r="F18" s="2"/>
      <c r="G18" s="2"/>
      <c r="H18" s="2"/>
      <c r="I18" s="2"/>
    </row>
    <row r="19" spans="1:9">
      <c r="A19" s="118" t="s">
        <v>179</v>
      </c>
      <c r="B19" s="119"/>
      <c r="C19" s="119"/>
      <c r="D19" s="119"/>
      <c r="E19" s="2"/>
      <c r="F19" s="2"/>
      <c r="G19" s="2"/>
      <c r="H19" s="2"/>
      <c r="I19" s="2"/>
    </row>
    <row r="20" spans="1:9">
      <c r="A20" s="118" t="s">
        <v>180</v>
      </c>
      <c r="B20" s="119"/>
      <c r="C20" s="119"/>
      <c r="D20" s="119"/>
      <c r="E20" s="2"/>
      <c r="F20" s="2"/>
      <c r="G20" s="2"/>
      <c r="H20" s="2"/>
      <c r="I20" s="2"/>
    </row>
    <row r="21" spans="1:9">
      <c r="A21" s="116" t="s">
        <v>181</v>
      </c>
      <c r="B21" s="117">
        <f>+B22+B23-B24+B25+B26+B27-B28</f>
        <v>0</v>
      </c>
      <c r="C21" s="117">
        <f>+C22+C23-C24+C25+C26+C27-C28</f>
        <v>0</v>
      </c>
      <c r="D21" s="117">
        <f>+D22+D23-D24+D25+D26+D27-D28</f>
        <v>0</v>
      </c>
      <c r="E21" s="2"/>
      <c r="F21" s="2"/>
      <c r="G21" s="2"/>
      <c r="H21" s="2"/>
      <c r="I21" s="2"/>
    </row>
    <row r="22" spans="1:9">
      <c r="A22" s="118" t="s">
        <v>182</v>
      </c>
      <c r="B22" s="119"/>
      <c r="C22" s="119"/>
      <c r="D22" s="119"/>
      <c r="E22" s="2"/>
      <c r="F22" s="2"/>
      <c r="G22" s="2"/>
      <c r="H22" s="2"/>
      <c r="I22" s="2"/>
    </row>
    <row r="23" spans="1:9">
      <c r="A23" s="118" t="s">
        <v>183</v>
      </c>
      <c r="B23" s="119"/>
      <c r="C23" s="119"/>
      <c r="D23" s="119"/>
      <c r="E23" s="2"/>
      <c r="F23" s="2"/>
      <c r="G23" s="2"/>
      <c r="H23" s="2"/>
      <c r="I23" s="2"/>
    </row>
    <row r="24" spans="1:9">
      <c r="A24" s="118" t="s">
        <v>184</v>
      </c>
      <c r="B24" s="119"/>
      <c r="C24" s="119"/>
      <c r="D24" s="119"/>
      <c r="E24" s="2"/>
      <c r="F24" s="2"/>
      <c r="G24" s="2"/>
      <c r="H24" s="2"/>
      <c r="I24" s="2"/>
    </row>
    <row r="25" spans="1:9">
      <c r="A25" s="118" t="s">
        <v>185</v>
      </c>
      <c r="B25" s="119"/>
      <c r="C25" s="119"/>
      <c r="D25" s="119"/>
      <c r="E25" s="2"/>
      <c r="F25" s="2"/>
      <c r="G25" s="2"/>
      <c r="H25" s="2"/>
      <c r="I25" s="2"/>
    </row>
    <row r="26" spans="1:9">
      <c r="A26" s="118" t="s">
        <v>186</v>
      </c>
      <c r="B26" s="119"/>
      <c r="C26" s="119"/>
      <c r="D26" s="119"/>
      <c r="E26" s="2"/>
      <c r="F26" s="2"/>
      <c r="G26" s="2"/>
      <c r="H26" s="2"/>
      <c r="I26" s="2"/>
    </row>
    <row r="27" spans="1:9">
      <c r="A27" s="118" t="s">
        <v>187</v>
      </c>
      <c r="B27" s="119"/>
      <c r="C27" s="119"/>
      <c r="D27" s="119"/>
      <c r="E27" s="2"/>
      <c r="F27" s="2"/>
      <c r="G27" s="2"/>
      <c r="H27" s="2"/>
      <c r="I27" s="2"/>
    </row>
    <row r="28" spans="1:9">
      <c r="A28" s="118" t="s">
        <v>188</v>
      </c>
      <c r="B28" s="119"/>
      <c r="C28" s="119"/>
      <c r="D28" s="119"/>
      <c r="E28" s="2"/>
      <c r="F28" s="2"/>
      <c r="G28" s="2"/>
      <c r="H28" s="2"/>
      <c r="I28" s="2"/>
    </row>
    <row r="29" spans="1:9">
      <c r="A29" s="116" t="s">
        <v>189</v>
      </c>
      <c r="B29" s="117">
        <f>B30+B31+B32+B33+B34-B35+B36-B37</f>
        <v>0</v>
      </c>
      <c r="C29" s="117">
        <f>C30+C31+C32+C33+C34-C35+C36-C37</f>
        <v>0</v>
      </c>
      <c r="D29" s="117">
        <f>D30+D31+D32+D33+D34-D35+D36-D37</f>
        <v>0</v>
      </c>
      <c r="E29" s="2"/>
      <c r="F29" s="2"/>
      <c r="G29" s="2"/>
      <c r="H29" s="2"/>
      <c r="I29" s="2"/>
    </row>
    <row r="30" spans="1:9">
      <c r="A30" s="118" t="s">
        <v>190</v>
      </c>
      <c r="B30" s="119"/>
      <c r="C30" s="119"/>
      <c r="D30" s="119"/>
      <c r="E30" s="2"/>
      <c r="F30" s="2"/>
      <c r="G30" s="2"/>
      <c r="H30" s="2"/>
      <c r="I30" s="2"/>
    </row>
    <row r="31" spans="1:9">
      <c r="A31" s="118" t="s">
        <v>191</v>
      </c>
      <c r="B31" s="119"/>
      <c r="C31" s="119"/>
      <c r="D31" s="119"/>
      <c r="E31" s="2"/>
      <c r="F31" s="2"/>
      <c r="G31" s="2"/>
      <c r="H31" s="2"/>
      <c r="I31" s="2"/>
    </row>
    <row r="32" spans="1:9">
      <c r="A32" s="118" t="s">
        <v>192</v>
      </c>
      <c r="B32" s="119"/>
      <c r="C32" s="119"/>
      <c r="D32" s="119"/>
      <c r="E32" s="2"/>
      <c r="F32" s="2"/>
      <c r="G32" s="2"/>
      <c r="H32" s="2"/>
      <c r="I32" s="2"/>
    </row>
    <row r="33" spans="1:9">
      <c r="A33" s="118" t="s">
        <v>193</v>
      </c>
      <c r="B33" s="119"/>
      <c r="C33" s="119"/>
      <c r="D33" s="119"/>
      <c r="E33" s="2"/>
      <c r="F33" s="2"/>
      <c r="G33" s="2"/>
      <c r="H33" s="2"/>
      <c r="I33" s="2"/>
    </row>
    <row r="34" spans="1:9">
      <c r="A34" s="118" t="s">
        <v>194</v>
      </c>
      <c r="B34" s="119"/>
      <c r="C34" s="119"/>
      <c r="D34" s="119"/>
      <c r="E34" s="2"/>
      <c r="F34" s="2"/>
      <c r="G34" s="2"/>
      <c r="H34" s="2"/>
      <c r="I34" s="2"/>
    </row>
    <row r="35" spans="1:9">
      <c r="A35" s="120" t="s">
        <v>195</v>
      </c>
      <c r="B35" s="119"/>
      <c r="C35" s="119"/>
      <c r="D35" s="119"/>
      <c r="E35" s="2"/>
      <c r="F35" s="2"/>
      <c r="G35" s="2"/>
      <c r="H35" s="2"/>
      <c r="I35" s="2"/>
    </row>
    <row r="36" spans="1:9">
      <c r="A36" s="118" t="s">
        <v>196</v>
      </c>
      <c r="B36" s="119"/>
      <c r="C36" s="119"/>
      <c r="D36" s="119"/>
      <c r="E36" s="2"/>
      <c r="F36" s="2"/>
      <c r="G36" s="2"/>
      <c r="H36" s="2"/>
      <c r="I36" s="2"/>
    </row>
    <row r="37" spans="1:9">
      <c r="A37" s="118" t="s">
        <v>197</v>
      </c>
      <c r="B37" s="119"/>
      <c r="C37" s="119"/>
      <c r="D37" s="119"/>
      <c r="E37" s="2"/>
      <c r="F37" s="2"/>
      <c r="G37" s="2"/>
      <c r="H37" s="2"/>
      <c r="I37" s="2"/>
    </row>
    <row r="38" spans="1:9">
      <c r="A38" s="121" t="s">
        <v>198</v>
      </c>
      <c r="B38" s="117">
        <f>+B39+B40+B41+B42+B43-B44+B45</f>
        <v>0</v>
      </c>
      <c r="C38" s="117">
        <f>+C39+C40+C41+C42+C43-C44+C45</f>
        <v>0</v>
      </c>
      <c r="D38" s="117">
        <f>+D39+D40+D41+D42+D43-D44+D45</f>
        <v>0</v>
      </c>
      <c r="E38" s="2"/>
      <c r="F38" s="2"/>
      <c r="G38" s="2"/>
      <c r="H38" s="2"/>
      <c r="I38" s="2"/>
    </row>
    <row r="39" spans="1:9">
      <c r="A39" s="118" t="s">
        <v>199</v>
      </c>
      <c r="B39" s="119"/>
      <c r="C39" s="119"/>
      <c r="D39" s="119"/>
      <c r="E39" s="2"/>
      <c r="F39" s="2"/>
      <c r="G39" s="2"/>
      <c r="H39" s="2"/>
      <c r="I39" s="2"/>
    </row>
    <row r="40" spans="1:9">
      <c r="A40" s="118" t="s">
        <v>200</v>
      </c>
      <c r="B40" s="119"/>
      <c r="C40" s="119"/>
      <c r="D40" s="119"/>
      <c r="E40" s="2"/>
      <c r="F40" s="2"/>
      <c r="G40" s="2"/>
      <c r="H40" s="2"/>
      <c r="I40" s="2"/>
    </row>
    <row r="41" spans="1:9">
      <c r="A41" s="118" t="s">
        <v>201</v>
      </c>
      <c r="B41" s="119"/>
      <c r="C41" s="119"/>
      <c r="D41" s="119"/>
      <c r="E41" s="2"/>
      <c r="F41" s="2"/>
      <c r="G41" s="2"/>
      <c r="H41" s="2"/>
      <c r="I41" s="2"/>
    </row>
    <row r="42" spans="1:9">
      <c r="A42" s="118" t="s">
        <v>202</v>
      </c>
      <c r="B42" s="119"/>
      <c r="C42" s="119"/>
      <c r="D42" s="119"/>
      <c r="E42" s="2"/>
      <c r="F42" s="2"/>
      <c r="G42" s="2"/>
      <c r="H42" s="2"/>
      <c r="I42" s="2"/>
    </row>
    <row r="43" spans="1:9">
      <c r="A43" s="118" t="s">
        <v>203</v>
      </c>
      <c r="B43" s="119"/>
      <c r="C43" s="119"/>
      <c r="D43" s="119"/>
      <c r="E43" s="2"/>
      <c r="F43" s="2"/>
      <c r="G43" s="2"/>
      <c r="H43" s="2"/>
      <c r="I43" s="2"/>
    </row>
    <row r="44" spans="1:9">
      <c r="A44" s="118" t="s">
        <v>204</v>
      </c>
      <c r="B44" s="119"/>
      <c r="C44" s="119"/>
      <c r="D44" s="119"/>
      <c r="E44" s="2"/>
      <c r="F44" s="2"/>
      <c r="G44" s="2"/>
      <c r="H44" s="2"/>
      <c r="I44" s="2"/>
    </row>
    <row r="45" spans="1:9">
      <c r="A45" s="118" t="s">
        <v>205</v>
      </c>
      <c r="B45" s="119"/>
      <c r="C45" s="119"/>
      <c r="D45" s="119"/>
      <c r="E45" s="2"/>
      <c r="F45" s="2"/>
      <c r="G45" s="2"/>
      <c r="H45" s="2"/>
      <c r="I45" s="2"/>
    </row>
    <row r="46" spans="1:9">
      <c r="A46" s="116" t="s">
        <v>206</v>
      </c>
      <c r="B46" s="117">
        <f>SUM(B47:B48)</f>
        <v>0</v>
      </c>
      <c r="C46" s="117">
        <f>SUM(C47:C48)</f>
        <v>0</v>
      </c>
      <c r="D46" s="117">
        <f>SUM(D47:D48)</f>
        <v>0</v>
      </c>
      <c r="E46" s="2"/>
      <c r="F46" s="2"/>
      <c r="G46" s="2"/>
      <c r="H46" s="2"/>
      <c r="I46" s="2"/>
    </row>
    <row r="47" spans="1:9">
      <c r="A47" s="118" t="s">
        <v>207</v>
      </c>
      <c r="B47" s="119"/>
      <c r="C47" s="119"/>
      <c r="D47" s="119"/>
      <c r="E47" s="2"/>
      <c r="F47" s="2"/>
      <c r="G47" s="2"/>
      <c r="H47" s="2"/>
      <c r="I47" s="2"/>
    </row>
    <row r="48" spans="1:9">
      <c r="A48" s="118" t="s">
        <v>208</v>
      </c>
      <c r="B48" s="119"/>
      <c r="C48" s="119"/>
      <c r="D48" s="119"/>
      <c r="E48" s="2"/>
      <c r="F48" s="2"/>
      <c r="G48" s="2"/>
      <c r="H48" s="2"/>
      <c r="I48" s="2"/>
    </row>
    <row r="49" spans="1:9">
      <c r="A49" s="116" t="s">
        <v>209</v>
      </c>
      <c r="B49" s="117">
        <f>SUM(B50:B51)</f>
        <v>0</v>
      </c>
      <c r="C49" s="117">
        <f>SUM(C50:C51)</f>
        <v>0</v>
      </c>
      <c r="D49" s="117">
        <f>SUM(D50:D51)</f>
        <v>0</v>
      </c>
      <c r="E49" s="2"/>
      <c r="F49" s="2"/>
      <c r="G49" s="2"/>
      <c r="H49" s="2"/>
      <c r="I49" s="2"/>
    </row>
    <row r="50" spans="1:9">
      <c r="A50" s="118" t="s">
        <v>210</v>
      </c>
      <c r="B50" s="119"/>
      <c r="C50" s="119"/>
      <c r="D50" s="119"/>
      <c r="E50" s="2"/>
      <c r="F50" s="2"/>
      <c r="G50" s="2"/>
      <c r="H50" s="2"/>
      <c r="I50" s="2"/>
    </row>
    <row r="51" spans="1:9">
      <c r="A51" s="118" t="s">
        <v>211</v>
      </c>
      <c r="B51" s="119"/>
      <c r="C51" s="119"/>
      <c r="D51" s="119"/>
      <c r="E51" s="2"/>
      <c r="F51" s="2"/>
      <c r="G51" s="2"/>
      <c r="H51" s="2"/>
      <c r="I51" s="2"/>
    </row>
    <row r="52" spans="1:9">
      <c r="A52" s="116" t="s">
        <v>212</v>
      </c>
      <c r="B52" s="117">
        <f>SUM(B53:B60)-B61</f>
        <v>0</v>
      </c>
      <c r="C52" s="117">
        <f>SUM(C53:C60)-C61</f>
        <v>0</v>
      </c>
      <c r="D52" s="117">
        <f>SUM(D53:D60)-D61</f>
        <v>0</v>
      </c>
      <c r="E52" s="2"/>
      <c r="F52" s="2"/>
      <c r="G52" s="2"/>
      <c r="H52" s="2"/>
      <c r="I52" s="2"/>
    </row>
    <row r="53" spans="1:9">
      <c r="A53" s="118" t="s">
        <v>213</v>
      </c>
      <c r="B53" s="119"/>
      <c r="C53" s="119"/>
      <c r="D53" s="119"/>
      <c r="E53" s="2"/>
      <c r="F53" s="2"/>
      <c r="G53" s="2"/>
      <c r="H53" s="2"/>
      <c r="I53" s="2"/>
    </row>
    <row r="54" spans="1:9">
      <c r="A54" s="118" t="s">
        <v>214</v>
      </c>
      <c r="B54" s="119"/>
      <c r="C54" s="119"/>
      <c r="D54" s="119"/>
      <c r="E54" s="2"/>
      <c r="F54" s="2"/>
      <c r="G54" s="2"/>
      <c r="H54" s="2"/>
      <c r="I54" s="2"/>
    </row>
    <row r="55" spans="1:9">
      <c r="A55" s="118" t="s">
        <v>215</v>
      </c>
      <c r="B55" s="119"/>
      <c r="C55" s="119"/>
      <c r="D55" s="119"/>
      <c r="E55" s="2"/>
      <c r="F55" s="2"/>
      <c r="G55" s="2"/>
      <c r="H55" s="2"/>
      <c r="I55" s="2"/>
    </row>
    <row r="56" spans="1:9">
      <c r="A56" s="118" t="s">
        <v>216</v>
      </c>
      <c r="B56" s="119"/>
      <c r="C56" s="119"/>
      <c r="D56" s="119"/>
      <c r="E56" s="2"/>
      <c r="F56" s="2"/>
      <c r="G56" s="2"/>
      <c r="H56" s="2"/>
      <c r="I56" s="2"/>
    </row>
    <row r="57" spans="1:9">
      <c r="A57" s="118" t="s">
        <v>217</v>
      </c>
      <c r="B57" s="119"/>
      <c r="C57" s="119"/>
      <c r="D57" s="119"/>
      <c r="E57" s="2"/>
      <c r="F57" s="2"/>
      <c r="G57" s="2"/>
      <c r="H57" s="2"/>
      <c r="I57" s="2"/>
    </row>
    <row r="58" spans="1:9">
      <c r="A58" s="118" t="s">
        <v>218</v>
      </c>
      <c r="B58" s="119"/>
      <c r="C58" s="119"/>
      <c r="D58" s="119"/>
      <c r="E58" s="2"/>
      <c r="F58" s="2"/>
      <c r="G58" s="2"/>
      <c r="H58" s="2"/>
      <c r="I58" s="2"/>
    </row>
    <row r="59" spans="1:9">
      <c r="A59" s="118" t="s">
        <v>219</v>
      </c>
      <c r="B59" s="119"/>
      <c r="C59" s="119"/>
      <c r="D59" s="119"/>
      <c r="E59" s="2"/>
      <c r="F59" s="2"/>
      <c r="G59" s="2"/>
      <c r="H59" s="2"/>
      <c r="I59" s="2"/>
    </row>
    <row r="60" spans="1:9">
      <c r="A60" s="118" t="s">
        <v>220</v>
      </c>
      <c r="B60" s="119"/>
      <c r="C60" s="119"/>
      <c r="D60" s="119"/>
      <c r="E60" s="2"/>
      <c r="F60" s="2"/>
      <c r="G60" s="2"/>
      <c r="H60" s="2"/>
      <c r="I60" s="2"/>
    </row>
    <row r="61" spans="1:9">
      <c r="A61" s="118" t="s">
        <v>221</v>
      </c>
      <c r="B61" s="122"/>
      <c r="C61" s="122"/>
      <c r="D61" s="122"/>
      <c r="E61" s="2"/>
      <c r="F61" s="2"/>
      <c r="G61" s="2"/>
      <c r="H61" s="2"/>
      <c r="I61" s="2"/>
    </row>
    <row r="62" spans="1:9">
      <c r="A62" s="792" t="s">
        <v>167</v>
      </c>
      <c r="B62" s="123"/>
      <c r="C62" s="123"/>
      <c r="D62" s="123"/>
      <c r="E62" s="2"/>
      <c r="F62" s="2"/>
      <c r="G62" s="2"/>
      <c r="H62" s="2"/>
      <c r="I62" s="2"/>
    </row>
    <row r="63" spans="1:9">
      <c r="A63" s="793"/>
      <c r="B63" s="115">
        <v>41274</v>
      </c>
      <c r="C63" s="115">
        <v>41639</v>
      </c>
      <c r="D63" s="115">
        <v>42004</v>
      </c>
      <c r="E63" s="2"/>
      <c r="F63" s="2"/>
      <c r="G63" s="2"/>
      <c r="H63" s="2"/>
      <c r="I63" s="2"/>
    </row>
    <row r="64" spans="1:9">
      <c r="A64" s="118"/>
      <c r="B64" s="124"/>
      <c r="C64" s="124"/>
      <c r="D64" s="124"/>
      <c r="E64" s="2"/>
      <c r="F64" s="2"/>
      <c r="G64" s="2"/>
      <c r="H64" s="2"/>
      <c r="I64" s="2"/>
    </row>
    <row r="65" spans="1:9">
      <c r="A65" s="116" t="s">
        <v>222</v>
      </c>
      <c r="B65" s="117">
        <f>+B66+B72+B80+B91+B102+B111+B117+B120</f>
        <v>0</v>
      </c>
      <c r="C65" s="117">
        <f>+C66+C72+C80+C91+C102+C111+C117+C120</f>
        <v>0</v>
      </c>
      <c r="D65" s="117">
        <f>+D66+D72+D80+D91+D102+D111+D117+D120</f>
        <v>0</v>
      </c>
      <c r="E65" s="2"/>
      <c r="F65" s="2"/>
      <c r="G65" s="2"/>
      <c r="H65" s="2"/>
      <c r="I65" s="2"/>
    </row>
    <row r="66" spans="1:9">
      <c r="A66" s="116" t="s">
        <v>223</v>
      </c>
      <c r="B66" s="117">
        <f>B67+B68-B69+B70-B71</f>
        <v>0</v>
      </c>
      <c r="C66" s="117">
        <f>C67+C68-C69+C70-C71</f>
        <v>0</v>
      </c>
      <c r="D66" s="117">
        <f>D67+D68-D69+D70-D71</f>
        <v>0</v>
      </c>
      <c r="E66" s="2"/>
      <c r="F66" s="2"/>
      <c r="G66" s="2"/>
      <c r="H66" s="2"/>
      <c r="I66" s="2"/>
    </row>
    <row r="67" spans="1:9">
      <c r="A67" s="118" t="s">
        <v>182</v>
      </c>
      <c r="B67" s="119"/>
      <c r="C67" s="119"/>
      <c r="D67" s="119"/>
      <c r="E67" s="2"/>
      <c r="F67" s="2"/>
      <c r="G67" s="2"/>
      <c r="H67" s="2"/>
      <c r="I67" s="2"/>
    </row>
    <row r="68" spans="1:9">
      <c r="A68" s="118" t="s">
        <v>183</v>
      </c>
      <c r="B68" s="119"/>
      <c r="C68" s="119"/>
      <c r="D68" s="119"/>
      <c r="E68" s="2"/>
      <c r="F68" s="2"/>
      <c r="G68" s="2"/>
      <c r="H68" s="2"/>
      <c r="I68" s="2"/>
    </row>
    <row r="69" spans="1:9">
      <c r="A69" s="118" t="s">
        <v>224</v>
      </c>
      <c r="B69" s="119"/>
      <c r="C69" s="119"/>
      <c r="D69" s="119"/>
      <c r="E69" s="2"/>
      <c r="F69" s="2"/>
      <c r="G69" s="2"/>
      <c r="H69" s="2"/>
      <c r="I69" s="2"/>
    </row>
    <row r="70" spans="1:9">
      <c r="A70" s="118" t="s">
        <v>185</v>
      </c>
      <c r="B70" s="119"/>
      <c r="C70" s="119"/>
      <c r="D70" s="119"/>
      <c r="E70" s="2"/>
      <c r="F70" s="2"/>
      <c r="G70" s="2"/>
      <c r="H70" s="2"/>
      <c r="I70" s="2"/>
    </row>
    <row r="71" spans="1:9">
      <c r="A71" s="118" t="s">
        <v>225</v>
      </c>
      <c r="B71" s="119"/>
      <c r="C71" s="119"/>
      <c r="D71" s="119"/>
      <c r="E71" s="2"/>
      <c r="F71" s="2"/>
      <c r="G71" s="2"/>
      <c r="H71" s="2"/>
      <c r="I71" s="2"/>
    </row>
    <row r="72" spans="1:9">
      <c r="A72" s="116" t="s">
        <v>226</v>
      </c>
      <c r="B72" s="117">
        <f>SUM(B73:B77)-B78-B79</f>
        <v>0</v>
      </c>
      <c r="C72" s="117">
        <f>SUM(C73:C77)-C78-C79</f>
        <v>0</v>
      </c>
      <c r="D72" s="117">
        <f>SUM(D73:D77)-D78-D79</f>
        <v>0</v>
      </c>
      <c r="E72" s="2"/>
      <c r="F72" s="2"/>
      <c r="G72" s="2"/>
      <c r="H72" s="2"/>
      <c r="I72" s="2"/>
    </row>
    <row r="73" spans="1:9">
      <c r="A73" s="118" t="s">
        <v>190</v>
      </c>
      <c r="B73" s="119"/>
      <c r="C73" s="119"/>
      <c r="D73" s="119"/>
      <c r="E73" s="2"/>
      <c r="F73" s="2"/>
      <c r="G73" s="2"/>
      <c r="H73" s="2"/>
      <c r="I73" s="2"/>
    </row>
    <row r="74" spans="1:9">
      <c r="A74" s="118" t="s">
        <v>191</v>
      </c>
      <c r="B74" s="119"/>
      <c r="C74" s="119"/>
      <c r="D74" s="119"/>
      <c r="E74" s="2"/>
      <c r="F74" s="2"/>
      <c r="G74" s="2"/>
      <c r="H74" s="2"/>
      <c r="I74" s="2"/>
    </row>
    <row r="75" spans="1:9">
      <c r="A75" s="118" t="s">
        <v>192</v>
      </c>
      <c r="B75" s="119"/>
      <c r="C75" s="119"/>
      <c r="D75" s="119"/>
      <c r="E75" s="2"/>
      <c r="F75" s="2"/>
      <c r="G75" s="2"/>
      <c r="H75" s="2"/>
      <c r="I75" s="2"/>
    </row>
    <row r="76" spans="1:9">
      <c r="A76" s="118" t="s">
        <v>193</v>
      </c>
      <c r="B76" s="119"/>
      <c r="C76" s="119"/>
      <c r="D76" s="119"/>
      <c r="E76" s="2"/>
      <c r="F76" s="2"/>
      <c r="G76" s="2"/>
      <c r="H76" s="2"/>
      <c r="I76" s="2"/>
    </row>
    <row r="77" spans="1:9">
      <c r="A77" s="118" t="s">
        <v>194</v>
      </c>
      <c r="B77" s="119"/>
      <c r="C77" s="119"/>
      <c r="D77" s="119"/>
      <c r="E77" s="2"/>
      <c r="F77" s="2"/>
      <c r="G77" s="2"/>
      <c r="H77" s="2"/>
      <c r="I77" s="2"/>
    </row>
    <row r="78" spans="1:9">
      <c r="A78" s="118" t="s">
        <v>195</v>
      </c>
      <c r="B78" s="119"/>
      <c r="C78" s="119"/>
      <c r="D78" s="119"/>
      <c r="E78" s="2"/>
      <c r="F78" s="2"/>
      <c r="G78" s="2"/>
      <c r="H78" s="2"/>
      <c r="I78" s="2"/>
    </row>
    <row r="79" spans="1:9">
      <c r="A79" s="118" t="s">
        <v>227</v>
      </c>
      <c r="B79" s="119"/>
      <c r="C79" s="119"/>
      <c r="D79" s="119"/>
      <c r="E79" s="2"/>
      <c r="F79" s="2"/>
      <c r="G79" s="2"/>
      <c r="H79" s="2"/>
      <c r="I79" s="2"/>
    </row>
    <row r="80" spans="1:9">
      <c r="A80" s="116" t="s">
        <v>228</v>
      </c>
      <c r="B80" s="117">
        <f>+B81-B82+B83-B84-B85+B86-B87-B88+B89-B90</f>
        <v>0</v>
      </c>
      <c r="C80" s="117">
        <f>+C81-C82+C83-C84-C85+C86-C87-C88+C89-C90</f>
        <v>0</v>
      </c>
      <c r="D80" s="117">
        <f>+D81-D82+D83-D84-D85+D86-D87-D88+D89-D90</f>
        <v>0</v>
      </c>
      <c r="E80" s="2"/>
      <c r="F80" s="2"/>
      <c r="G80" s="2"/>
      <c r="H80" s="2"/>
      <c r="I80" s="2"/>
    </row>
    <row r="81" spans="1:9">
      <c r="A81" s="118" t="s">
        <v>229</v>
      </c>
      <c r="B81" s="119"/>
      <c r="C81" s="119"/>
      <c r="D81" s="119"/>
      <c r="E81" s="2"/>
      <c r="F81" s="2"/>
      <c r="G81" s="2"/>
      <c r="H81" s="2"/>
      <c r="I81" s="2"/>
    </row>
    <row r="82" spans="1:9">
      <c r="A82" s="118" t="s">
        <v>230</v>
      </c>
      <c r="B82" s="119"/>
      <c r="C82" s="119"/>
      <c r="D82" s="119"/>
      <c r="E82" s="2"/>
      <c r="F82" s="2"/>
      <c r="G82" s="2"/>
      <c r="H82" s="2"/>
      <c r="I82" s="2"/>
    </row>
    <row r="83" spans="1:9">
      <c r="A83" s="118" t="s">
        <v>231</v>
      </c>
      <c r="B83" s="119"/>
      <c r="C83" s="119"/>
      <c r="D83" s="119"/>
      <c r="E83" s="2"/>
      <c r="F83" s="2"/>
      <c r="G83" s="2"/>
      <c r="H83" s="2"/>
      <c r="I83" s="2"/>
    </row>
    <row r="84" spans="1:9">
      <c r="A84" s="118" t="s">
        <v>232</v>
      </c>
      <c r="B84" s="119"/>
      <c r="C84" s="119"/>
      <c r="D84" s="119"/>
      <c r="E84" s="2"/>
      <c r="F84" s="2"/>
      <c r="G84" s="2"/>
      <c r="H84" s="2"/>
      <c r="I84" s="2"/>
    </row>
    <row r="85" spans="1:9">
      <c r="A85" s="118" t="s">
        <v>233</v>
      </c>
      <c r="B85" s="119"/>
      <c r="C85" s="119"/>
      <c r="D85" s="119"/>
      <c r="E85" s="2"/>
      <c r="F85" s="2"/>
      <c r="G85" s="2"/>
      <c r="H85" s="2"/>
      <c r="I85" s="2"/>
    </row>
    <row r="86" spans="1:9">
      <c r="A86" s="118" t="s">
        <v>234</v>
      </c>
      <c r="B86" s="119"/>
      <c r="C86" s="119"/>
      <c r="D86" s="119"/>
      <c r="E86" s="2"/>
      <c r="F86" s="2"/>
      <c r="G86" s="2"/>
      <c r="H86" s="2"/>
      <c r="I86" s="2"/>
    </row>
    <row r="87" spans="1:9">
      <c r="A87" s="118" t="s">
        <v>235</v>
      </c>
      <c r="B87" s="119"/>
      <c r="C87" s="119"/>
      <c r="D87" s="119"/>
      <c r="E87" s="2"/>
      <c r="F87" s="2"/>
      <c r="G87" s="2"/>
      <c r="H87" s="2"/>
      <c r="I87" s="2"/>
    </row>
    <row r="88" spans="1:9">
      <c r="A88" s="118" t="s">
        <v>236</v>
      </c>
      <c r="B88" s="119"/>
      <c r="C88" s="119"/>
      <c r="D88" s="119"/>
      <c r="E88" s="2"/>
      <c r="F88" s="2"/>
      <c r="G88" s="2"/>
      <c r="H88" s="2"/>
      <c r="I88" s="2"/>
    </row>
    <row r="89" spans="1:9">
      <c r="A89" s="118" t="s">
        <v>237</v>
      </c>
      <c r="B89" s="119"/>
      <c r="C89" s="119"/>
      <c r="D89" s="119"/>
      <c r="E89" s="2"/>
      <c r="F89" s="2"/>
      <c r="G89" s="2"/>
      <c r="H89" s="2"/>
      <c r="I89" s="2"/>
    </row>
    <row r="90" spans="1:9">
      <c r="A90" s="118" t="s">
        <v>238</v>
      </c>
      <c r="B90" s="119"/>
      <c r="C90" s="119"/>
      <c r="D90" s="119"/>
      <c r="E90" s="2"/>
      <c r="F90" s="2"/>
      <c r="G90" s="2"/>
      <c r="H90" s="2"/>
      <c r="I90" s="2"/>
    </row>
    <row r="91" spans="1:9">
      <c r="A91" s="116" t="s">
        <v>239</v>
      </c>
      <c r="B91" s="117">
        <f>SUM(B92:B98)-B99+B100+B101</f>
        <v>0</v>
      </c>
      <c r="C91" s="117">
        <f>SUM(C92:C98)-C99+C100+C101</f>
        <v>0</v>
      </c>
      <c r="D91" s="117">
        <f>SUM(D92:D98)-D99+D100+D101</f>
        <v>0</v>
      </c>
      <c r="E91" s="2"/>
      <c r="F91" s="2"/>
      <c r="G91" s="2"/>
      <c r="H91" s="2"/>
      <c r="I91" s="2"/>
    </row>
    <row r="92" spans="1:9">
      <c r="A92" s="118" t="s">
        <v>240</v>
      </c>
      <c r="B92" s="119"/>
      <c r="C92" s="119"/>
      <c r="D92" s="119"/>
      <c r="E92" s="2"/>
      <c r="F92" s="2"/>
      <c r="G92" s="2"/>
      <c r="H92" s="2"/>
      <c r="I92" s="2"/>
    </row>
    <row r="93" spans="1:9">
      <c r="A93" s="118" t="s">
        <v>241</v>
      </c>
      <c r="B93" s="119"/>
      <c r="C93" s="119"/>
      <c r="D93" s="119"/>
      <c r="E93" s="2"/>
      <c r="F93" s="2"/>
      <c r="G93" s="2"/>
      <c r="H93" s="2"/>
      <c r="I93" s="2"/>
    </row>
    <row r="94" spans="1:9">
      <c r="A94" s="118" t="s">
        <v>242</v>
      </c>
      <c r="B94" s="119"/>
      <c r="C94" s="119"/>
      <c r="D94" s="119"/>
      <c r="E94" s="2"/>
      <c r="F94" s="2"/>
      <c r="G94" s="2"/>
      <c r="H94" s="2"/>
      <c r="I94" s="2"/>
    </row>
    <row r="95" spans="1:9">
      <c r="A95" s="118" t="s">
        <v>243</v>
      </c>
      <c r="B95" s="119"/>
      <c r="C95" s="119"/>
      <c r="D95" s="119"/>
      <c r="E95" s="2"/>
      <c r="F95" s="2"/>
      <c r="G95" s="2"/>
      <c r="H95" s="2"/>
      <c r="I95" s="2"/>
    </row>
    <row r="96" spans="1:9">
      <c r="A96" s="118" t="s">
        <v>244</v>
      </c>
      <c r="B96" s="119"/>
      <c r="C96" s="119"/>
      <c r="D96" s="119"/>
      <c r="E96" s="2"/>
      <c r="F96" s="2"/>
      <c r="G96" s="2"/>
      <c r="H96" s="2"/>
      <c r="I96" s="2"/>
    </row>
    <row r="97" spans="1:9">
      <c r="A97" s="118" t="s">
        <v>245</v>
      </c>
      <c r="B97" s="119"/>
      <c r="C97" s="119"/>
      <c r="D97" s="119"/>
      <c r="E97" s="2"/>
      <c r="F97" s="2"/>
      <c r="G97" s="2"/>
      <c r="H97" s="2"/>
      <c r="I97" s="2"/>
    </row>
    <row r="98" spans="1:9">
      <c r="A98" s="118" t="s">
        <v>246</v>
      </c>
      <c r="B98" s="119"/>
      <c r="C98" s="119"/>
      <c r="D98" s="119"/>
      <c r="E98" s="2"/>
      <c r="F98" s="2"/>
      <c r="G98" s="2"/>
      <c r="H98" s="2"/>
      <c r="I98" s="2"/>
    </row>
    <row r="99" spans="1:9">
      <c r="A99" s="118" t="s">
        <v>247</v>
      </c>
      <c r="B99" s="119"/>
      <c r="C99" s="119"/>
      <c r="D99" s="119"/>
      <c r="E99" s="2"/>
      <c r="F99" s="2"/>
      <c r="G99" s="2"/>
      <c r="H99" s="2"/>
      <c r="I99" s="2"/>
    </row>
    <row r="100" spans="1:9">
      <c r="A100" s="118" t="s">
        <v>248</v>
      </c>
      <c r="B100" s="119"/>
      <c r="C100" s="119"/>
      <c r="D100" s="119"/>
      <c r="E100" s="2"/>
      <c r="F100" s="2"/>
      <c r="G100" s="2"/>
      <c r="H100" s="2"/>
      <c r="I100" s="2"/>
    </row>
    <row r="101" spans="1:9">
      <c r="A101" s="118" t="s">
        <v>249</v>
      </c>
      <c r="B101" s="119"/>
      <c r="C101" s="119"/>
      <c r="D101" s="119"/>
      <c r="E101" s="2"/>
      <c r="F101" s="2"/>
      <c r="G101" s="2"/>
      <c r="H101" s="2"/>
      <c r="I101" s="2"/>
    </row>
    <row r="102" spans="1:9">
      <c r="A102" s="116" t="s">
        <v>250</v>
      </c>
      <c r="B102" s="117">
        <f>SUM(B103:B108)-B109+B110</f>
        <v>0</v>
      </c>
      <c r="C102" s="117">
        <f>SUM(C103:C108)-C109+C110</f>
        <v>0</v>
      </c>
      <c r="D102" s="117">
        <f>SUM(D103:D108)-D109+D110</f>
        <v>0</v>
      </c>
      <c r="E102" s="2"/>
      <c r="F102" s="2"/>
      <c r="G102" s="2"/>
      <c r="H102" s="2"/>
      <c r="I102" s="2"/>
    </row>
    <row r="103" spans="1:9">
      <c r="A103" s="118" t="s">
        <v>251</v>
      </c>
      <c r="B103" s="119"/>
      <c r="C103" s="119"/>
      <c r="D103" s="119"/>
      <c r="E103" s="2"/>
      <c r="F103" s="2"/>
      <c r="G103" s="2"/>
      <c r="H103" s="2"/>
      <c r="I103" s="2"/>
    </row>
    <row r="104" spans="1:9">
      <c r="A104" s="118" t="s">
        <v>252</v>
      </c>
      <c r="B104" s="119"/>
      <c r="C104" s="119"/>
      <c r="D104" s="119"/>
      <c r="E104" s="2"/>
      <c r="F104" s="2"/>
      <c r="G104" s="2"/>
      <c r="H104" s="2"/>
      <c r="I104" s="2"/>
    </row>
    <row r="105" spans="1:9">
      <c r="A105" s="118" t="s">
        <v>253</v>
      </c>
      <c r="B105" s="119"/>
      <c r="C105" s="119"/>
      <c r="D105" s="119"/>
      <c r="E105" s="2"/>
      <c r="F105" s="2"/>
      <c r="G105" s="2"/>
      <c r="H105" s="2"/>
      <c r="I105" s="2"/>
    </row>
    <row r="106" spans="1:9">
      <c r="A106" s="118" t="s">
        <v>254</v>
      </c>
      <c r="B106" s="119"/>
      <c r="C106" s="119"/>
      <c r="D106" s="119"/>
      <c r="E106" s="2"/>
      <c r="F106" s="2"/>
      <c r="G106" s="2"/>
      <c r="H106" s="2"/>
      <c r="I106" s="2"/>
    </row>
    <row r="107" spans="1:9">
      <c r="A107" s="118" t="s">
        <v>255</v>
      </c>
      <c r="B107" s="119"/>
      <c r="C107" s="119"/>
      <c r="D107" s="119"/>
      <c r="E107" s="2"/>
      <c r="F107" s="2"/>
      <c r="G107" s="2"/>
      <c r="H107" s="2"/>
      <c r="I107" s="2"/>
    </row>
    <row r="108" spans="1:9">
      <c r="A108" s="118" t="s">
        <v>256</v>
      </c>
      <c r="B108" s="119"/>
      <c r="C108" s="119"/>
      <c r="D108" s="119"/>
      <c r="E108" s="2"/>
      <c r="F108" s="2"/>
      <c r="G108" s="2"/>
      <c r="H108" s="2"/>
      <c r="I108" s="2"/>
    </row>
    <row r="109" spans="1:9">
      <c r="A109" s="118" t="s">
        <v>257</v>
      </c>
      <c r="B109" s="119"/>
      <c r="C109" s="119"/>
      <c r="D109" s="119"/>
      <c r="E109" s="2"/>
      <c r="F109" s="2"/>
      <c r="G109" s="2"/>
      <c r="H109" s="2"/>
      <c r="I109" s="2"/>
    </row>
    <row r="110" spans="1:9">
      <c r="A110" s="118" t="s">
        <v>258</v>
      </c>
      <c r="B110" s="119"/>
      <c r="C110" s="119"/>
      <c r="D110" s="119"/>
      <c r="E110" s="2"/>
      <c r="F110" s="2"/>
      <c r="G110" s="2"/>
      <c r="H110" s="2"/>
      <c r="I110" s="2"/>
    </row>
    <row r="111" spans="1:9">
      <c r="A111" s="116" t="s">
        <v>259</v>
      </c>
      <c r="B111" s="117">
        <f>SUM(B112:B114)-B115+B116</f>
        <v>0</v>
      </c>
      <c r="C111" s="117">
        <f>SUM(C112:C114)-C115+C116</f>
        <v>0</v>
      </c>
      <c r="D111" s="117">
        <f>SUM(D112:D114)-D115+D116</f>
        <v>0</v>
      </c>
      <c r="E111" s="2"/>
      <c r="F111" s="2"/>
      <c r="G111" s="2"/>
      <c r="H111" s="2"/>
      <c r="I111" s="2"/>
    </row>
    <row r="112" spans="1:9">
      <c r="A112" s="118" t="s">
        <v>260</v>
      </c>
      <c r="B112" s="119"/>
      <c r="C112" s="119"/>
      <c r="D112" s="119"/>
      <c r="E112" s="2"/>
      <c r="F112" s="2"/>
      <c r="G112" s="2"/>
      <c r="H112" s="2"/>
      <c r="I112" s="2"/>
    </row>
    <row r="113" spans="1:9">
      <c r="A113" s="118" t="s">
        <v>261</v>
      </c>
      <c r="B113" s="119"/>
      <c r="C113" s="119"/>
      <c r="D113" s="119"/>
      <c r="E113" s="2"/>
      <c r="F113" s="2"/>
      <c r="G113" s="2"/>
      <c r="H113" s="2"/>
      <c r="I113" s="2"/>
    </row>
    <row r="114" spans="1:9">
      <c r="A114" s="118" t="s">
        <v>262</v>
      </c>
      <c r="B114" s="119"/>
      <c r="C114" s="119"/>
      <c r="D114" s="119"/>
      <c r="E114" s="2"/>
      <c r="F114" s="2"/>
      <c r="G114" s="2"/>
      <c r="H114" s="2"/>
      <c r="I114" s="2"/>
    </row>
    <row r="115" spans="1:9">
      <c r="A115" s="118" t="s">
        <v>263</v>
      </c>
      <c r="B115" s="119"/>
      <c r="C115" s="119"/>
      <c r="D115" s="119"/>
      <c r="E115" s="2"/>
      <c r="F115" s="2"/>
      <c r="G115" s="2"/>
      <c r="H115" s="2"/>
      <c r="I115" s="2"/>
    </row>
    <row r="116" spans="1:9">
      <c r="A116" s="118" t="s">
        <v>264</v>
      </c>
      <c r="B116" s="119"/>
      <c r="C116" s="119"/>
      <c r="D116" s="119"/>
      <c r="E116" s="2"/>
      <c r="F116" s="2"/>
      <c r="G116" s="2"/>
      <c r="H116" s="2"/>
      <c r="I116" s="2"/>
    </row>
    <row r="117" spans="1:9">
      <c r="A117" s="116" t="s">
        <v>265</v>
      </c>
      <c r="B117" s="117">
        <f>SUM(B118:B119)</f>
        <v>0</v>
      </c>
      <c r="C117" s="117">
        <f>SUM(C118:C119)</f>
        <v>0</v>
      </c>
      <c r="D117" s="117">
        <f>SUM(D118:D119)</f>
        <v>0</v>
      </c>
      <c r="E117" s="2"/>
      <c r="F117" s="2"/>
      <c r="G117" s="2"/>
      <c r="H117" s="2"/>
      <c r="I117" s="2"/>
    </row>
    <row r="118" spans="1:9">
      <c r="A118" s="118" t="s">
        <v>266</v>
      </c>
      <c r="B118" s="119"/>
      <c r="C118" s="119"/>
      <c r="D118" s="119"/>
      <c r="E118" s="2"/>
      <c r="F118" s="2"/>
      <c r="G118" s="2"/>
      <c r="H118" s="2"/>
      <c r="I118" s="2"/>
    </row>
    <row r="119" spans="1:9">
      <c r="A119" s="118" t="s">
        <v>211</v>
      </c>
      <c r="B119" s="119"/>
      <c r="C119" s="119"/>
      <c r="D119" s="119"/>
      <c r="E119" s="2"/>
      <c r="F119" s="2"/>
      <c r="G119" s="2"/>
      <c r="H119" s="2"/>
      <c r="I119" s="2"/>
    </row>
    <row r="120" spans="1:9">
      <c r="A120" s="116" t="s">
        <v>267</v>
      </c>
      <c r="B120" s="117">
        <f>SUM(B121:B126)-B127-B128</f>
        <v>0</v>
      </c>
      <c r="C120" s="117">
        <f>SUM(C121:C126)-C127-C128</f>
        <v>0</v>
      </c>
      <c r="D120" s="117">
        <f>SUM(D121:D126)-D127-D128</f>
        <v>0</v>
      </c>
      <c r="E120" s="2"/>
      <c r="F120" s="2"/>
      <c r="G120" s="2"/>
      <c r="H120" s="2"/>
      <c r="I120" s="2"/>
    </row>
    <row r="121" spans="1:9">
      <c r="A121" s="118" t="s">
        <v>268</v>
      </c>
      <c r="B121" s="119"/>
      <c r="C121" s="119"/>
      <c r="D121" s="119"/>
      <c r="E121" s="2"/>
      <c r="F121" s="2"/>
      <c r="G121" s="2"/>
      <c r="H121" s="2"/>
      <c r="I121" s="2"/>
    </row>
    <row r="122" spans="1:9">
      <c r="A122" s="118" t="s">
        <v>269</v>
      </c>
      <c r="B122" s="119"/>
      <c r="C122" s="119"/>
      <c r="D122" s="119"/>
      <c r="E122" s="2"/>
      <c r="F122" s="2"/>
      <c r="G122" s="2"/>
      <c r="H122" s="2"/>
      <c r="I122" s="2"/>
    </row>
    <row r="123" spans="1:9">
      <c r="A123" s="118" t="s">
        <v>270</v>
      </c>
      <c r="B123" s="119"/>
      <c r="C123" s="119"/>
      <c r="D123" s="119"/>
      <c r="E123" s="2"/>
      <c r="F123" s="2"/>
      <c r="G123" s="2"/>
      <c r="H123" s="2"/>
      <c r="I123" s="2"/>
    </row>
    <row r="124" spans="1:9">
      <c r="A124" s="118" t="s">
        <v>271</v>
      </c>
      <c r="B124" s="119"/>
      <c r="C124" s="119"/>
      <c r="D124" s="119"/>
      <c r="E124" s="2"/>
      <c r="F124" s="2"/>
      <c r="G124" s="2"/>
      <c r="H124" s="2"/>
      <c r="I124" s="2"/>
    </row>
    <row r="125" spans="1:9">
      <c r="A125" s="118" t="s">
        <v>272</v>
      </c>
      <c r="B125" s="119"/>
      <c r="C125" s="119"/>
      <c r="D125" s="119"/>
      <c r="E125" s="2"/>
      <c r="F125" s="2"/>
      <c r="G125" s="2"/>
      <c r="H125" s="2"/>
      <c r="I125" s="2"/>
    </row>
    <row r="126" spans="1:9">
      <c r="A126" s="118" t="s">
        <v>273</v>
      </c>
      <c r="B126" s="119"/>
      <c r="C126" s="119"/>
      <c r="D126" s="119"/>
      <c r="E126" s="2"/>
      <c r="F126" s="2"/>
      <c r="G126" s="2"/>
      <c r="H126" s="2"/>
      <c r="I126" s="2"/>
    </row>
    <row r="127" spans="1:9">
      <c r="A127" s="118" t="s">
        <v>274</v>
      </c>
      <c r="B127" s="119"/>
      <c r="C127" s="119"/>
      <c r="D127" s="119"/>
      <c r="E127" s="2"/>
      <c r="F127" s="2"/>
      <c r="G127" s="2"/>
      <c r="H127" s="2"/>
      <c r="I127" s="2"/>
    </row>
    <row r="128" spans="1:9">
      <c r="A128" s="118" t="s">
        <v>247</v>
      </c>
      <c r="B128" s="119"/>
      <c r="C128" s="119"/>
      <c r="D128" s="119"/>
      <c r="E128" s="2"/>
      <c r="F128" s="2"/>
      <c r="G128" s="2"/>
      <c r="H128" s="2"/>
      <c r="I128" s="2"/>
    </row>
    <row r="129" spans="1:9">
      <c r="A129" s="125"/>
      <c r="B129" s="119"/>
      <c r="C129" s="119"/>
      <c r="D129" s="119"/>
      <c r="E129" s="2"/>
      <c r="F129" s="2"/>
      <c r="G129" s="2"/>
      <c r="H129" s="2"/>
      <c r="I129" s="2"/>
    </row>
    <row r="130" spans="1:9">
      <c r="A130" s="126" t="s">
        <v>275</v>
      </c>
      <c r="B130" s="117">
        <f>+B8+B65</f>
        <v>0</v>
      </c>
      <c r="C130" s="117">
        <f>+C8+C65</f>
        <v>0</v>
      </c>
      <c r="D130" s="117">
        <f>+D8+D65</f>
        <v>0</v>
      </c>
      <c r="E130" s="2"/>
      <c r="F130" s="2"/>
      <c r="G130" s="2"/>
      <c r="H130" s="2"/>
      <c r="I130" s="2"/>
    </row>
    <row r="131" spans="1:9">
      <c r="A131" s="126" t="s">
        <v>276</v>
      </c>
      <c r="B131" s="127"/>
      <c r="C131" s="127"/>
      <c r="D131" s="127"/>
      <c r="E131" s="2"/>
      <c r="F131" s="2"/>
      <c r="G131" s="2"/>
      <c r="H131" s="2"/>
      <c r="I131" s="2"/>
    </row>
    <row r="132" spans="1:9">
      <c r="A132" s="31"/>
      <c r="B132" s="128"/>
      <c r="C132" s="128"/>
      <c r="D132" s="128"/>
      <c r="E132" s="128"/>
      <c r="F132" s="2"/>
      <c r="G132" s="2"/>
      <c r="H132" s="2"/>
      <c r="I132" s="2"/>
    </row>
    <row r="133" spans="1:9">
      <c r="A133" s="31"/>
      <c r="B133" s="129"/>
      <c r="C133" s="129"/>
      <c r="D133" s="129" t="s">
        <v>166</v>
      </c>
      <c r="E133" s="2"/>
      <c r="F133" s="2"/>
      <c r="G133" s="2"/>
      <c r="H133" s="2"/>
      <c r="I133" s="2"/>
    </row>
    <row r="134" spans="1:9">
      <c r="A134" s="792" t="s">
        <v>277</v>
      </c>
      <c r="B134" s="130"/>
      <c r="C134" s="130"/>
      <c r="D134" s="130"/>
      <c r="E134" s="2"/>
      <c r="F134" s="2"/>
      <c r="G134" s="2"/>
      <c r="H134" s="2"/>
      <c r="I134" s="2"/>
    </row>
    <row r="135" spans="1:9">
      <c r="A135" s="793"/>
      <c r="B135" s="115">
        <v>41274</v>
      </c>
      <c r="C135" s="115">
        <v>41639</v>
      </c>
      <c r="D135" s="115">
        <v>42004</v>
      </c>
      <c r="E135" s="2"/>
      <c r="F135" s="2"/>
      <c r="G135" s="2"/>
      <c r="H135" s="2"/>
      <c r="I135" s="2"/>
    </row>
    <row r="136" spans="1:9">
      <c r="A136" s="116" t="s">
        <v>278</v>
      </c>
      <c r="B136" s="117">
        <f>B137+B145+B151+B158+B161+B163+B168+B174+B177</f>
        <v>0</v>
      </c>
      <c r="C136" s="117">
        <f>C137+C145+C151+C158+C161+C163+C168+C174+C177</f>
        <v>0</v>
      </c>
      <c r="D136" s="117">
        <f>D137+D145+D151+D158+D161+D163+D168+D174+D177</f>
        <v>0</v>
      </c>
      <c r="E136" s="2"/>
      <c r="F136" s="2"/>
      <c r="G136" s="2"/>
      <c r="H136" s="2"/>
      <c r="I136" s="2"/>
    </row>
    <row r="137" spans="1:9">
      <c r="A137" s="116" t="s">
        <v>279</v>
      </c>
      <c r="B137" s="117">
        <f>SUM(B138:B142)-B143+B144</f>
        <v>0</v>
      </c>
      <c r="C137" s="117">
        <f>SUM(C138:C142)-C143+C144</f>
        <v>0</v>
      </c>
      <c r="D137" s="117">
        <f>SUM(D138:D142)-D143+D144</f>
        <v>0</v>
      </c>
      <c r="E137" s="2"/>
      <c r="F137" s="2"/>
      <c r="G137" s="2"/>
      <c r="H137" s="2"/>
      <c r="I137" s="2"/>
    </row>
    <row r="138" spans="1:9">
      <c r="A138" s="118" t="s">
        <v>280</v>
      </c>
      <c r="B138" s="119"/>
      <c r="C138" s="119"/>
      <c r="D138" s="119"/>
      <c r="E138" s="2"/>
      <c r="F138" s="2"/>
      <c r="G138" s="2"/>
      <c r="H138" s="2"/>
      <c r="I138" s="2"/>
    </row>
    <row r="139" spans="1:9">
      <c r="A139" s="118" t="s">
        <v>281</v>
      </c>
      <c r="B139" s="119"/>
      <c r="C139" s="119"/>
      <c r="D139" s="119"/>
      <c r="E139" s="2"/>
      <c r="F139" s="2"/>
      <c r="G139" s="2"/>
      <c r="H139" s="2"/>
      <c r="I139" s="2"/>
    </row>
    <row r="140" spans="1:9">
      <c r="A140" s="118" t="s">
        <v>282</v>
      </c>
      <c r="B140" s="119"/>
      <c r="C140" s="119"/>
      <c r="D140" s="119"/>
      <c r="E140" s="2"/>
      <c r="F140" s="2"/>
      <c r="G140" s="2"/>
      <c r="H140" s="2"/>
      <c r="I140" s="2"/>
    </row>
    <row r="141" spans="1:9">
      <c r="A141" s="118" t="s">
        <v>283</v>
      </c>
      <c r="B141" s="119"/>
      <c r="C141" s="119"/>
      <c r="D141" s="119"/>
      <c r="E141" s="2"/>
      <c r="F141" s="2"/>
      <c r="G141" s="2"/>
      <c r="H141" s="2"/>
      <c r="I141" s="2"/>
    </row>
    <row r="142" spans="1:9">
      <c r="A142" s="118" t="s">
        <v>284</v>
      </c>
      <c r="B142" s="119"/>
      <c r="C142" s="119"/>
      <c r="D142" s="119"/>
      <c r="E142" s="2"/>
      <c r="F142" s="2"/>
      <c r="G142" s="2"/>
      <c r="H142" s="2"/>
      <c r="I142" s="2"/>
    </row>
    <row r="143" spans="1:9">
      <c r="A143" s="118" t="s">
        <v>285</v>
      </c>
      <c r="B143" s="119"/>
      <c r="C143" s="119"/>
      <c r="D143" s="119"/>
      <c r="E143" s="2"/>
      <c r="F143" s="2"/>
      <c r="G143" s="2"/>
      <c r="H143" s="2"/>
      <c r="I143" s="2"/>
    </row>
    <row r="144" spans="1:9">
      <c r="A144" s="118" t="s">
        <v>286</v>
      </c>
      <c r="B144" s="119"/>
      <c r="C144" s="119"/>
      <c r="D144" s="119"/>
      <c r="E144" s="2"/>
      <c r="F144" s="2"/>
      <c r="G144" s="2"/>
      <c r="H144" s="2"/>
      <c r="I144" s="2"/>
    </row>
    <row r="145" spans="1:9">
      <c r="A145" s="116" t="s">
        <v>287</v>
      </c>
      <c r="B145" s="117">
        <f>SUM(B146:B147)-B148+B149+B150</f>
        <v>0</v>
      </c>
      <c r="C145" s="117">
        <f>SUM(C146:C147)-C148+C149+C150</f>
        <v>0</v>
      </c>
      <c r="D145" s="117">
        <f>SUM(D146:D147)-D148+D149+D150</f>
        <v>0</v>
      </c>
      <c r="E145" s="2"/>
      <c r="F145" s="2"/>
      <c r="G145" s="2"/>
      <c r="H145" s="2"/>
      <c r="I145" s="2"/>
    </row>
    <row r="146" spans="1:9">
      <c r="A146" s="118" t="s">
        <v>288</v>
      </c>
      <c r="B146" s="119"/>
      <c r="C146" s="119"/>
      <c r="D146" s="119"/>
      <c r="E146" s="2"/>
      <c r="F146" s="2"/>
      <c r="G146" s="2"/>
      <c r="H146" s="2"/>
      <c r="I146" s="2"/>
    </row>
    <row r="147" spans="1:9">
      <c r="A147" s="118" t="s">
        <v>289</v>
      </c>
      <c r="B147" s="119"/>
      <c r="C147" s="119"/>
      <c r="D147" s="119"/>
      <c r="E147" s="2"/>
      <c r="F147" s="2"/>
      <c r="G147" s="2"/>
      <c r="H147" s="2"/>
      <c r="I147" s="2"/>
    </row>
    <row r="148" spans="1:9">
      <c r="A148" s="118" t="s">
        <v>290</v>
      </c>
      <c r="B148" s="119"/>
      <c r="C148" s="119"/>
      <c r="D148" s="119"/>
      <c r="E148" s="2"/>
      <c r="F148" s="2"/>
      <c r="G148" s="2"/>
      <c r="H148" s="2"/>
      <c r="I148" s="2"/>
    </row>
    <row r="149" spans="1:9">
      <c r="A149" s="118" t="s">
        <v>291</v>
      </c>
      <c r="B149" s="119"/>
      <c r="C149" s="119"/>
      <c r="D149" s="119"/>
      <c r="E149" s="2"/>
      <c r="F149" s="2"/>
      <c r="G149" s="2"/>
      <c r="H149" s="2"/>
      <c r="I149" s="2"/>
    </row>
    <row r="150" spans="1:9">
      <c r="A150" s="118" t="s">
        <v>292</v>
      </c>
      <c r="B150" s="119"/>
      <c r="C150" s="119"/>
      <c r="D150" s="119"/>
      <c r="E150" s="2"/>
      <c r="F150" s="2"/>
      <c r="G150" s="2"/>
      <c r="H150" s="2"/>
      <c r="I150" s="2"/>
    </row>
    <row r="151" spans="1:9">
      <c r="A151" s="116" t="s">
        <v>293</v>
      </c>
      <c r="B151" s="117">
        <f>SUM(B152:B156)-B157</f>
        <v>0</v>
      </c>
      <c r="C151" s="117">
        <f>SUM(C152:C156)-C157</f>
        <v>0</v>
      </c>
      <c r="D151" s="117">
        <f>SUM(D152:D156)-D157</f>
        <v>0</v>
      </c>
      <c r="E151" s="2"/>
      <c r="F151" s="2"/>
      <c r="G151" s="2"/>
      <c r="H151" s="2"/>
      <c r="I151" s="2"/>
    </row>
    <row r="152" spans="1:9">
      <c r="A152" s="118" t="s">
        <v>294</v>
      </c>
      <c r="B152" s="119"/>
      <c r="C152" s="119"/>
      <c r="D152" s="119"/>
      <c r="E152" s="2"/>
      <c r="F152" s="2"/>
      <c r="G152" s="2"/>
      <c r="H152" s="2"/>
      <c r="I152" s="2"/>
    </row>
    <row r="153" spans="1:9">
      <c r="A153" s="118" t="s">
        <v>295</v>
      </c>
      <c r="B153" s="119"/>
      <c r="C153" s="119"/>
      <c r="D153" s="119"/>
      <c r="E153" s="2"/>
      <c r="F153" s="2"/>
      <c r="G153" s="2"/>
      <c r="H153" s="2"/>
      <c r="I153" s="2"/>
    </row>
    <row r="154" spans="1:9">
      <c r="A154" s="118" t="s">
        <v>296</v>
      </c>
      <c r="B154" s="119"/>
      <c r="C154" s="119"/>
      <c r="D154" s="119"/>
      <c r="E154" s="2"/>
      <c r="F154" s="2"/>
      <c r="G154" s="2"/>
      <c r="H154" s="2"/>
      <c r="I154" s="2"/>
    </row>
    <row r="155" spans="1:9">
      <c r="A155" s="118" t="s">
        <v>297</v>
      </c>
      <c r="B155" s="119"/>
      <c r="C155" s="119"/>
      <c r="D155" s="119"/>
      <c r="E155" s="2"/>
      <c r="F155" s="2"/>
      <c r="G155" s="2"/>
      <c r="H155" s="2"/>
      <c r="I155" s="2"/>
    </row>
    <row r="156" spans="1:9">
      <c r="A156" s="118" t="s">
        <v>298</v>
      </c>
      <c r="B156" s="119"/>
      <c r="C156" s="119"/>
      <c r="D156" s="119"/>
      <c r="E156" s="2"/>
      <c r="F156" s="2"/>
      <c r="G156" s="2"/>
      <c r="H156" s="2"/>
      <c r="I156" s="2"/>
    </row>
    <row r="157" spans="1:9">
      <c r="A157" s="118" t="s">
        <v>299</v>
      </c>
      <c r="B157" s="119"/>
      <c r="C157" s="119"/>
      <c r="D157" s="119"/>
      <c r="E157" s="2"/>
      <c r="F157" s="2"/>
      <c r="G157" s="2"/>
      <c r="H157" s="2"/>
      <c r="I157" s="2"/>
    </row>
    <row r="158" spans="1:9">
      <c r="A158" s="116" t="s">
        <v>300</v>
      </c>
      <c r="B158" s="117">
        <f>SUM(B159:B160)</f>
        <v>0</v>
      </c>
      <c r="C158" s="117">
        <f>SUM(C159:C160)</f>
        <v>0</v>
      </c>
      <c r="D158" s="117">
        <f>SUM(D159:D160)</f>
        <v>0</v>
      </c>
      <c r="E158" s="2"/>
      <c r="F158" s="2"/>
      <c r="G158" s="2"/>
      <c r="H158" s="2"/>
      <c r="I158" s="2"/>
    </row>
    <row r="159" spans="1:9">
      <c r="A159" s="118" t="s">
        <v>301</v>
      </c>
      <c r="B159" s="119"/>
      <c r="C159" s="119"/>
      <c r="D159" s="119"/>
      <c r="E159" s="2"/>
      <c r="F159" s="2"/>
      <c r="G159" s="2"/>
      <c r="H159" s="2"/>
      <c r="I159" s="2"/>
    </row>
    <row r="160" spans="1:9">
      <c r="A160" s="118" t="s">
        <v>302</v>
      </c>
      <c r="B160" s="119"/>
      <c r="C160" s="119"/>
      <c r="D160" s="119"/>
      <c r="E160" s="2"/>
      <c r="F160" s="2"/>
      <c r="G160" s="2"/>
      <c r="H160" s="2"/>
      <c r="I160" s="2"/>
    </row>
    <row r="161" spans="1:9">
      <c r="A161" s="116" t="s">
        <v>303</v>
      </c>
      <c r="B161" s="117">
        <f>B162</f>
        <v>0</v>
      </c>
      <c r="C161" s="117">
        <f>C162</f>
        <v>0</v>
      </c>
      <c r="D161" s="117">
        <f>D162</f>
        <v>0</v>
      </c>
      <c r="E161" s="2"/>
      <c r="F161" s="2"/>
      <c r="G161" s="2"/>
      <c r="H161" s="2"/>
      <c r="I161" s="2"/>
    </row>
    <row r="162" spans="1:9">
      <c r="A162" s="118" t="s">
        <v>304</v>
      </c>
      <c r="B162" s="119"/>
      <c r="C162" s="119"/>
      <c r="D162" s="119"/>
      <c r="E162" s="2"/>
      <c r="F162" s="2"/>
      <c r="G162" s="2"/>
      <c r="H162" s="2"/>
      <c r="I162" s="2"/>
    </row>
    <row r="163" spans="1:9">
      <c r="A163" s="116" t="s">
        <v>305</v>
      </c>
      <c r="B163" s="117">
        <f>SUM(B164:B167)</f>
        <v>0</v>
      </c>
      <c r="C163" s="117">
        <f>SUM(C164:C167)</f>
        <v>0</v>
      </c>
      <c r="D163" s="117">
        <f>SUM(D164:D167)</f>
        <v>0</v>
      </c>
      <c r="E163" s="2"/>
      <c r="F163" s="2"/>
      <c r="G163" s="2"/>
      <c r="H163" s="2"/>
      <c r="I163" s="2"/>
    </row>
    <row r="164" spans="1:9">
      <c r="A164" s="118" t="s">
        <v>306</v>
      </c>
      <c r="B164" s="119"/>
      <c r="C164" s="119"/>
      <c r="D164" s="119"/>
      <c r="E164" s="2"/>
      <c r="F164" s="2"/>
      <c r="G164" s="2"/>
      <c r="H164" s="2"/>
      <c r="I164" s="2"/>
    </row>
    <row r="165" spans="1:9">
      <c r="A165" s="118" t="s">
        <v>307</v>
      </c>
      <c r="B165" s="119"/>
      <c r="C165" s="119"/>
      <c r="D165" s="119"/>
      <c r="E165" s="2"/>
      <c r="F165" s="2"/>
      <c r="G165" s="2"/>
      <c r="H165" s="2"/>
      <c r="I165" s="2"/>
    </row>
    <row r="166" spans="1:9" ht="22.5">
      <c r="A166" s="131" t="s">
        <v>308</v>
      </c>
      <c r="B166" s="119"/>
      <c r="C166" s="119"/>
      <c r="D166" s="119"/>
      <c r="E166" s="2"/>
      <c r="F166" s="2"/>
      <c r="G166" s="2"/>
      <c r="H166" s="2"/>
      <c r="I166" s="2"/>
    </row>
    <row r="167" spans="1:9">
      <c r="A167" s="118" t="s">
        <v>309</v>
      </c>
      <c r="B167" s="119"/>
      <c r="C167" s="119"/>
      <c r="D167" s="119"/>
      <c r="E167" s="2"/>
      <c r="F167" s="2"/>
      <c r="G167" s="2"/>
      <c r="H167" s="2"/>
      <c r="I167" s="2"/>
    </row>
    <row r="168" spans="1:9">
      <c r="A168" s="116" t="s">
        <v>310</v>
      </c>
      <c r="B168" s="117">
        <f>B169-B170+B171+B172+B173</f>
        <v>0</v>
      </c>
      <c r="C168" s="117">
        <f>C169-C170+C171+C172+C173</f>
        <v>0</v>
      </c>
      <c r="D168" s="117">
        <f>D169-D170+D171+D172+D173</f>
        <v>0</v>
      </c>
      <c r="E168" s="2"/>
      <c r="F168" s="2"/>
      <c r="G168" s="2"/>
      <c r="H168" s="2"/>
      <c r="I168" s="2"/>
    </row>
    <row r="169" spans="1:9">
      <c r="A169" s="118" t="s">
        <v>311</v>
      </c>
      <c r="B169" s="119"/>
      <c r="C169" s="119"/>
      <c r="D169" s="119"/>
      <c r="E169" s="2"/>
      <c r="F169" s="2"/>
      <c r="G169" s="2"/>
      <c r="H169" s="2"/>
      <c r="I169" s="2"/>
    </row>
    <row r="170" spans="1:9">
      <c r="A170" s="118" t="s">
        <v>312</v>
      </c>
      <c r="B170" s="119"/>
      <c r="C170" s="119"/>
      <c r="D170" s="119"/>
      <c r="E170" s="2"/>
      <c r="F170" s="2"/>
      <c r="G170" s="2"/>
      <c r="H170" s="2"/>
      <c r="I170" s="2"/>
    </row>
    <row r="171" spans="1:9">
      <c r="A171" s="118" t="s">
        <v>313</v>
      </c>
      <c r="B171" s="119"/>
      <c r="C171" s="119"/>
      <c r="D171" s="119"/>
      <c r="E171" s="2"/>
      <c r="F171" s="2"/>
      <c r="G171" s="2"/>
      <c r="H171" s="2"/>
      <c r="I171" s="2"/>
    </row>
    <row r="172" spans="1:9">
      <c r="A172" s="118" t="s">
        <v>314</v>
      </c>
      <c r="B172" s="119"/>
      <c r="C172" s="119"/>
      <c r="D172" s="119"/>
      <c r="E172" s="2"/>
      <c r="F172" s="2"/>
      <c r="G172" s="2"/>
      <c r="H172" s="2"/>
      <c r="I172" s="2"/>
    </row>
    <row r="173" spans="1:9">
      <c r="A173" s="118" t="s">
        <v>315</v>
      </c>
      <c r="B173" s="119"/>
      <c r="C173" s="119"/>
      <c r="D173" s="119"/>
      <c r="E173" s="2"/>
      <c r="F173" s="2"/>
      <c r="G173" s="2"/>
      <c r="H173" s="2"/>
      <c r="I173" s="2"/>
    </row>
    <row r="174" spans="1:9">
      <c r="A174" s="116" t="s">
        <v>316</v>
      </c>
      <c r="B174" s="117">
        <f>B175+B176</f>
        <v>0</v>
      </c>
      <c r="C174" s="117">
        <f>C175+C176</f>
        <v>0</v>
      </c>
      <c r="D174" s="117">
        <f>D175+D176</f>
        <v>0</v>
      </c>
      <c r="E174" s="2"/>
      <c r="F174" s="2"/>
      <c r="G174" s="2"/>
      <c r="H174" s="2"/>
      <c r="I174" s="2"/>
    </row>
    <row r="175" spans="1:9">
      <c r="A175" s="118" t="s">
        <v>210</v>
      </c>
      <c r="B175" s="119"/>
      <c r="C175" s="119"/>
      <c r="D175" s="119"/>
      <c r="E175" s="2"/>
      <c r="F175" s="2"/>
      <c r="G175" s="2"/>
      <c r="H175" s="2"/>
      <c r="I175" s="2"/>
    </row>
    <row r="176" spans="1:9">
      <c r="A176" s="118" t="s">
        <v>317</v>
      </c>
      <c r="B176" s="119"/>
      <c r="C176" s="119"/>
      <c r="D176" s="119"/>
      <c r="E176" s="2"/>
      <c r="F176" s="2"/>
      <c r="G176" s="2"/>
      <c r="H176" s="2"/>
      <c r="I176" s="2"/>
    </row>
    <row r="177" spans="1:9">
      <c r="A177" s="116" t="s">
        <v>318</v>
      </c>
      <c r="B177" s="117">
        <f>SUM(B178:B182)</f>
        <v>0</v>
      </c>
      <c r="C177" s="117">
        <f>SUM(C178:C182)</f>
        <v>0</v>
      </c>
      <c r="D177" s="117">
        <f>SUM(D178:D182)</f>
        <v>0</v>
      </c>
      <c r="E177" s="2"/>
      <c r="F177" s="2"/>
      <c r="G177" s="2"/>
      <c r="H177" s="2"/>
      <c r="I177" s="2"/>
    </row>
    <row r="178" spans="1:9">
      <c r="A178" s="118" t="s">
        <v>319</v>
      </c>
      <c r="B178" s="119"/>
      <c r="C178" s="119"/>
      <c r="D178" s="119"/>
      <c r="E178" s="2"/>
      <c r="F178" s="2"/>
      <c r="G178" s="2"/>
      <c r="H178" s="2"/>
      <c r="I178" s="2"/>
    </row>
    <row r="179" spans="1:9">
      <c r="A179" s="118" t="s">
        <v>269</v>
      </c>
      <c r="B179" s="119"/>
      <c r="C179" s="119"/>
      <c r="D179" s="119"/>
      <c r="E179" s="2"/>
      <c r="F179" s="2"/>
      <c r="G179" s="2"/>
      <c r="H179" s="2"/>
      <c r="I179" s="2"/>
    </row>
    <row r="180" spans="1:9">
      <c r="A180" s="118" t="s">
        <v>320</v>
      </c>
      <c r="B180" s="119"/>
      <c r="C180" s="119"/>
      <c r="D180" s="119"/>
      <c r="E180" s="2"/>
      <c r="F180" s="2"/>
      <c r="G180" s="2"/>
      <c r="H180" s="2"/>
      <c r="I180" s="2"/>
    </row>
    <row r="181" spans="1:9">
      <c r="A181" s="118" t="s">
        <v>321</v>
      </c>
      <c r="B181" s="119"/>
      <c r="C181" s="119"/>
      <c r="D181" s="119"/>
      <c r="E181" s="2"/>
      <c r="F181" s="2"/>
      <c r="G181" s="2"/>
      <c r="H181" s="2"/>
      <c r="I181" s="2"/>
    </row>
    <row r="182" spans="1:9">
      <c r="A182" s="118" t="s">
        <v>322</v>
      </c>
      <c r="B182" s="127"/>
      <c r="C182" s="127"/>
      <c r="D182" s="127"/>
      <c r="E182" s="2"/>
      <c r="F182" s="2"/>
      <c r="G182" s="2"/>
      <c r="H182" s="2"/>
      <c r="I182" s="2"/>
    </row>
    <row r="183" spans="1:9">
      <c r="A183" s="794" t="s">
        <v>277</v>
      </c>
      <c r="B183" s="123"/>
      <c r="C183" s="123"/>
      <c r="D183" s="123"/>
      <c r="E183" s="2"/>
      <c r="F183" s="2"/>
      <c r="G183" s="2"/>
      <c r="H183" s="2"/>
      <c r="I183" s="2"/>
    </row>
    <row r="184" spans="1:9">
      <c r="A184" s="793"/>
      <c r="B184" s="115">
        <v>41274</v>
      </c>
      <c r="C184" s="115">
        <v>41639</v>
      </c>
      <c r="D184" s="115">
        <v>42004</v>
      </c>
      <c r="E184" s="2"/>
      <c r="F184" s="2"/>
      <c r="G184" s="2"/>
      <c r="H184" s="2"/>
      <c r="I184" s="2"/>
    </row>
    <row r="185" spans="1:9">
      <c r="A185" s="116"/>
      <c r="B185" s="127"/>
      <c r="C185" s="127"/>
      <c r="D185" s="127"/>
      <c r="E185" s="2"/>
      <c r="F185" s="2"/>
      <c r="G185" s="2"/>
      <c r="H185" s="2"/>
      <c r="I185" s="2"/>
    </row>
    <row r="186" spans="1:9">
      <c r="A186" s="116" t="s">
        <v>323</v>
      </c>
      <c r="B186" s="117">
        <f>B187+B193+B199+B206+B209+B212+B215</f>
        <v>0</v>
      </c>
      <c r="C186" s="117">
        <f>C187+C193+C199+C206+C209+C212+C215</f>
        <v>0</v>
      </c>
      <c r="D186" s="117">
        <f>D187+D193+D199+D206+D209+D212+D215</f>
        <v>0</v>
      </c>
      <c r="E186" s="2"/>
      <c r="F186" s="2"/>
      <c r="G186" s="2"/>
      <c r="H186" s="2"/>
      <c r="I186" s="2"/>
    </row>
    <row r="187" spans="1:9">
      <c r="A187" s="116" t="s">
        <v>279</v>
      </c>
      <c r="B187" s="117">
        <f>B188+B189+B190-B191+B192</f>
        <v>0</v>
      </c>
      <c r="C187" s="117">
        <f>C188+C189+C190-C191+C192</f>
        <v>0</v>
      </c>
      <c r="D187" s="117">
        <f>D188+D189+D190-D191+D192</f>
        <v>0</v>
      </c>
      <c r="E187" s="2"/>
      <c r="F187" s="2"/>
      <c r="G187" s="2"/>
      <c r="H187" s="2"/>
      <c r="I187" s="2"/>
    </row>
    <row r="188" spans="1:9">
      <c r="A188" s="118" t="s">
        <v>280</v>
      </c>
      <c r="B188" s="119"/>
      <c r="C188" s="119"/>
      <c r="D188" s="119"/>
      <c r="E188" s="2"/>
      <c r="F188" s="2"/>
      <c r="G188" s="2"/>
      <c r="H188" s="2"/>
      <c r="I188" s="2"/>
    </row>
    <row r="189" spans="1:9">
      <c r="A189" s="118" t="s">
        <v>324</v>
      </c>
      <c r="B189" s="119"/>
      <c r="C189" s="119"/>
      <c r="D189" s="119"/>
      <c r="E189" s="2"/>
      <c r="F189" s="2"/>
      <c r="G189" s="2"/>
      <c r="H189" s="2"/>
      <c r="I189" s="2"/>
    </row>
    <row r="190" spans="1:9">
      <c r="A190" s="118" t="s">
        <v>325</v>
      </c>
      <c r="B190" s="119"/>
      <c r="C190" s="119"/>
      <c r="D190" s="119"/>
      <c r="E190" s="2"/>
      <c r="F190" s="2"/>
      <c r="G190" s="2"/>
      <c r="H190" s="2"/>
      <c r="I190" s="2"/>
    </row>
    <row r="191" spans="1:9">
      <c r="A191" s="118" t="s">
        <v>326</v>
      </c>
      <c r="B191" s="119"/>
      <c r="C191" s="119"/>
      <c r="D191" s="119"/>
      <c r="E191" s="2"/>
      <c r="F191" s="2"/>
      <c r="G191" s="2"/>
      <c r="H191" s="2"/>
      <c r="I191" s="2"/>
    </row>
    <row r="192" spans="1:9">
      <c r="A192" s="118" t="s">
        <v>327</v>
      </c>
      <c r="B192" s="119"/>
      <c r="C192" s="119"/>
      <c r="D192" s="119"/>
      <c r="E192" s="2"/>
      <c r="F192" s="2"/>
      <c r="G192" s="2"/>
      <c r="H192" s="2"/>
      <c r="I192" s="2"/>
    </row>
    <row r="193" spans="1:9">
      <c r="A193" s="116" t="s">
        <v>287</v>
      </c>
      <c r="B193" s="117">
        <f>B194+B195-B196+B197+B198</f>
        <v>0</v>
      </c>
      <c r="C193" s="117">
        <f>C194+C195-C196+C197+C198</f>
        <v>0</v>
      </c>
      <c r="D193" s="117">
        <f>D194+D195-D196+D197+D198</f>
        <v>0</v>
      </c>
      <c r="E193" s="2"/>
      <c r="F193" s="2"/>
      <c r="G193" s="2"/>
      <c r="H193" s="2"/>
      <c r="I193" s="2"/>
    </row>
    <row r="194" spans="1:9">
      <c r="A194" s="118" t="s">
        <v>288</v>
      </c>
      <c r="B194" s="119"/>
      <c r="C194" s="119"/>
      <c r="D194" s="119"/>
      <c r="E194" s="2"/>
      <c r="F194" s="2"/>
      <c r="G194" s="2"/>
      <c r="H194" s="2"/>
      <c r="I194" s="2"/>
    </row>
    <row r="195" spans="1:9">
      <c r="A195" s="118" t="s">
        <v>289</v>
      </c>
      <c r="B195" s="119"/>
      <c r="C195" s="119"/>
      <c r="D195" s="119"/>
      <c r="E195" s="2"/>
      <c r="F195" s="2"/>
      <c r="G195" s="2"/>
      <c r="H195" s="2"/>
      <c r="I195" s="2"/>
    </row>
    <row r="196" spans="1:9">
      <c r="A196" s="118" t="s">
        <v>290</v>
      </c>
      <c r="B196" s="119"/>
      <c r="C196" s="119"/>
      <c r="D196" s="119"/>
      <c r="E196" s="2"/>
      <c r="F196" s="2"/>
      <c r="G196" s="2"/>
      <c r="H196" s="2"/>
      <c r="I196" s="2"/>
    </row>
    <row r="197" spans="1:9">
      <c r="A197" s="118" t="s">
        <v>291</v>
      </c>
      <c r="B197" s="119"/>
      <c r="C197" s="119"/>
      <c r="D197" s="119"/>
      <c r="E197" s="2"/>
      <c r="F197" s="2"/>
      <c r="G197" s="2"/>
      <c r="H197" s="2"/>
      <c r="I197" s="2"/>
    </row>
    <row r="198" spans="1:9">
      <c r="A198" s="118" t="s">
        <v>292</v>
      </c>
      <c r="B198" s="119"/>
      <c r="C198" s="119"/>
      <c r="D198" s="119"/>
      <c r="E198" s="2"/>
      <c r="F198" s="2"/>
      <c r="G198" s="2"/>
      <c r="H198" s="2"/>
      <c r="I198" s="2"/>
    </row>
    <row r="199" spans="1:9">
      <c r="A199" s="116" t="s">
        <v>293</v>
      </c>
      <c r="B199" s="117">
        <f>B200+B201+B202+B203-B204+B205</f>
        <v>0</v>
      </c>
      <c r="C199" s="117">
        <f>C200+C201+C202+C203-C204+C205</f>
        <v>0</v>
      </c>
      <c r="D199" s="117">
        <f>D200+D201+D202+D203-D204+D205</f>
        <v>0</v>
      </c>
      <c r="E199" s="2"/>
      <c r="F199" s="2"/>
      <c r="G199" s="2"/>
      <c r="H199" s="2"/>
      <c r="I199" s="2"/>
    </row>
    <row r="200" spans="1:9">
      <c r="A200" s="118" t="s">
        <v>294</v>
      </c>
      <c r="B200" s="119"/>
      <c r="C200" s="119"/>
      <c r="D200" s="119"/>
      <c r="E200" s="2"/>
      <c r="F200" s="2"/>
      <c r="G200" s="2"/>
      <c r="H200" s="2"/>
      <c r="I200" s="2"/>
    </row>
    <row r="201" spans="1:9">
      <c r="A201" s="118" t="s">
        <v>295</v>
      </c>
      <c r="B201" s="119"/>
      <c r="C201" s="119"/>
      <c r="D201" s="119"/>
      <c r="E201" s="2"/>
      <c r="F201" s="2"/>
      <c r="G201" s="2"/>
      <c r="H201" s="2"/>
      <c r="I201" s="2"/>
    </row>
    <row r="202" spans="1:9">
      <c r="A202" s="118" t="s">
        <v>296</v>
      </c>
      <c r="B202" s="119"/>
      <c r="C202" s="119"/>
      <c r="D202" s="119"/>
      <c r="E202" s="2"/>
      <c r="F202" s="2"/>
      <c r="G202" s="2"/>
      <c r="H202" s="2"/>
      <c r="I202" s="2"/>
    </row>
    <row r="203" spans="1:9">
      <c r="A203" s="118" t="s">
        <v>328</v>
      </c>
      <c r="B203" s="119"/>
      <c r="C203" s="119"/>
      <c r="D203" s="119"/>
      <c r="E203" s="2"/>
      <c r="F203" s="2"/>
      <c r="G203" s="2"/>
      <c r="H203" s="2"/>
      <c r="I203" s="2"/>
    </row>
    <row r="204" spans="1:9">
      <c r="A204" s="118" t="s">
        <v>329</v>
      </c>
      <c r="B204" s="119"/>
      <c r="C204" s="119"/>
      <c r="D204" s="119"/>
      <c r="E204" s="2"/>
      <c r="F204" s="2"/>
      <c r="G204" s="2"/>
      <c r="H204" s="2"/>
      <c r="I204" s="2"/>
    </row>
    <row r="205" spans="1:9">
      <c r="A205" s="118" t="s">
        <v>330</v>
      </c>
      <c r="B205" s="119"/>
      <c r="C205" s="119"/>
      <c r="D205" s="119"/>
      <c r="E205" s="2"/>
      <c r="F205" s="2"/>
      <c r="G205" s="2"/>
      <c r="H205" s="2"/>
      <c r="I205" s="2"/>
    </row>
    <row r="206" spans="1:9">
      <c r="A206" s="116" t="s">
        <v>300</v>
      </c>
      <c r="B206" s="117">
        <f>B207+B208</f>
        <v>0</v>
      </c>
      <c r="C206" s="117">
        <f>C207+C208</f>
        <v>0</v>
      </c>
      <c r="D206" s="117">
        <f>D207+D208</f>
        <v>0</v>
      </c>
      <c r="E206" s="2"/>
      <c r="F206" s="2"/>
      <c r="G206" s="2"/>
      <c r="H206" s="2"/>
      <c r="I206" s="2"/>
    </row>
    <row r="207" spans="1:9">
      <c r="A207" s="118" t="s">
        <v>301</v>
      </c>
      <c r="B207" s="119"/>
      <c r="C207" s="119"/>
      <c r="D207" s="119"/>
      <c r="E207" s="2"/>
      <c r="F207" s="2"/>
      <c r="G207" s="2"/>
      <c r="H207" s="2"/>
      <c r="I207" s="2"/>
    </row>
    <row r="208" spans="1:9">
      <c r="A208" s="118" t="s">
        <v>302</v>
      </c>
      <c r="B208" s="119"/>
      <c r="C208" s="119"/>
      <c r="D208" s="119"/>
      <c r="E208" s="2"/>
      <c r="F208" s="2"/>
      <c r="G208" s="2"/>
      <c r="H208" s="2"/>
      <c r="I208" s="2"/>
    </row>
    <row r="209" spans="1:9">
      <c r="A209" s="116" t="s">
        <v>331</v>
      </c>
      <c r="B209" s="117">
        <f>B210+B211</f>
        <v>0</v>
      </c>
      <c r="C209" s="117">
        <f>C210+C211</f>
        <v>0</v>
      </c>
      <c r="D209" s="117">
        <f>D210+D211</f>
        <v>0</v>
      </c>
      <c r="E209" s="2"/>
      <c r="F209" s="2"/>
      <c r="G209" s="2"/>
      <c r="H209" s="2"/>
      <c r="I209" s="2"/>
    </row>
    <row r="210" spans="1:9">
      <c r="A210" s="118" t="s">
        <v>332</v>
      </c>
      <c r="B210" s="119"/>
      <c r="C210" s="119"/>
      <c r="D210" s="119"/>
      <c r="E210" s="2"/>
      <c r="F210" s="2"/>
      <c r="G210" s="2"/>
      <c r="H210" s="2"/>
      <c r="I210" s="2"/>
    </row>
    <row r="211" spans="1:9">
      <c r="A211" s="118" t="s">
        <v>333</v>
      </c>
      <c r="B211" s="119"/>
      <c r="C211" s="119"/>
      <c r="D211" s="119"/>
      <c r="E211" s="2"/>
      <c r="F211" s="2"/>
      <c r="G211" s="2"/>
      <c r="H211" s="2"/>
      <c r="I211" s="2"/>
    </row>
    <row r="212" spans="1:9">
      <c r="A212" s="116" t="s">
        <v>334</v>
      </c>
      <c r="B212" s="117">
        <f>B213+B214</f>
        <v>0</v>
      </c>
      <c r="C212" s="117">
        <f>C213+C214</f>
        <v>0</v>
      </c>
      <c r="D212" s="117">
        <f>D213+D214</f>
        <v>0</v>
      </c>
      <c r="E212" s="2"/>
      <c r="F212" s="2"/>
      <c r="G212" s="2"/>
      <c r="H212" s="2"/>
      <c r="I212" s="2"/>
    </row>
    <row r="213" spans="1:9">
      <c r="A213" s="118" t="s">
        <v>335</v>
      </c>
      <c r="B213" s="119"/>
      <c r="C213" s="119"/>
      <c r="D213" s="119"/>
      <c r="E213" s="2"/>
      <c r="F213" s="2"/>
      <c r="G213" s="2"/>
      <c r="H213" s="2"/>
      <c r="I213" s="2"/>
    </row>
    <row r="214" spans="1:9">
      <c r="A214" s="118" t="s">
        <v>317</v>
      </c>
      <c r="B214" s="119"/>
      <c r="C214" s="119"/>
      <c r="D214" s="119"/>
      <c r="E214" s="2"/>
      <c r="F214" s="2"/>
      <c r="G214" s="2"/>
      <c r="H214" s="2"/>
      <c r="I214" s="2"/>
    </row>
    <row r="215" spans="1:9">
      <c r="A215" s="116" t="s">
        <v>336</v>
      </c>
      <c r="B215" s="117">
        <f>B216+B217+B218</f>
        <v>0</v>
      </c>
      <c r="C215" s="117">
        <f>C216+C217+C218</f>
        <v>0</v>
      </c>
      <c r="D215" s="117">
        <f>D216+D217+D218</f>
        <v>0</v>
      </c>
      <c r="E215" s="2"/>
      <c r="F215" s="2"/>
      <c r="G215" s="2"/>
      <c r="H215" s="2"/>
      <c r="I215" s="2"/>
    </row>
    <row r="216" spans="1:9">
      <c r="A216" s="118" t="s">
        <v>337</v>
      </c>
      <c r="B216" s="119"/>
      <c r="C216" s="119"/>
      <c r="D216" s="119"/>
      <c r="E216" s="2"/>
      <c r="F216" s="2"/>
      <c r="G216" s="2"/>
      <c r="H216" s="2"/>
      <c r="I216" s="2"/>
    </row>
    <row r="217" spans="1:9">
      <c r="A217" s="118" t="s">
        <v>338</v>
      </c>
      <c r="B217" s="119"/>
      <c r="C217" s="119"/>
      <c r="D217" s="119"/>
      <c r="E217" s="2"/>
      <c r="F217" s="2"/>
      <c r="G217" s="2"/>
      <c r="H217" s="2"/>
      <c r="I217" s="2"/>
    </row>
    <row r="218" spans="1:9">
      <c r="A218" s="118" t="s">
        <v>339</v>
      </c>
      <c r="B218" s="119"/>
      <c r="C218" s="119"/>
      <c r="D218" s="119"/>
      <c r="E218" s="2"/>
      <c r="F218" s="2"/>
      <c r="G218" s="2"/>
      <c r="H218" s="2"/>
      <c r="I218" s="2"/>
    </row>
    <row r="219" spans="1:9">
      <c r="A219" s="125"/>
      <c r="B219" s="119"/>
      <c r="C219" s="119"/>
      <c r="D219" s="119"/>
      <c r="E219" s="2"/>
      <c r="F219" s="2"/>
      <c r="G219" s="2"/>
      <c r="H219" s="2"/>
      <c r="I219" s="2"/>
    </row>
    <row r="220" spans="1:9">
      <c r="A220" s="116" t="s">
        <v>340</v>
      </c>
      <c r="B220" s="117">
        <f>B221+B224+B230+B236-B238+B241-B242</f>
        <v>0</v>
      </c>
      <c r="C220" s="117">
        <f>C221+C224+C230+C236-C238+C241-C242</f>
        <v>0</v>
      </c>
      <c r="D220" s="117">
        <f>D221+D224+D230+D236-D238+D241-D242</f>
        <v>0</v>
      </c>
      <c r="E220" s="2"/>
      <c r="F220" s="2"/>
      <c r="G220" s="2"/>
      <c r="H220" s="2"/>
      <c r="I220" s="2"/>
    </row>
    <row r="221" spans="1:9">
      <c r="A221" s="116" t="s">
        <v>341</v>
      </c>
      <c r="B221" s="117">
        <f>B222-B223</f>
        <v>0</v>
      </c>
      <c r="C221" s="117">
        <f>C222-C223</f>
        <v>0</v>
      </c>
      <c r="D221" s="117">
        <f>D222-D223</f>
        <v>0</v>
      </c>
      <c r="E221" s="2"/>
      <c r="F221" s="2"/>
      <c r="G221" s="2"/>
      <c r="H221" s="2"/>
      <c r="I221" s="2"/>
    </row>
    <row r="222" spans="1:9">
      <c r="A222" s="118" t="s">
        <v>342</v>
      </c>
      <c r="B222" s="119"/>
      <c r="C222" s="119"/>
      <c r="D222" s="119"/>
      <c r="E222" s="2"/>
      <c r="F222" s="2"/>
      <c r="G222" s="2"/>
      <c r="H222" s="2"/>
      <c r="I222" s="2"/>
    </row>
    <row r="223" spans="1:9">
      <c r="A223" s="118" t="s">
        <v>343</v>
      </c>
      <c r="B223" s="119"/>
      <c r="C223" s="119"/>
      <c r="D223" s="119"/>
      <c r="E223" s="2"/>
      <c r="F223" s="2"/>
      <c r="G223" s="2"/>
      <c r="H223" s="2"/>
      <c r="I223" s="2"/>
    </row>
    <row r="224" spans="1:9">
      <c r="A224" s="116" t="s">
        <v>344</v>
      </c>
      <c r="B224" s="117">
        <f>SUM(B225:B229)</f>
        <v>0</v>
      </c>
      <c r="C224" s="117">
        <f>SUM(C225:C229)</f>
        <v>0</v>
      </c>
      <c r="D224" s="117">
        <f>SUM(D225:D229)</f>
        <v>0</v>
      </c>
      <c r="E224" s="2"/>
      <c r="F224" s="2"/>
      <c r="G224" s="2"/>
      <c r="H224" s="2"/>
      <c r="I224" s="2"/>
    </row>
    <row r="225" spans="1:9">
      <c r="A225" s="118" t="s">
        <v>345</v>
      </c>
      <c r="B225" s="119"/>
      <c r="C225" s="119"/>
      <c r="D225" s="119"/>
      <c r="E225" s="2"/>
      <c r="F225" s="2"/>
      <c r="G225" s="2"/>
      <c r="H225" s="2"/>
      <c r="I225" s="2"/>
    </row>
    <row r="226" spans="1:9">
      <c r="A226" s="120" t="s">
        <v>346</v>
      </c>
      <c r="B226" s="119"/>
      <c r="C226" s="119"/>
      <c r="D226" s="119"/>
      <c r="E226" s="2"/>
      <c r="F226" s="2"/>
      <c r="G226" s="2"/>
      <c r="H226" s="2"/>
      <c r="I226" s="2"/>
    </row>
    <row r="227" spans="1:9">
      <c r="A227" s="118" t="s">
        <v>347</v>
      </c>
      <c r="B227" s="119"/>
      <c r="C227" s="119"/>
      <c r="D227" s="119"/>
      <c r="E227" s="2"/>
      <c r="F227" s="2"/>
      <c r="G227" s="2"/>
      <c r="H227" s="2"/>
      <c r="I227" s="2"/>
    </row>
    <row r="228" spans="1:9">
      <c r="A228" s="118" t="s">
        <v>348</v>
      </c>
      <c r="B228" s="119"/>
      <c r="C228" s="119"/>
      <c r="D228" s="119"/>
      <c r="E228" s="2"/>
      <c r="F228" s="2"/>
      <c r="G228" s="2"/>
      <c r="H228" s="2"/>
      <c r="I228" s="2"/>
    </row>
    <row r="229" spans="1:9">
      <c r="A229" s="118" t="s">
        <v>349</v>
      </c>
      <c r="B229" s="119"/>
      <c r="C229" s="119"/>
      <c r="D229" s="119"/>
      <c r="E229" s="2"/>
      <c r="F229" s="2"/>
      <c r="G229" s="2"/>
      <c r="H229" s="2"/>
      <c r="I229" s="2"/>
    </row>
    <row r="230" spans="1:9">
      <c r="A230" s="116" t="s">
        <v>350</v>
      </c>
      <c r="B230" s="117">
        <f>SUM(B231:B235)</f>
        <v>0</v>
      </c>
      <c r="C230" s="117">
        <f>SUM(C231:C235)</f>
        <v>0</v>
      </c>
      <c r="D230" s="117">
        <f>SUM(D231:D235)</f>
        <v>0</v>
      </c>
      <c r="E230" s="2"/>
      <c r="F230" s="2"/>
      <c r="G230" s="2"/>
      <c r="H230" s="2"/>
      <c r="I230" s="2"/>
    </row>
    <row r="231" spans="1:9">
      <c r="A231" s="118" t="s">
        <v>351</v>
      </c>
      <c r="B231" s="119"/>
      <c r="C231" s="119"/>
      <c r="D231" s="119"/>
      <c r="E231" s="2"/>
      <c r="F231" s="2"/>
      <c r="G231" s="2"/>
      <c r="H231" s="2"/>
      <c r="I231" s="2"/>
    </row>
    <row r="232" spans="1:9">
      <c r="A232" s="118" t="s">
        <v>352</v>
      </c>
      <c r="B232" s="119"/>
      <c r="C232" s="119"/>
      <c r="D232" s="119"/>
      <c r="E232" s="2"/>
      <c r="F232" s="2"/>
      <c r="G232" s="2"/>
      <c r="H232" s="2"/>
      <c r="I232" s="2"/>
    </row>
    <row r="233" spans="1:9">
      <c r="A233" s="118" t="s">
        <v>353</v>
      </c>
      <c r="B233" s="119"/>
      <c r="C233" s="119"/>
      <c r="D233" s="119"/>
      <c r="E233" s="2"/>
      <c r="F233" s="2"/>
      <c r="G233" s="2"/>
      <c r="H233" s="2"/>
      <c r="I233" s="2"/>
    </row>
    <row r="234" spans="1:9">
      <c r="A234" s="118" t="s">
        <v>354</v>
      </c>
      <c r="B234" s="119"/>
      <c r="C234" s="119"/>
      <c r="D234" s="119"/>
      <c r="E234" s="2"/>
      <c r="F234" s="2"/>
      <c r="G234" s="2"/>
      <c r="H234" s="2"/>
      <c r="I234" s="2"/>
    </row>
    <row r="235" spans="1:9">
      <c r="A235" s="118" t="s">
        <v>355</v>
      </c>
      <c r="B235" s="119"/>
      <c r="C235" s="119"/>
      <c r="D235" s="119"/>
      <c r="E235" s="2"/>
      <c r="F235" s="2"/>
      <c r="G235" s="2"/>
      <c r="H235" s="2"/>
      <c r="I235" s="2"/>
    </row>
    <row r="236" spans="1:9">
      <c r="A236" s="116" t="s">
        <v>356</v>
      </c>
      <c r="B236" s="117">
        <f>B237</f>
        <v>0</v>
      </c>
      <c r="C236" s="117">
        <f>C237</f>
        <v>0</v>
      </c>
      <c r="D236" s="117">
        <f>D237</f>
        <v>0</v>
      </c>
      <c r="E236" s="2"/>
      <c r="F236" s="2"/>
      <c r="G236" s="2"/>
      <c r="H236" s="2"/>
      <c r="I236" s="2"/>
    </row>
    <row r="237" spans="1:9">
      <c r="A237" s="118" t="s">
        <v>357</v>
      </c>
      <c r="B237" s="119"/>
      <c r="C237" s="119"/>
      <c r="D237" s="119"/>
      <c r="E237" s="2"/>
      <c r="F237" s="2"/>
      <c r="G237" s="2"/>
      <c r="H237" s="2"/>
      <c r="I237" s="2"/>
    </row>
    <row r="238" spans="1:9">
      <c r="A238" s="116" t="s">
        <v>358</v>
      </c>
      <c r="B238" s="117">
        <f>B239</f>
        <v>0</v>
      </c>
      <c r="C238" s="117">
        <f>C239</f>
        <v>0</v>
      </c>
      <c r="D238" s="117">
        <f>D239</f>
        <v>0</v>
      </c>
      <c r="E238" s="2"/>
      <c r="F238" s="2"/>
      <c r="G238" s="2"/>
      <c r="H238" s="2"/>
      <c r="I238" s="2"/>
    </row>
    <row r="239" spans="1:9">
      <c r="A239" s="118" t="s">
        <v>359</v>
      </c>
      <c r="B239" s="119"/>
      <c r="C239" s="119"/>
      <c r="D239" s="119"/>
      <c r="E239" s="2"/>
      <c r="F239" s="2"/>
      <c r="G239" s="2"/>
      <c r="H239" s="2"/>
      <c r="I239" s="2"/>
    </row>
    <row r="240" spans="1:9">
      <c r="A240" s="116" t="s">
        <v>360</v>
      </c>
      <c r="B240" s="117">
        <f>B241-B242</f>
        <v>0</v>
      </c>
      <c r="C240" s="117">
        <f>C241-C242</f>
        <v>0</v>
      </c>
      <c r="D240" s="117">
        <f>D241-D242</f>
        <v>0</v>
      </c>
      <c r="E240" s="2"/>
      <c r="F240" s="2"/>
      <c r="G240" s="2"/>
      <c r="H240" s="2"/>
      <c r="I240" s="2"/>
    </row>
    <row r="241" spans="1:9">
      <c r="A241" s="118" t="s">
        <v>361</v>
      </c>
      <c r="B241" s="119"/>
      <c r="C241" s="119"/>
      <c r="D241" s="119"/>
      <c r="E241" s="2"/>
      <c r="F241" s="2"/>
      <c r="G241" s="2"/>
      <c r="H241" s="2"/>
      <c r="I241" s="2"/>
    </row>
    <row r="242" spans="1:9">
      <c r="A242" s="118" t="s">
        <v>362</v>
      </c>
      <c r="B242" s="119"/>
      <c r="C242" s="119"/>
      <c r="D242" s="119"/>
      <c r="E242" s="2"/>
      <c r="F242" s="2"/>
      <c r="G242" s="2"/>
      <c r="H242" s="2"/>
      <c r="I242" s="2"/>
    </row>
    <row r="243" spans="1:9">
      <c r="A243" s="125"/>
      <c r="B243" s="119"/>
      <c r="C243" s="119"/>
      <c r="D243" s="119"/>
      <c r="E243" s="2"/>
      <c r="F243" s="2"/>
      <c r="G243" s="2"/>
      <c r="H243" s="2"/>
      <c r="I243" s="2"/>
    </row>
    <row r="244" spans="1:9">
      <c r="A244" s="126" t="s">
        <v>363</v>
      </c>
      <c r="B244" s="132">
        <f>B220+B186+B136</f>
        <v>0</v>
      </c>
      <c r="C244" s="132">
        <f>C220+C186+C136</f>
        <v>0</v>
      </c>
      <c r="D244" s="132">
        <f>D220+D186+D136</f>
        <v>0</v>
      </c>
      <c r="E244" s="2"/>
      <c r="F244" s="2"/>
      <c r="G244" s="2"/>
      <c r="H244" s="2"/>
      <c r="I244" s="2"/>
    </row>
    <row r="245" spans="1:9">
      <c r="A245" s="126" t="s">
        <v>276</v>
      </c>
      <c r="B245" s="127"/>
      <c r="C245" s="127"/>
      <c r="D245" s="127"/>
      <c r="E245" s="2"/>
      <c r="F245" s="2"/>
      <c r="G245" s="2"/>
      <c r="H245" s="2"/>
      <c r="I245" s="2"/>
    </row>
    <row r="246" spans="1:9">
      <c r="A246" s="2"/>
      <c r="B246" s="128"/>
      <c r="C246" s="128"/>
      <c r="D246" s="128"/>
      <c r="E246" s="2"/>
      <c r="F246" s="2"/>
      <c r="G246" s="2"/>
      <c r="H246" s="2"/>
      <c r="I246" s="2"/>
    </row>
    <row r="247" spans="1:9">
      <c r="A247" s="2"/>
      <c r="B247" s="128"/>
      <c r="C247" s="128"/>
      <c r="D247" s="128"/>
      <c r="E247" s="2"/>
      <c r="F247" s="2"/>
      <c r="G247" s="2"/>
      <c r="H247" s="2"/>
      <c r="I247" s="2"/>
    </row>
    <row r="248" spans="1:9">
      <c r="A248" s="2"/>
      <c r="B248" s="128"/>
      <c r="C248" s="128"/>
      <c r="D248" s="128"/>
      <c r="E248" s="2"/>
      <c r="F248" s="2"/>
      <c r="G248" s="2"/>
      <c r="H248" s="2"/>
      <c r="I248" s="2"/>
    </row>
    <row r="249" spans="1:9">
      <c r="A249" s="2"/>
      <c r="B249" s="2"/>
      <c r="C249" s="2"/>
      <c r="D249" s="2"/>
      <c r="E249" s="2"/>
      <c r="F249" s="2"/>
      <c r="G249" s="2"/>
      <c r="H249" s="2"/>
      <c r="I249" s="2"/>
    </row>
    <row r="250" spans="1:9">
      <c r="A250" s="2"/>
      <c r="B250" s="2"/>
      <c r="C250" s="2"/>
      <c r="D250" s="2"/>
      <c r="E250" s="2"/>
      <c r="F250" s="2"/>
      <c r="G250" s="2"/>
      <c r="H250" s="2"/>
      <c r="I250" s="2"/>
    </row>
    <row r="251" spans="1:9">
      <c r="A251" s="2"/>
      <c r="B251" s="2"/>
      <c r="C251" s="2"/>
      <c r="D251" s="2"/>
      <c r="E251" s="2"/>
      <c r="F251" s="2"/>
      <c r="G251" s="2"/>
      <c r="H251" s="2"/>
      <c r="I251" s="2"/>
    </row>
    <row r="252" spans="1:9">
      <c r="A252" s="2"/>
      <c r="B252" s="2"/>
      <c r="C252" s="2"/>
      <c r="D252" s="2"/>
      <c r="E252" s="2"/>
      <c r="F252" s="2"/>
      <c r="G252" s="2"/>
      <c r="H252" s="2"/>
      <c r="I252" s="2"/>
    </row>
    <row r="293" spans="2:7">
      <c r="B293" s="129"/>
      <c r="C293" s="129"/>
      <c r="D293" s="129"/>
      <c r="E293" s="129"/>
      <c r="F293" s="129"/>
      <c r="G293" s="129"/>
    </row>
    <row r="294" spans="2:7">
      <c r="B294" s="129"/>
      <c r="C294" s="129"/>
      <c r="D294" s="129"/>
      <c r="E294" s="129"/>
      <c r="F294" s="129"/>
      <c r="G294" s="129"/>
    </row>
    <row r="295" spans="2:7">
      <c r="B295" s="129"/>
      <c r="C295" s="129"/>
      <c r="D295" s="129"/>
      <c r="E295" s="129"/>
      <c r="F295" s="129"/>
      <c r="G295" s="129"/>
    </row>
    <row r="296" spans="2:7">
      <c r="B296" s="129"/>
      <c r="C296" s="129"/>
      <c r="D296" s="129"/>
      <c r="E296" s="129"/>
      <c r="F296" s="129"/>
      <c r="G296" s="129"/>
    </row>
    <row r="297" spans="2:7">
      <c r="B297" s="129"/>
      <c r="C297" s="129"/>
      <c r="D297" s="129"/>
      <c r="E297" s="129"/>
      <c r="F297" s="129"/>
      <c r="G297" s="129"/>
    </row>
    <row r="298" spans="2:7">
      <c r="B298" s="129"/>
      <c r="C298" s="129"/>
      <c r="D298" s="129"/>
      <c r="E298" s="129"/>
      <c r="F298" s="129"/>
      <c r="G298" s="129"/>
    </row>
    <row r="299" spans="2:7">
      <c r="B299" s="129"/>
      <c r="C299" s="129"/>
      <c r="D299" s="129"/>
      <c r="E299" s="129"/>
      <c r="F299" s="129"/>
      <c r="G299" s="129"/>
    </row>
    <row r="300" spans="2:7">
      <c r="B300" s="129"/>
      <c r="C300" s="129"/>
      <c r="D300" s="129"/>
      <c r="E300" s="129"/>
      <c r="F300" s="129"/>
      <c r="G300" s="129"/>
    </row>
    <row r="301" spans="2:7">
      <c r="B301" s="129"/>
      <c r="C301" s="129"/>
      <c r="D301" s="129"/>
      <c r="E301" s="129"/>
      <c r="F301" s="129"/>
      <c r="G301" s="129"/>
    </row>
    <row r="302" spans="2:7">
      <c r="B302" s="129"/>
      <c r="C302" s="129"/>
      <c r="D302" s="129"/>
      <c r="E302" s="129"/>
      <c r="F302" s="129"/>
      <c r="G302" s="129"/>
    </row>
    <row r="303" spans="2:7">
      <c r="B303" s="129"/>
      <c r="C303" s="129"/>
      <c r="D303" s="129"/>
      <c r="E303" s="129"/>
      <c r="F303" s="129"/>
      <c r="G303" s="129"/>
    </row>
    <row r="304" spans="2:7">
      <c r="B304" s="129"/>
      <c r="C304" s="129"/>
      <c r="D304" s="129"/>
      <c r="E304" s="129"/>
      <c r="F304" s="129"/>
      <c r="G304" s="129"/>
    </row>
    <row r="305" spans="2:7">
      <c r="B305" s="129"/>
      <c r="C305" s="129"/>
      <c r="D305" s="129"/>
      <c r="E305" s="129"/>
      <c r="F305" s="129"/>
      <c r="G305" s="129"/>
    </row>
    <row r="306" spans="2:7">
      <c r="B306" s="129"/>
      <c r="C306" s="129"/>
      <c r="D306" s="129"/>
      <c r="E306" s="129"/>
      <c r="F306" s="129"/>
      <c r="G306" s="129"/>
    </row>
    <row r="307" spans="2:7">
      <c r="B307" s="129"/>
      <c r="C307" s="129"/>
      <c r="D307" s="129"/>
      <c r="E307" s="129"/>
      <c r="F307" s="129"/>
      <c r="G307" s="129"/>
    </row>
    <row r="308" spans="2:7">
      <c r="B308" s="129"/>
      <c r="C308" s="129"/>
      <c r="D308" s="129"/>
      <c r="E308" s="129"/>
      <c r="F308" s="129"/>
      <c r="G308" s="129"/>
    </row>
    <row r="309" spans="2:7">
      <c r="B309" s="129"/>
      <c r="C309" s="129"/>
      <c r="D309" s="129"/>
      <c r="E309" s="129"/>
      <c r="F309" s="129"/>
      <c r="G309" s="129"/>
    </row>
    <row r="310" spans="2:7">
      <c r="B310" s="129"/>
      <c r="C310" s="129"/>
      <c r="D310" s="129"/>
      <c r="E310" s="129"/>
      <c r="F310" s="129"/>
      <c r="G310" s="129"/>
    </row>
    <row r="311" spans="2:7">
      <c r="B311" s="129"/>
      <c r="C311" s="129"/>
      <c r="D311" s="129"/>
      <c r="E311" s="129"/>
      <c r="F311" s="129"/>
      <c r="G311" s="129"/>
    </row>
    <row r="312" spans="2:7">
      <c r="B312" s="129"/>
      <c r="C312" s="129"/>
      <c r="D312" s="129"/>
      <c r="E312" s="129"/>
      <c r="F312" s="129"/>
      <c r="G312" s="129"/>
    </row>
    <row r="313" spans="2:7">
      <c r="B313" s="129"/>
      <c r="C313" s="129"/>
      <c r="D313" s="129"/>
      <c r="E313" s="129"/>
      <c r="F313" s="129"/>
      <c r="G313" s="129"/>
    </row>
    <row r="314" spans="2:7">
      <c r="B314" s="129"/>
      <c r="C314" s="129"/>
      <c r="D314" s="129"/>
      <c r="E314" s="129"/>
      <c r="F314" s="129"/>
      <c r="G314" s="129"/>
    </row>
    <row r="315" spans="2:7">
      <c r="B315" s="129"/>
      <c r="C315" s="129"/>
      <c r="D315" s="129"/>
      <c r="E315" s="129"/>
      <c r="F315" s="129"/>
      <c r="G315" s="129"/>
    </row>
    <row r="316" spans="2:7">
      <c r="B316" s="129"/>
      <c r="C316" s="129"/>
      <c r="D316" s="129"/>
      <c r="E316" s="129"/>
      <c r="F316" s="129"/>
      <c r="G316" s="129"/>
    </row>
    <row r="317" spans="2:7">
      <c r="B317" s="129"/>
      <c r="C317" s="129"/>
      <c r="D317" s="129"/>
      <c r="E317" s="129"/>
      <c r="F317" s="129"/>
      <c r="G317" s="129"/>
    </row>
    <row r="318" spans="2:7">
      <c r="B318" s="129"/>
      <c r="C318" s="129"/>
      <c r="D318" s="129"/>
      <c r="E318" s="129"/>
      <c r="F318" s="129"/>
      <c r="G318" s="129"/>
    </row>
    <row r="319" spans="2:7">
      <c r="B319" s="129"/>
      <c r="C319" s="129"/>
      <c r="D319" s="129"/>
      <c r="E319" s="129"/>
      <c r="F319" s="129"/>
      <c r="G319" s="129"/>
    </row>
    <row r="320" spans="2:7">
      <c r="B320" s="129"/>
      <c r="C320" s="129"/>
      <c r="D320" s="129"/>
      <c r="E320" s="129"/>
      <c r="F320" s="129"/>
      <c r="G320" s="129"/>
    </row>
    <row r="321" spans="2:7">
      <c r="B321" s="129"/>
      <c r="C321" s="129"/>
      <c r="D321" s="129"/>
      <c r="E321" s="129"/>
      <c r="F321" s="129"/>
      <c r="G321" s="129"/>
    </row>
    <row r="322" spans="2:7">
      <c r="B322" s="129"/>
      <c r="C322" s="129"/>
      <c r="D322" s="129"/>
      <c r="E322" s="129"/>
      <c r="F322" s="129"/>
      <c r="G322" s="129"/>
    </row>
    <row r="323" spans="2:7">
      <c r="B323" s="129"/>
      <c r="C323" s="129"/>
      <c r="D323" s="129"/>
      <c r="E323" s="129"/>
      <c r="F323" s="129"/>
      <c r="G323" s="129"/>
    </row>
    <row r="324" spans="2:7">
      <c r="B324" s="129"/>
      <c r="C324" s="129"/>
      <c r="D324" s="129"/>
      <c r="E324" s="129"/>
      <c r="F324" s="129"/>
      <c r="G324" s="129"/>
    </row>
    <row r="325" spans="2:7">
      <c r="B325" s="129"/>
      <c r="C325" s="129"/>
      <c r="D325" s="129"/>
      <c r="E325" s="129"/>
      <c r="F325" s="129"/>
      <c r="G325" s="129"/>
    </row>
    <row r="326" spans="2:7">
      <c r="B326" s="129"/>
      <c r="C326" s="129"/>
      <c r="D326" s="129"/>
      <c r="E326" s="129"/>
      <c r="F326" s="129"/>
      <c r="G326" s="129"/>
    </row>
    <row r="327" spans="2:7">
      <c r="B327" s="129"/>
      <c r="C327" s="129"/>
      <c r="D327" s="129"/>
      <c r="E327" s="129"/>
      <c r="F327" s="129"/>
      <c r="G327" s="129"/>
    </row>
    <row r="328" spans="2:7">
      <c r="B328" s="129"/>
      <c r="C328" s="129"/>
      <c r="D328" s="129"/>
      <c r="E328" s="129"/>
      <c r="F328" s="129"/>
      <c r="G328" s="129"/>
    </row>
    <row r="329" spans="2:7">
      <c r="B329" s="129"/>
      <c r="C329" s="129"/>
      <c r="D329" s="129"/>
      <c r="E329" s="129"/>
      <c r="F329" s="129"/>
      <c r="G329" s="129"/>
    </row>
    <row r="330" spans="2:7">
      <c r="B330" s="129"/>
      <c r="C330" s="129"/>
      <c r="D330" s="129"/>
      <c r="E330" s="129"/>
      <c r="F330" s="129"/>
      <c r="G330" s="129"/>
    </row>
    <row r="331" spans="2:7">
      <c r="B331" s="129"/>
      <c r="C331" s="129"/>
      <c r="D331" s="129"/>
      <c r="E331" s="129"/>
      <c r="F331" s="129"/>
      <c r="G331" s="129"/>
    </row>
    <row r="332" spans="2:7">
      <c r="B332" s="129"/>
      <c r="C332" s="129"/>
      <c r="D332" s="129"/>
      <c r="E332" s="129"/>
      <c r="F332" s="129"/>
      <c r="G332" s="129"/>
    </row>
    <row r="333" spans="2:7">
      <c r="B333" s="129"/>
      <c r="C333" s="129"/>
      <c r="D333" s="129"/>
      <c r="E333" s="129"/>
      <c r="F333" s="129"/>
      <c r="G333" s="129"/>
    </row>
    <row r="334" spans="2:7">
      <c r="B334" s="129"/>
      <c r="C334" s="129"/>
      <c r="D334" s="129"/>
      <c r="E334" s="129"/>
      <c r="F334" s="129"/>
      <c r="G334" s="129"/>
    </row>
    <row r="335" spans="2:7">
      <c r="B335" s="129"/>
      <c r="C335" s="129"/>
      <c r="D335" s="129"/>
      <c r="E335" s="129"/>
      <c r="F335" s="129"/>
      <c r="G335" s="129"/>
    </row>
    <row r="336" spans="2:7">
      <c r="B336" s="129"/>
      <c r="C336" s="129"/>
      <c r="D336" s="129"/>
      <c r="E336" s="129"/>
      <c r="F336" s="129"/>
      <c r="G336" s="129"/>
    </row>
    <row r="337" spans="2:7">
      <c r="B337" s="129"/>
      <c r="C337" s="129"/>
      <c r="D337" s="129"/>
      <c r="E337" s="129"/>
      <c r="F337" s="129"/>
      <c r="G337" s="129"/>
    </row>
    <row r="338" spans="2:7">
      <c r="B338" s="129"/>
      <c r="C338" s="129"/>
      <c r="D338" s="129"/>
      <c r="E338" s="129"/>
      <c r="F338" s="129"/>
      <c r="G338" s="129"/>
    </row>
    <row r="339" spans="2:7">
      <c r="B339" s="129"/>
      <c r="C339" s="129"/>
      <c r="D339" s="129"/>
      <c r="E339" s="129"/>
      <c r="F339" s="129"/>
      <c r="G339" s="129"/>
    </row>
    <row r="340" spans="2:7">
      <c r="B340" s="129"/>
      <c r="C340" s="129"/>
      <c r="D340" s="129"/>
      <c r="E340" s="129"/>
      <c r="F340" s="129"/>
      <c r="G340" s="129"/>
    </row>
    <row r="341" spans="2:7">
      <c r="B341" s="129"/>
      <c r="C341" s="129"/>
      <c r="D341" s="129"/>
      <c r="E341" s="129"/>
      <c r="F341" s="129"/>
      <c r="G341" s="129"/>
    </row>
    <row r="342" spans="2:7">
      <c r="B342" s="129"/>
      <c r="C342" s="129"/>
      <c r="D342" s="129"/>
      <c r="E342" s="129"/>
      <c r="F342" s="129"/>
      <c r="G342" s="129"/>
    </row>
    <row r="343" spans="2:7">
      <c r="B343" s="129"/>
      <c r="C343" s="129"/>
      <c r="D343" s="129"/>
      <c r="E343" s="129"/>
      <c r="F343" s="129"/>
      <c r="G343" s="129"/>
    </row>
    <row r="344" spans="2:7">
      <c r="B344" s="129"/>
      <c r="C344" s="129"/>
      <c r="D344" s="129"/>
      <c r="E344" s="129"/>
      <c r="F344" s="129"/>
      <c r="G344" s="129"/>
    </row>
    <row r="345" spans="2:7">
      <c r="B345" s="129"/>
      <c r="C345" s="129"/>
      <c r="D345" s="129"/>
      <c r="E345" s="129"/>
      <c r="F345" s="129"/>
      <c r="G345" s="129"/>
    </row>
    <row r="346" spans="2:7">
      <c r="B346" s="129"/>
      <c r="C346" s="129"/>
      <c r="D346" s="129"/>
      <c r="E346" s="129"/>
      <c r="F346" s="129"/>
      <c r="G346" s="129"/>
    </row>
    <row r="347" spans="2:7">
      <c r="B347" s="129"/>
      <c r="C347" s="129"/>
      <c r="D347" s="129"/>
      <c r="E347" s="129"/>
      <c r="F347" s="129"/>
      <c r="G347" s="129"/>
    </row>
    <row r="348" spans="2:7">
      <c r="B348" s="129"/>
      <c r="C348" s="129"/>
      <c r="D348" s="129"/>
      <c r="E348" s="129"/>
      <c r="F348" s="129"/>
      <c r="G348" s="129"/>
    </row>
    <row r="349" spans="2:7">
      <c r="B349" s="129"/>
      <c r="C349" s="129"/>
      <c r="D349" s="129"/>
      <c r="E349" s="129"/>
      <c r="F349" s="129"/>
      <c r="G349" s="129"/>
    </row>
    <row r="350" spans="2:7">
      <c r="B350" s="129"/>
      <c r="C350" s="129"/>
      <c r="D350" s="129"/>
      <c r="E350" s="129"/>
      <c r="F350" s="129"/>
      <c r="G350" s="129"/>
    </row>
    <row r="351" spans="2:7">
      <c r="B351" s="129"/>
      <c r="C351" s="129"/>
      <c r="D351" s="129"/>
      <c r="E351" s="129"/>
      <c r="F351" s="129"/>
      <c r="G351" s="129"/>
    </row>
    <row r="352" spans="2:7">
      <c r="B352" s="129"/>
      <c r="C352" s="129"/>
      <c r="D352" s="129"/>
      <c r="E352" s="129"/>
      <c r="F352" s="129"/>
      <c r="G352" s="129"/>
    </row>
    <row r="353" spans="2:7">
      <c r="B353" s="129"/>
      <c r="C353" s="129"/>
      <c r="D353" s="129"/>
      <c r="E353" s="129"/>
      <c r="F353" s="129"/>
      <c r="G353" s="129"/>
    </row>
    <row r="354" spans="2:7">
      <c r="B354" s="129"/>
      <c r="C354" s="129"/>
      <c r="D354" s="129"/>
      <c r="E354" s="129"/>
      <c r="F354" s="129"/>
      <c r="G354" s="129"/>
    </row>
    <row r="355" spans="2:7">
      <c r="B355" s="129"/>
      <c r="C355" s="129"/>
      <c r="D355" s="129"/>
      <c r="E355" s="129"/>
      <c r="F355" s="129"/>
      <c r="G355" s="129"/>
    </row>
    <row r="356" spans="2:7">
      <c r="B356" s="129"/>
      <c r="C356" s="129"/>
      <c r="D356" s="129"/>
      <c r="E356" s="129"/>
      <c r="F356" s="129"/>
      <c r="G356" s="129"/>
    </row>
    <row r="357" spans="2:7">
      <c r="B357" s="129"/>
      <c r="C357" s="129"/>
      <c r="D357" s="129"/>
      <c r="E357" s="129"/>
      <c r="F357" s="129"/>
      <c r="G357" s="129"/>
    </row>
    <row r="358" spans="2:7">
      <c r="B358" s="129"/>
      <c r="C358" s="129"/>
      <c r="D358" s="129"/>
      <c r="E358" s="129"/>
      <c r="F358" s="129"/>
      <c r="G358" s="129"/>
    </row>
    <row r="359" spans="2:7">
      <c r="B359" s="129"/>
      <c r="C359" s="129"/>
      <c r="D359" s="129"/>
      <c r="E359" s="129"/>
      <c r="F359" s="129"/>
      <c r="G359" s="129"/>
    </row>
    <row r="360" spans="2:7">
      <c r="B360" s="129"/>
      <c r="C360" s="129"/>
      <c r="D360" s="129"/>
      <c r="E360" s="129"/>
      <c r="F360" s="129"/>
      <c r="G360" s="129"/>
    </row>
    <row r="361" spans="2:7">
      <c r="B361" s="129"/>
      <c r="C361" s="129"/>
      <c r="D361" s="129"/>
      <c r="E361" s="129"/>
      <c r="F361" s="129"/>
      <c r="G361" s="129"/>
    </row>
    <row r="362" spans="2:7">
      <c r="B362" s="129"/>
      <c r="C362" s="129"/>
      <c r="D362" s="129"/>
      <c r="E362" s="129"/>
      <c r="F362" s="129"/>
      <c r="G362" s="129"/>
    </row>
    <row r="363" spans="2:7">
      <c r="B363" s="129"/>
      <c r="C363" s="129"/>
      <c r="D363" s="129"/>
      <c r="E363" s="129"/>
      <c r="F363" s="129"/>
      <c r="G363" s="129"/>
    </row>
    <row r="364" spans="2:7">
      <c r="B364" s="129"/>
      <c r="C364" s="129"/>
      <c r="D364" s="129"/>
      <c r="E364" s="129"/>
      <c r="F364" s="129"/>
      <c r="G364" s="129"/>
    </row>
    <row r="365" spans="2:7">
      <c r="B365" s="129"/>
      <c r="C365" s="129"/>
      <c r="D365" s="129"/>
      <c r="E365" s="129"/>
      <c r="F365" s="129"/>
      <c r="G365" s="129"/>
    </row>
    <row r="366" spans="2:7">
      <c r="B366" s="129"/>
      <c r="C366" s="129"/>
      <c r="D366" s="129"/>
      <c r="E366" s="129"/>
      <c r="F366" s="129"/>
      <c r="G366" s="129"/>
    </row>
    <row r="367" spans="2:7">
      <c r="B367" s="129"/>
      <c r="C367" s="129"/>
      <c r="D367" s="129"/>
      <c r="E367" s="129"/>
      <c r="F367" s="129"/>
      <c r="G367" s="129"/>
    </row>
    <row r="368" spans="2:7">
      <c r="B368" s="129"/>
      <c r="C368" s="129"/>
      <c r="D368" s="129"/>
      <c r="E368" s="129"/>
      <c r="F368" s="129"/>
      <c r="G368" s="129"/>
    </row>
    <row r="369" spans="2:7">
      <c r="B369" s="129"/>
      <c r="C369" s="129"/>
      <c r="D369" s="129"/>
      <c r="E369" s="129"/>
      <c r="F369" s="129"/>
      <c r="G369" s="129"/>
    </row>
    <row r="370" spans="2:7">
      <c r="B370" s="129"/>
      <c r="C370" s="129"/>
      <c r="D370" s="129"/>
      <c r="E370" s="129"/>
      <c r="F370" s="129"/>
      <c r="G370" s="129"/>
    </row>
    <row r="371" spans="2:7">
      <c r="B371" s="129"/>
      <c r="C371" s="129"/>
      <c r="D371" s="129"/>
      <c r="E371" s="129"/>
      <c r="F371" s="129"/>
      <c r="G371" s="129"/>
    </row>
    <row r="372" spans="2:7">
      <c r="B372" s="129"/>
      <c r="C372" s="129"/>
      <c r="D372" s="129"/>
      <c r="E372" s="129"/>
      <c r="F372" s="129"/>
      <c r="G372" s="129"/>
    </row>
    <row r="373" spans="2:7">
      <c r="B373" s="129"/>
      <c r="C373" s="129"/>
      <c r="D373" s="129"/>
      <c r="E373" s="129"/>
      <c r="F373" s="129"/>
      <c r="G373" s="129"/>
    </row>
    <row r="374" spans="2:7">
      <c r="B374" s="129"/>
      <c r="C374" s="129"/>
      <c r="D374" s="129"/>
      <c r="E374" s="129"/>
      <c r="F374" s="129"/>
      <c r="G374" s="129"/>
    </row>
    <row r="375" spans="2:7">
      <c r="B375" s="129"/>
      <c r="C375" s="129"/>
      <c r="D375" s="129"/>
      <c r="E375" s="129"/>
      <c r="F375" s="129"/>
      <c r="G375" s="129"/>
    </row>
    <row r="376" spans="2:7">
      <c r="B376" s="129"/>
      <c r="C376" s="129"/>
      <c r="D376" s="129"/>
      <c r="E376" s="129"/>
      <c r="F376" s="129"/>
      <c r="G376" s="129"/>
    </row>
    <row r="377" spans="2:7">
      <c r="B377" s="129"/>
      <c r="C377" s="129"/>
      <c r="D377" s="129"/>
      <c r="E377" s="129"/>
      <c r="F377" s="129"/>
      <c r="G377" s="129"/>
    </row>
    <row r="378" spans="2:7">
      <c r="B378" s="129"/>
      <c r="C378" s="129"/>
      <c r="D378" s="129"/>
      <c r="E378" s="129"/>
      <c r="F378" s="129"/>
      <c r="G378" s="129"/>
    </row>
    <row r="379" spans="2:7">
      <c r="B379" s="129"/>
      <c r="C379" s="129"/>
      <c r="D379" s="129"/>
      <c r="E379" s="129"/>
      <c r="F379" s="129"/>
      <c r="G379" s="129"/>
    </row>
    <row r="380" spans="2:7">
      <c r="B380" s="129"/>
      <c r="C380" s="129"/>
      <c r="D380" s="129"/>
      <c r="E380" s="129"/>
      <c r="F380" s="129"/>
      <c r="G380" s="129"/>
    </row>
    <row r="381" spans="2:7">
      <c r="B381" s="129"/>
      <c r="C381" s="129"/>
      <c r="D381" s="129"/>
      <c r="E381" s="129"/>
      <c r="F381" s="129"/>
      <c r="G381" s="129"/>
    </row>
    <row r="382" spans="2:7">
      <c r="B382" s="129"/>
      <c r="C382" s="129"/>
      <c r="D382" s="129"/>
      <c r="E382" s="129"/>
      <c r="F382" s="129"/>
      <c r="G382" s="129"/>
    </row>
    <row r="383" spans="2:7">
      <c r="B383" s="129"/>
      <c r="C383" s="129"/>
      <c r="D383" s="129"/>
      <c r="E383" s="129"/>
      <c r="F383" s="129"/>
      <c r="G383" s="129"/>
    </row>
    <row r="384" spans="2:7">
      <c r="B384" s="129"/>
      <c r="C384" s="129"/>
      <c r="D384" s="129"/>
      <c r="E384" s="129"/>
      <c r="F384" s="129"/>
      <c r="G384" s="129"/>
    </row>
    <row r="385" spans="2:7">
      <c r="B385" s="129"/>
      <c r="C385" s="129"/>
      <c r="D385" s="129"/>
      <c r="E385" s="129"/>
      <c r="F385" s="129"/>
      <c r="G385" s="129"/>
    </row>
    <row r="386" spans="2:7">
      <c r="B386" s="129"/>
      <c r="C386" s="129"/>
      <c r="D386" s="129"/>
      <c r="E386" s="129"/>
      <c r="F386" s="129"/>
      <c r="G386" s="129"/>
    </row>
    <row r="387" spans="2:7">
      <c r="B387" s="129"/>
      <c r="C387" s="129"/>
      <c r="D387" s="129"/>
      <c r="E387" s="129"/>
      <c r="F387" s="129"/>
      <c r="G387" s="129"/>
    </row>
    <row r="388" spans="2:7">
      <c r="B388" s="129"/>
      <c r="C388" s="129"/>
      <c r="D388" s="129"/>
      <c r="E388" s="129"/>
      <c r="F388" s="129"/>
      <c r="G388" s="129"/>
    </row>
    <row r="389" spans="2:7">
      <c r="B389" s="129"/>
      <c r="C389" s="129"/>
      <c r="D389" s="129"/>
      <c r="E389" s="129"/>
      <c r="F389" s="129"/>
      <c r="G389" s="129"/>
    </row>
    <row r="390" spans="2:7">
      <c r="B390" s="129"/>
      <c r="C390" s="129"/>
      <c r="D390" s="129"/>
      <c r="E390" s="129"/>
      <c r="F390" s="129"/>
      <c r="G390" s="129"/>
    </row>
    <row r="391" spans="2:7">
      <c r="B391" s="129"/>
      <c r="C391" s="129"/>
      <c r="D391" s="129"/>
      <c r="E391" s="129"/>
      <c r="F391" s="129"/>
      <c r="G391" s="129"/>
    </row>
    <row r="392" spans="2:7">
      <c r="B392" s="129"/>
      <c r="C392" s="129"/>
      <c r="D392" s="129"/>
      <c r="E392" s="129"/>
      <c r="F392" s="129"/>
      <c r="G392" s="129"/>
    </row>
    <row r="393" spans="2:7">
      <c r="B393" s="129"/>
      <c r="C393" s="129"/>
      <c r="D393" s="129"/>
      <c r="E393" s="129"/>
      <c r="F393" s="129"/>
      <c r="G393" s="129"/>
    </row>
    <row r="394" spans="2:7">
      <c r="B394" s="129"/>
      <c r="C394" s="129"/>
      <c r="D394" s="129"/>
      <c r="E394" s="129"/>
      <c r="F394" s="129"/>
      <c r="G394" s="129"/>
    </row>
    <row r="395" spans="2:7">
      <c r="B395" s="129"/>
      <c r="C395" s="129"/>
      <c r="D395" s="129"/>
      <c r="E395" s="129"/>
      <c r="F395" s="129"/>
      <c r="G395" s="129"/>
    </row>
    <row r="396" spans="2:7">
      <c r="B396" s="129"/>
      <c r="C396" s="129"/>
      <c r="D396" s="129"/>
      <c r="E396" s="129"/>
      <c r="F396" s="129"/>
      <c r="G396" s="129"/>
    </row>
    <row r="397" spans="2:7">
      <c r="B397" s="129"/>
      <c r="C397" s="129"/>
      <c r="D397" s="129"/>
      <c r="E397" s="129"/>
      <c r="F397" s="129"/>
      <c r="G397" s="129"/>
    </row>
    <row r="398" spans="2:7">
      <c r="B398" s="129"/>
      <c r="C398" s="129"/>
      <c r="D398" s="129"/>
      <c r="E398" s="129"/>
      <c r="F398" s="129"/>
      <c r="G398" s="129"/>
    </row>
    <row r="399" spans="2:7">
      <c r="B399" s="129"/>
      <c r="C399" s="129"/>
      <c r="D399" s="129"/>
      <c r="E399" s="129"/>
      <c r="F399" s="129"/>
      <c r="G399" s="129"/>
    </row>
    <row r="400" spans="2:7">
      <c r="B400" s="129"/>
      <c r="C400" s="129"/>
      <c r="D400" s="129"/>
      <c r="E400" s="129"/>
      <c r="F400" s="129"/>
      <c r="G400" s="129"/>
    </row>
    <row r="401" spans="2:7">
      <c r="B401" s="129"/>
      <c r="C401" s="129"/>
      <c r="D401" s="129"/>
      <c r="E401" s="129"/>
      <c r="F401" s="129"/>
      <c r="G401" s="129"/>
    </row>
    <row r="402" spans="2:7">
      <c r="B402" s="129"/>
      <c r="C402" s="129"/>
      <c r="D402" s="129"/>
      <c r="E402" s="129"/>
      <c r="F402" s="129"/>
      <c r="G402" s="129"/>
    </row>
    <row r="403" spans="2:7">
      <c r="B403" s="129"/>
      <c r="C403" s="129"/>
      <c r="D403" s="129"/>
      <c r="E403" s="129"/>
      <c r="F403" s="129"/>
      <c r="G403" s="129"/>
    </row>
    <row r="404" spans="2:7">
      <c r="B404" s="129"/>
      <c r="C404" s="129"/>
      <c r="D404" s="129"/>
      <c r="E404" s="129"/>
      <c r="F404" s="129"/>
      <c r="G404" s="129"/>
    </row>
    <row r="405" spans="2:7">
      <c r="B405" s="129"/>
      <c r="C405" s="129"/>
      <c r="D405" s="129"/>
      <c r="E405" s="129"/>
      <c r="F405" s="129"/>
      <c r="G405" s="129"/>
    </row>
    <row r="406" spans="2:7">
      <c r="B406" s="129"/>
      <c r="C406" s="129"/>
      <c r="D406" s="129"/>
      <c r="E406" s="129"/>
      <c r="F406" s="129"/>
      <c r="G406" s="129"/>
    </row>
    <row r="407" spans="2:7">
      <c r="B407" s="129"/>
      <c r="C407" s="129"/>
      <c r="D407" s="129"/>
      <c r="E407" s="129"/>
      <c r="F407" s="129"/>
      <c r="G407" s="129"/>
    </row>
    <row r="408" spans="2:7">
      <c r="B408" s="129"/>
      <c r="C408" s="129"/>
      <c r="D408" s="129"/>
      <c r="E408" s="129"/>
      <c r="F408" s="129"/>
      <c r="G408" s="129"/>
    </row>
    <row r="409" spans="2:7">
      <c r="B409" s="129"/>
      <c r="C409" s="129"/>
      <c r="D409" s="129"/>
      <c r="E409" s="129"/>
      <c r="F409" s="129"/>
      <c r="G409" s="129"/>
    </row>
    <row r="410" spans="2:7">
      <c r="B410" s="129"/>
      <c r="C410" s="129"/>
      <c r="D410" s="129"/>
      <c r="E410" s="129"/>
      <c r="F410" s="129"/>
      <c r="G410" s="129"/>
    </row>
    <row r="411" spans="2:7">
      <c r="B411" s="129"/>
      <c r="C411" s="129"/>
      <c r="D411" s="129"/>
      <c r="E411" s="129"/>
      <c r="F411" s="129"/>
      <c r="G411" s="129"/>
    </row>
    <row r="412" spans="2:7">
      <c r="B412" s="129"/>
      <c r="C412" s="129"/>
      <c r="D412" s="129"/>
      <c r="E412" s="129"/>
      <c r="F412" s="129"/>
      <c r="G412" s="129"/>
    </row>
    <row r="413" spans="2:7">
      <c r="B413" s="129"/>
      <c r="C413" s="129"/>
      <c r="D413" s="129"/>
      <c r="E413" s="129"/>
      <c r="F413" s="129"/>
      <c r="G413" s="129"/>
    </row>
    <row r="414" spans="2:7">
      <c r="B414" s="129"/>
      <c r="C414" s="129"/>
      <c r="D414" s="129"/>
      <c r="E414" s="129"/>
      <c r="F414" s="129"/>
      <c r="G414" s="129"/>
    </row>
    <row r="415" spans="2:7">
      <c r="B415" s="129"/>
      <c r="C415" s="129"/>
      <c r="D415" s="129"/>
      <c r="E415" s="129"/>
      <c r="F415" s="129"/>
      <c r="G415" s="129"/>
    </row>
    <row r="416" spans="2:7">
      <c r="B416" s="129"/>
      <c r="C416" s="129"/>
      <c r="D416" s="129"/>
      <c r="E416" s="129"/>
      <c r="F416" s="129"/>
      <c r="G416" s="129"/>
    </row>
    <row r="417" spans="2:7">
      <c r="B417" s="129"/>
      <c r="C417" s="129"/>
      <c r="D417" s="129"/>
      <c r="E417" s="129"/>
      <c r="F417" s="129"/>
      <c r="G417" s="129"/>
    </row>
    <row r="418" spans="2:7">
      <c r="B418" s="129"/>
      <c r="C418" s="129"/>
      <c r="D418" s="129"/>
      <c r="E418" s="129"/>
      <c r="F418" s="129"/>
      <c r="G418" s="129"/>
    </row>
    <row r="419" spans="2:7">
      <c r="B419" s="129"/>
      <c r="C419" s="129"/>
      <c r="D419" s="129"/>
      <c r="E419" s="129"/>
      <c r="F419" s="129"/>
      <c r="G419" s="129"/>
    </row>
    <row r="420" spans="2:7">
      <c r="B420" s="129"/>
      <c r="C420" s="129"/>
      <c r="D420" s="129"/>
      <c r="E420" s="129"/>
      <c r="F420" s="129"/>
      <c r="G420" s="129"/>
    </row>
    <row r="421" spans="2:7">
      <c r="B421" s="129"/>
      <c r="C421" s="129"/>
      <c r="D421" s="129"/>
      <c r="E421" s="129"/>
      <c r="F421" s="129"/>
      <c r="G421" s="129"/>
    </row>
    <row r="422" spans="2:7">
      <c r="B422" s="129"/>
      <c r="C422" s="129"/>
      <c r="D422" s="129"/>
      <c r="E422" s="129"/>
      <c r="F422" s="129"/>
      <c r="G422" s="129"/>
    </row>
    <row r="423" spans="2:7">
      <c r="B423" s="129"/>
      <c r="C423" s="129"/>
      <c r="D423" s="129"/>
      <c r="E423" s="129"/>
      <c r="F423" s="129"/>
      <c r="G423" s="129"/>
    </row>
    <row r="424" spans="2:7">
      <c r="B424" s="129"/>
      <c r="C424" s="129"/>
      <c r="D424" s="129"/>
      <c r="E424" s="129"/>
      <c r="F424" s="129"/>
      <c r="G424" s="129"/>
    </row>
    <row r="425" spans="2:7">
      <c r="B425" s="129"/>
      <c r="C425" s="129"/>
      <c r="D425" s="129"/>
      <c r="E425" s="129"/>
      <c r="F425" s="129"/>
      <c r="G425" s="129"/>
    </row>
    <row r="426" spans="2:7">
      <c r="B426" s="129"/>
      <c r="C426" s="129"/>
      <c r="D426" s="129"/>
      <c r="E426" s="129"/>
      <c r="F426" s="129"/>
      <c r="G426" s="129"/>
    </row>
    <row r="427" spans="2:7">
      <c r="B427" s="129"/>
      <c r="C427" s="129"/>
      <c r="D427" s="129"/>
      <c r="E427" s="129"/>
      <c r="F427" s="129"/>
      <c r="G427" s="129"/>
    </row>
    <row r="428" spans="2:7">
      <c r="B428" s="129"/>
      <c r="C428" s="129"/>
      <c r="D428" s="129"/>
      <c r="E428" s="129"/>
      <c r="F428" s="129"/>
      <c r="G428" s="129"/>
    </row>
    <row r="429" spans="2:7">
      <c r="B429" s="129"/>
      <c r="C429" s="129"/>
      <c r="D429" s="129"/>
      <c r="E429" s="129"/>
      <c r="F429" s="129"/>
      <c r="G429" s="129"/>
    </row>
    <row r="430" spans="2:7">
      <c r="B430" s="129"/>
      <c r="C430" s="129"/>
      <c r="D430" s="129"/>
      <c r="E430" s="129"/>
      <c r="F430" s="129"/>
      <c r="G430" s="129"/>
    </row>
    <row r="431" spans="2:7">
      <c r="B431" s="129"/>
      <c r="C431" s="129"/>
      <c r="D431" s="129"/>
      <c r="E431" s="129"/>
      <c r="F431" s="129"/>
      <c r="G431" s="129"/>
    </row>
    <row r="432" spans="2:7">
      <c r="B432" s="129"/>
      <c r="C432" s="129"/>
      <c r="D432" s="129"/>
      <c r="E432" s="129"/>
      <c r="F432" s="129"/>
      <c r="G432" s="129"/>
    </row>
    <row r="433" spans="2:7">
      <c r="B433" s="129"/>
      <c r="C433" s="129"/>
      <c r="D433" s="129"/>
      <c r="E433" s="129"/>
      <c r="F433" s="129"/>
      <c r="G433" s="129"/>
    </row>
    <row r="434" spans="2:7">
      <c r="B434" s="129"/>
      <c r="C434" s="129"/>
      <c r="D434" s="129"/>
      <c r="E434" s="129"/>
      <c r="F434" s="129"/>
      <c r="G434" s="129"/>
    </row>
    <row r="435" spans="2:7">
      <c r="B435" s="129"/>
      <c r="C435" s="129"/>
      <c r="D435" s="129"/>
      <c r="E435" s="129"/>
      <c r="F435" s="129"/>
      <c r="G435" s="129"/>
    </row>
    <row r="436" spans="2:7">
      <c r="B436" s="129"/>
      <c r="C436" s="129"/>
      <c r="D436" s="129"/>
      <c r="E436" s="129"/>
      <c r="F436" s="129"/>
      <c r="G436" s="129"/>
    </row>
    <row r="437" spans="2:7">
      <c r="B437" s="129"/>
      <c r="C437" s="129"/>
      <c r="D437" s="129"/>
      <c r="E437" s="129"/>
      <c r="F437" s="129"/>
      <c r="G437" s="129"/>
    </row>
    <row r="438" spans="2:7">
      <c r="B438" s="129"/>
      <c r="C438" s="129"/>
      <c r="D438" s="129"/>
      <c r="E438" s="129"/>
      <c r="F438" s="129"/>
      <c r="G438" s="129"/>
    </row>
    <row r="439" spans="2:7">
      <c r="B439" s="129"/>
      <c r="C439" s="129"/>
      <c r="D439" s="129"/>
      <c r="E439" s="129"/>
      <c r="F439" s="129"/>
      <c r="G439" s="129"/>
    </row>
    <row r="440" spans="2:7">
      <c r="B440" s="129"/>
      <c r="C440" s="129"/>
      <c r="D440" s="129"/>
      <c r="E440" s="129"/>
      <c r="F440" s="129"/>
      <c r="G440" s="129"/>
    </row>
    <row r="441" spans="2:7">
      <c r="B441" s="129"/>
      <c r="C441" s="129"/>
      <c r="D441" s="129"/>
      <c r="E441" s="129"/>
      <c r="F441" s="129"/>
      <c r="G441" s="129"/>
    </row>
    <row r="442" spans="2:7">
      <c r="B442" s="129"/>
      <c r="C442" s="129"/>
      <c r="D442" s="129"/>
      <c r="E442" s="129"/>
      <c r="F442" s="129"/>
      <c r="G442" s="129"/>
    </row>
    <row r="443" spans="2:7">
      <c r="B443" s="129"/>
      <c r="C443" s="129"/>
      <c r="D443" s="129"/>
      <c r="E443" s="129"/>
      <c r="F443" s="129"/>
      <c r="G443" s="129"/>
    </row>
    <row r="444" spans="2:7">
      <c r="B444" s="129"/>
      <c r="C444" s="129"/>
      <c r="D444" s="129"/>
      <c r="E444" s="129"/>
      <c r="F444" s="129"/>
      <c r="G444" s="129"/>
    </row>
    <row r="445" spans="2:7">
      <c r="B445" s="129"/>
      <c r="C445" s="129"/>
      <c r="D445" s="129"/>
      <c r="E445" s="129"/>
      <c r="F445" s="129"/>
      <c r="G445" s="129"/>
    </row>
    <row r="446" spans="2:7">
      <c r="B446" s="129"/>
      <c r="C446" s="129"/>
      <c r="D446" s="129"/>
      <c r="E446" s="129"/>
      <c r="F446" s="129"/>
      <c r="G446" s="129"/>
    </row>
    <row r="447" spans="2:7">
      <c r="B447" s="129"/>
      <c r="C447" s="129"/>
      <c r="D447" s="129"/>
      <c r="E447" s="129"/>
      <c r="F447" s="129"/>
      <c r="G447" s="129"/>
    </row>
    <row r="448" spans="2:7">
      <c r="B448" s="129"/>
      <c r="C448" s="129"/>
      <c r="D448" s="129"/>
      <c r="E448" s="129"/>
      <c r="F448" s="129"/>
      <c r="G448" s="129"/>
    </row>
    <row r="449" spans="2:7">
      <c r="B449" s="129"/>
      <c r="C449" s="129"/>
      <c r="D449" s="129"/>
      <c r="E449" s="129"/>
      <c r="F449" s="129"/>
      <c r="G449" s="129"/>
    </row>
    <row r="450" spans="2:7">
      <c r="B450" s="129"/>
      <c r="C450" s="129"/>
      <c r="D450" s="129"/>
      <c r="E450" s="129"/>
      <c r="F450" s="129"/>
      <c r="G450" s="129"/>
    </row>
    <row r="451" spans="2:7">
      <c r="B451" s="129"/>
      <c r="C451" s="129"/>
      <c r="D451" s="129"/>
      <c r="E451" s="129"/>
      <c r="F451" s="129"/>
      <c r="G451" s="129"/>
    </row>
    <row r="452" spans="2:7">
      <c r="B452" s="129"/>
      <c r="C452" s="129"/>
      <c r="D452" s="129"/>
      <c r="E452" s="129"/>
      <c r="F452" s="129"/>
      <c r="G452" s="129"/>
    </row>
    <row r="453" spans="2:7">
      <c r="B453" s="129"/>
      <c r="C453" s="129"/>
      <c r="D453" s="129"/>
      <c r="E453" s="129"/>
      <c r="F453" s="129"/>
      <c r="G453" s="129"/>
    </row>
    <row r="454" spans="2:7">
      <c r="B454" s="129"/>
      <c r="C454" s="129"/>
      <c r="D454" s="129"/>
      <c r="E454" s="129"/>
      <c r="F454" s="129"/>
      <c r="G454" s="129"/>
    </row>
    <row r="455" spans="2:7">
      <c r="B455" s="129"/>
      <c r="C455" s="129"/>
      <c r="D455" s="129"/>
      <c r="E455" s="129"/>
      <c r="F455" s="129"/>
      <c r="G455" s="129"/>
    </row>
    <row r="456" spans="2:7">
      <c r="B456" s="129"/>
      <c r="C456" s="129"/>
      <c r="D456" s="129"/>
      <c r="E456" s="129"/>
      <c r="F456" s="129"/>
      <c r="G456" s="129"/>
    </row>
    <row r="457" spans="2:7">
      <c r="B457" s="129"/>
      <c r="C457" s="129"/>
      <c r="D457" s="129"/>
      <c r="E457" s="129"/>
      <c r="F457" s="129"/>
      <c r="G457" s="129"/>
    </row>
    <row r="458" spans="2:7">
      <c r="B458" s="129"/>
      <c r="C458" s="129"/>
      <c r="D458" s="129"/>
      <c r="E458" s="129"/>
      <c r="F458" s="129"/>
      <c r="G458" s="129"/>
    </row>
    <row r="459" spans="2:7">
      <c r="B459" s="129"/>
      <c r="C459" s="129"/>
      <c r="D459" s="129"/>
      <c r="E459" s="129"/>
      <c r="F459" s="129"/>
      <c r="G459" s="129"/>
    </row>
    <row r="460" spans="2:7">
      <c r="B460" s="129"/>
      <c r="C460" s="129"/>
      <c r="D460" s="129"/>
      <c r="E460" s="129"/>
      <c r="F460" s="129"/>
      <c r="G460" s="129"/>
    </row>
    <row r="461" spans="2:7">
      <c r="B461" s="129"/>
      <c r="C461" s="129"/>
      <c r="D461" s="129"/>
      <c r="E461" s="129"/>
      <c r="F461" s="129"/>
      <c r="G461" s="129"/>
    </row>
    <row r="462" spans="2:7">
      <c r="B462" s="129"/>
      <c r="C462" s="129"/>
      <c r="D462" s="129"/>
      <c r="E462" s="129"/>
      <c r="F462" s="129"/>
      <c r="G462" s="129"/>
    </row>
    <row r="463" spans="2:7">
      <c r="B463" s="129"/>
      <c r="C463" s="129"/>
      <c r="D463" s="129"/>
      <c r="E463" s="129"/>
      <c r="F463" s="129"/>
      <c r="G463" s="129"/>
    </row>
    <row r="464" spans="2:7">
      <c r="B464" s="129"/>
      <c r="C464" s="129"/>
      <c r="D464" s="129"/>
      <c r="E464" s="129"/>
      <c r="F464" s="129"/>
      <c r="G464" s="129"/>
    </row>
    <row r="465" spans="2:7">
      <c r="B465" s="129"/>
      <c r="C465" s="129"/>
      <c r="D465" s="129"/>
      <c r="E465" s="129"/>
      <c r="F465" s="129"/>
      <c r="G465" s="129"/>
    </row>
    <row r="466" spans="2:7">
      <c r="B466" s="129"/>
      <c r="C466" s="129"/>
      <c r="D466" s="129"/>
      <c r="E466" s="129"/>
      <c r="F466" s="129"/>
      <c r="G466" s="129"/>
    </row>
    <row r="467" spans="2:7">
      <c r="B467" s="129"/>
      <c r="C467" s="129"/>
      <c r="D467" s="129"/>
      <c r="E467" s="129"/>
      <c r="F467" s="129"/>
      <c r="G467" s="129"/>
    </row>
    <row r="468" spans="2:7">
      <c r="B468" s="129"/>
      <c r="C468" s="129"/>
      <c r="D468" s="129"/>
      <c r="E468" s="129"/>
      <c r="F468" s="129"/>
      <c r="G468" s="129"/>
    </row>
    <row r="469" spans="2:7">
      <c r="B469" s="129"/>
      <c r="C469" s="129"/>
      <c r="D469" s="129"/>
      <c r="E469" s="129"/>
      <c r="F469" s="129"/>
      <c r="G469" s="129"/>
    </row>
    <row r="470" spans="2:7">
      <c r="B470" s="129"/>
      <c r="C470" s="129"/>
      <c r="D470" s="129"/>
      <c r="E470" s="129"/>
      <c r="F470" s="129"/>
      <c r="G470" s="129"/>
    </row>
    <row r="471" spans="2:7">
      <c r="B471" s="129"/>
      <c r="C471" s="129"/>
      <c r="D471" s="129"/>
      <c r="E471" s="129"/>
      <c r="F471" s="129"/>
      <c r="G471" s="129"/>
    </row>
    <row r="472" spans="2:7">
      <c r="B472" s="129"/>
      <c r="C472" s="129"/>
      <c r="D472" s="129"/>
      <c r="E472" s="129"/>
      <c r="F472" s="129"/>
      <c r="G472" s="129"/>
    </row>
    <row r="473" spans="2:7">
      <c r="B473" s="129"/>
      <c r="C473" s="129"/>
      <c r="D473" s="129"/>
      <c r="E473" s="129"/>
      <c r="F473" s="129"/>
      <c r="G473" s="129"/>
    </row>
    <row r="474" spans="2:7">
      <c r="B474" s="129"/>
      <c r="C474" s="129"/>
      <c r="D474" s="129"/>
      <c r="E474" s="129"/>
      <c r="F474" s="129"/>
      <c r="G474" s="129"/>
    </row>
    <row r="475" spans="2:7">
      <c r="B475" s="129"/>
      <c r="C475" s="129"/>
      <c r="D475" s="129"/>
      <c r="E475" s="129"/>
      <c r="F475" s="129"/>
      <c r="G475" s="129"/>
    </row>
    <row r="476" spans="2:7">
      <c r="B476" s="129"/>
      <c r="C476" s="129"/>
      <c r="D476" s="129"/>
      <c r="E476" s="129"/>
      <c r="F476" s="129"/>
      <c r="G476" s="129"/>
    </row>
    <row r="477" spans="2:7">
      <c r="B477" s="129"/>
      <c r="C477" s="129"/>
      <c r="D477" s="129"/>
      <c r="E477" s="129"/>
      <c r="F477" s="129"/>
      <c r="G477" s="129"/>
    </row>
    <row r="478" spans="2:7">
      <c r="B478" s="129"/>
      <c r="C478" s="129"/>
      <c r="D478" s="129"/>
      <c r="E478" s="129"/>
      <c r="F478" s="129"/>
      <c r="G478" s="129"/>
    </row>
    <row r="479" spans="2:7">
      <c r="B479" s="129"/>
      <c r="C479" s="129"/>
      <c r="D479" s="129"/>
      <c r="E479" s="129"/>
      <c r="F479" s="129"/>
      <c r="G479" s="129"/>
    </row>
    <row r="480" spans="2:7">
      <c r="B480" s="129"/>
      <c r="C480" s="129"/>
      <c r="D480" s="129"/>
      <c r="E480" s="129"/>
      <c r="F480" s="129"/>
      <c r="G480" s="129"/>
    </row>
    <row r="481" spans="2:7">
      <c r="B481" s="129"/>
      <c r="C481" s="129"/>
      <c r="D481" s="129"/>
      <c r="E481" s="129"/>
      <c r="F481" s="129"/>
      <c r="G481" s="129"/>
    </row>
    <row r="482" spans="2:7">
      <c r="B482" s="129"/>
      <c r="C482" s="129"/>
      <c r="D482" s="129"/>
      <c r="E482" s="129"/>
      <c r="F482" s="129"/>
      <c r="G482" s="129"/>
    </row>
    <row r="483" spans="2:7">
      <c r="B483" s="129"/>
      <c r="C483" s="129"/>
      <c r="D483" s="129"/>
      <c r="E483" s="129"/>
      <c r="F483" s="129"/>
      <c r="G483" s="129"/>
    </row>
    <row r="484" spans="2:7">
      <c r="B484" s="129"/>
      <c r="C484" s="129"/>
      <c r="D484" s="129"/>
      <c r="E484" s="129"/>
      <c r="F484" s="129"/>
      <c r="G484" s="129"/>
    </row>
    <row r="485" spans="2:7">
      <c r="B485" s="129"/>
      <c r="C485" s="129"/>
      <c r="D485" s="129"/>
      <c r="E485" s="129"/>
      <c r="F485" s="129"/>
      <c r="G485" s="129"/>
    </row>
    <row r="486" spans="2:7">
      <c r="B486" s="129"/>
      <c r="C486" s="129"/>
      <c r="D486" s="129"/>
      <c r="E486" s="129"/>
      <c r="F486" s="129"/>
      <c r="G486" s="129"/>
    </row>
    <row r="487" spans="2:7">
      <c r="B487" s="129"/>
      <c r="C487" s="129"/>
      <c r="D487" s="129"/>
      <c r="E487" s="129"/>
      <c r="F487" s="129"/>
      <c r="G487" s="129"/>
    </row>
    <row r="488" spans="2:7">
      <c r="B488" s="129"/>
      <c r="C488" s="129"/>
      <c r="D488" s="129"/>
      <c r="E488" s="129"/>
      <c r="F488" s="129"/>
      <c r="G488" s="129"/>
    </row>
    <row r="489" spans="2:7">
      <c r="B489" s="129"/>
      <c r="C489" s="129"/>
      <c r="D489" s="129"/>
      <c r="E489" s="129"/>
      <c r="F489" s="129"/>
      <c r="G489" s="129"/>
    </row>
    <row r="490" spans="2:7">
      <c r="B490" s="129"/>
      <c r="C490" s="129"/>
      <c r="D490" s="129"/>
      <c r="E490" s="129"/>
      <c r="F490" s="129"/>
      <c r="G490" s="129"/>
    </row>
    <row r="491" spans="2:7">
      <c r="B491" s="129"/>
      <c r="C491" s="129"/>
      <c r="D491" s="129"/>
      <c r="E491" s="129"/>
      <c r="F491" s="129"/>
      <c r="G491" s="129"/>
    </row>
    <row r="492" spans="2:7">
      <c r="B492" s="129"/>
      <c r="C492" s="129"/>
      <c r="D492" s="129"/>
      <c r="E492" s="129"/>
      <c r="F492" s="129"/>
      <c r="G492" s="129"/>
    </row>
    <row r="493" spans="2:7">
      <c r="B493" s="129"/>
      <c r="C493" s="129"/>
      <c r="D493" s="129"/>
      <c r="E493" s="129"/>
      <c r="F493" s="129"/>
      <c r="G493" s="129"/>
    </row>
    <row r="494" spans="2:7">
      <c r="B494" s="129"/>
      <c r="C494" s="129"/>
      <c r="D494" s="129"/>
      <c r="E494" s="129"/>
      <c r="F494" s="129"/>
      <c r="G494" s="129"/>
    </row>
    <row r="495" spans="2:7">
      <c r="B495" s="129"/>
      <c r="C495" s="129"/>
      <c r="D495" s="129"/>
      <c r="E495" s="129"/>
      <c r="F495" s="129"/>
      <c r="G495" s="129"/>
    </row>
    <row r="496" spans="2:7">
      <c r="B496" s="129"/>
      <c r="C496" s="129"/>
      <c r="D496" s="129"/>
      <c r="E496" s="129"/>
      <c r="F496" s="129"/>
      <c r="G496" s="129"/>
    </row>
    <row r="497" spans="2:7">
      <c r="B497" s="129"/>
      <c r="C497" s="129"/>
      <c r="D497" s="129"/>
      <c r="E497" s="129"/>
      <c r="F497" s="129"/>
      <c r="G497" s="129"/>
    </row>
    <row r="498" spans="2:7">
      <c r="B498" s="129"/>
      <c r="C498" s="129"/>
      <c r="D498" s="129"/>
      <c r="E498" s="129"/>
      <c r="F498" s="129"/>
      <c r="G498" s="129"/>
    </row>
    <row r="499" spans="2:7">
      <c r="B499" s="129"/>
      <c r="C499" s="129"/>
      <c r="D499" s="129"/>
      <c r="E499" s="129"/>
      <c r="F499" s="129"/>
      <c r="G499" s="129"/>
    </row>
    <row r="500" spans="2:7">
      <c r="B500" s="129"/>
      <c r="C500" s="129"/>
      <c r="D500" s="129"/>
      <c r="E500" s="129"/>
      <c r="F500" s="129"/>
      <c r="G500" s="129"/>
    </row>
    <row r="501" spans="2:7">
      <c r="B501" s="129"/>
      <c r="C501" s="129"/>
      <c r="D501" s="129"/>
      <c r="E501" s="129"/>
      <c r="F501" s="129"/>
      <c r="G501" s="129"/>
    </row>
    <row r="502" spans="2:7">
      <c r="B502" s="129"/>
      <c r="C502" s="129"/>
      <c r="D502" s="129"/>
      <c r="E502" s="129"/>
      <c r="F502" s="129"/>
      <c r="G502" s="129"/>
    </row>
    <row r="503" spans="2:7">
      <c r="B503" s="129"/>
      <c r="C503" s="129"/>
      <c r="D503" s="129"/>
      <c r="E503" s="129"/>
      <c r="F503" s="129"/>
      <c r="G503" s="129"/>
    </row>
    <row r="504" spans="2:7">
      <c r="B504" s="129"/>
      <c r="C504" s="129"/>
      <c r="D504" s="129"/>
      <c r="E504" s="129"/>
      <c r="F504" s="129"/>
      <c r="G504" s="129"/>
    </row>
    <row r="505" spans="2:7">
      <c r="B505" s="129"/>
      <c r="C505" s="129"/>
      <c r="D505" s="129"/>
      <c r="E505" s="129"/>
      <c r="F505" s="129"/>
      <c r="G505" s="129"/>
    </row>
    <row r="506" spans="2:7">
      <c r="B506" s="129"/>
      <c r="C506" s="129"/>
      <c r="D506" s="129"/>
      <c r="E506" s="129"/>
      <c r="F506" s="129"/>
      <c r="G506" s="129"/>
    </row>
    <row r="507" spans="2:7">
      <c r="B507" s="129"/>
      <c r="C507" s="129"/>
      <c r="D507" s="129"/>
      <c r="E507" s="129"/>
      <c r="F507" s="129"/>
      <c r="G507" s="129"/>
    </row>
    <row r="508" spans="2:7">
      <c r="B508" s="129"/>
      <c r="C508" s="129"/>
      <c r="D508" s="129"/>
      <c r="E508" s="129"/>
      <c r="F508" s="129"/>
      <c r="G508" s="129"/>
    </row>
    <row r="509" spans="2:7">
      <c r="B509" s="129"/>
      <c r="C509" s="129"/>
      <c r="D509" s="129"/>
      <c r="E509" s="129"/>
      <c r="F509" s="129"/>
      <c r="G509" s="129"/>
    </row>
    <row r="510" spans="2:7">
      <c r="B510" s="129"/>
      <c r="C510" s="129"/>
      <c r="D510" s="129"/>
      <c r="E510" s="129"/>
      <c r="F510" s="129"/>
      <c r="G510" s="129"/>
    </row>
    <row r="511" spans="2:7">
      <c r="B511" s="129"/>
      <c r="C511" s="129"/>
      <c r="D511" s="129"/>
      <c r="E511" s="129"/>
      <c r="F511" s="129"/>
      <c r="G511" s="129"/>
    </row>
    <row r="512" spans="2:7">
      <c r="B512" s="129"/>
      <c r="C512" s="129"/>
      <c r="D512" s="129"/>
      <c r="E512" s="129"/>
      <c r="F512" s="129"/>
      <c r="G512" s="129"/>
    </row>
    <row r="513" spans="2:7">
      <c r="B513" s="129"/>
      <c r="C513" s="129"/>
      <c r="D513" s="129"/>
      <c r="E513" s="129"/>
      <c r="F513" s="129"/>
      <c r="G513" s="129"/>
    </row>
    <row r="514" spans="2:7">
      <c r="B514" s="129"/>
      <c r="C514" s="129"/>
      <c r="D514" s="129"/>
      <c r="E514" s="129"/>
      <c r="F514" s="129"/>
      <c r="G514" s="129"/>
    </row>
    <row r="515" spans="2:7">
      <c r="B515" s="129"/>
      <c r="C515" s="129"/>
      <c r="D515" s="129"/>
      <c r="E515" s="129"/>
      <c r="F515" s="129"/>
      <c r="G515" s="129"/>
    </row>
    <row r="516" spans="2:7">
      <c r="B516" s="129"/>
      <c r="C516" s="129"/>
      <c r="D516" s="129"/>
      <c r="E516" s="129"/>
      <c r="F516" s="129"/>
      <c r="G516" s="129"/>
    </row>
    <row r="517" spans="2:7">
      <c r="B517" s="129"/>
      <c r="C517" s="129"/>
      <c r="D517" s="129"/>
      <c r="E517" s="129"/>
      <c r="F517" s="129"/>
      <c r="G517" s="129"/>
    </row>
    <row r="518" spans="2:7">
      <c r="B518" s="129"/>
      <c r="C518" s="129"/>
      <c r="D518" s="129"/>
      <c r="E518" s="129"/>
      <c r="F518" s="129"/>
      <c r="G518" s="129"/>
    </row>
    <row r="519" spans="2:7">
      <c r="B519" s="129"/>
      <c r="C519" s="129"/>
      <c r="D519" s="129"/>
      <c r="E519" s="129"/>
      <c r="F519" s="129"/>
      <c r="G519" s="129"/>
    </row>
    <row r="520" spans="2:7">
      <c r="B520" s="129"/>
      <c r="C520" s="129"/>
      <c r="D520" s="129"/>
      <c r="E520" s="129"/>
      <c r="F520" s="129"/>
      <c r="G520" s="129"/>
    </row>
    <row r="521" spans="2:7">
      <c r="B521" s="129"/>
      <c r="C521" s="129"/>
      <c r="D521" s="129"/>
      <c r="E521" s="129"/>
      <c r="F521" s="129"/>
      <c r="G521" s="129"/>
    </row>
    <row r="522" spans="2:7">
      <c r="B522" s="129"/>
      <c r="C522" s="129"/>
      <c r="D522" s="129"/>
      <c r="E522" s="129"/>
      <c r="F522" s="129"/>
      <c r="G522" s="129"/>
    </row>
    <row r="523" spans="2:7">
      <c r="B523" s="129"/>
      <c r="C523" s="129"/>
      <c r="D523" s="129"/>
      <c r="E523" s="129"/>
      <c r="F523" s="129"/>
      <c r="G523" s="129"/>
    </row>
    <row r="524" spans="2:7">
      <c r="B524" s="129"/>
      <c r="C524" s="129"/>
      <c r="D524" s="129"/>
      <c r="E524" s="129"/>
      <c r="F524" s="129"/>
      <c r="G524" s="129"/>
    </row>
    <row r="525" spans="2:7">
      <c r="B525" s="129"/>
      <c r="C525" s="129"/>
      <c r="D525" s="129"/>
      <c r="E525" s="129"/>
      <c r="F525" s="129"/>
      <c r="G525" s="129"/>
    </row>
    <row r="526" spans="2:7">
      <c r="B526" s="129"/>
      <c r="C526" s="129"/>
      <c r="D526" s="129"/>
      <c r="E526" s="129"/>
      <c r="F526" s="129"/>
      <c r="G526" s="129"/>
    </row>
    <row r="527" spans="2:7">
      <c r="B527" s="129"/>
      <c r="C527" s="129"/>
      <c r="D527" s="129"/>
      <c r="E527" s="129"/>
      <c r="F527" s="129"/>
      <c r="G527" s="129"/>
    </row>
    <row r="528" spans="2:7">
      <c r="B528" s="129"/>
      <c r="C528" s="129"/>
      <c r="D528" s="129"/>
      <c r="E528" s="129"/>
      <c r="F528" s="129"/>
      <c r="G528" s="129"/>
    </row>
    <row r="529" spans="2:7">
      <c r="B529" s="129"/>
      <c r="C529" s="129"/>
      <c r="D529" s="129"/>
      <c r="E529" s="129"/>
      <c r="F529" s="129"/>
      <c r="G529" s="129"/>
    </row>
    <row r="530" spans="2:7">
      <c r="B530" s="129"/>
      <c r="C530" s="129"/>
      <c r="D530" s="129"/>
      <c r="E530" s="129"/>
      <c r="F530" s="129"/>
      <c r="G530" s="129"/>
    </row>
    <row r="531" spans="2:7">
      <c r="B531" s="129"/>
      <c r="C531" s="129"/>
      <c r="D531" s="129"/>
      <c r="E531" s="129"/>
      <c r="F531" s="129"/>
      <c r="G531" s="129"/>
    </row>
    <row r="532" spans="2:7">
      <c r="B532" s="129"/>
      <c r="C532" s="129"/>
      <c r="D532" s="129"/>
      <c r="E532" s="129"/>
      <c r="F532" s="129"/>
      <c r="G532" s="129"/>
    </row>
    <row r="533" spans="2:7">
      <c r="B533" s="129"/>
      <c r="C533" s="129"/>
      <c r="D533" s="129"/>
      <c r="E533" s="129"/>
      <c r="F533" s="129"/>
      <c r="G533" s="129"/>
    </row>
    <row r="534" spans="2:7">
      <c r="B534" s="129"/>
      <c r="C534" s="129"/>
      <c r="D534" s="129"/>
      <c r="E534" s="129"/>
      <c r="F534" s="129"/>
      <c r="G534" s="129"/>
    </row>
    <row r="535" spans="2:7">
      <c r="B535" s="129"/>
      <c r="C535" s="129"/>
      <c r="D535" s="129"/>
      <c r="E535" s="129"/>
      <c r="F535" s="129"/>
      <c r="G535" s="129"/>
    </row>
    <row r="536" spans="2:7">
      <c r="B536" s="129"/>
      <c r="C536" s="129"/>
      <c r="D536" s="129"/>
      <c r="E536" s="129"/>
      <c r="F536" s="129"/>
      <c r="G536" s="129"/>
    </row>
    <row r="537" spans="2:7">
      <c r="B537" s="129"/>
      <c r="C537" s="129"/>
      <c r="D537" s="129"/>
      <c r="E537" s="129"/>
      <c r="F537" s="129"/>
      <c r="G537" s="129"/>
    </row>
    <row r="538" spans="2:7">
      <c r="B538" s="129"/>
      <c r="C538" s="129"/>
      <c r="D538" s="129"/>
      <c r="E538" s="129"/>
      <c r="F538" s="129"/>
      <c r="G538" s="129"/>
    </row>
    <row r="539" spans="2:7">
      <c r="B539" s="129"/>
      <c r="C539" s="129"/>
      <c r="D539" s="129"/>
      <c r="E539" s="129"/>
      <c r="F539" s="129"/>
      <c r="G539" s="129"/>
    </row>
    <row r="540" spans="2:7">
      <c r="B540" s="129"/>
      <c r="C540" s="129"/>
      <c r="D540" s="129"/>
      <c r="E540" s="129"/>
      <c r="F540" s="129"/>
      <c r="G540" s="129"/>
    </row>
    <row r="541" spans="2:7">
      <c r="B541" s="129"/>
      <c r="C541" s="129"/>
      <c r="D541" s="129"/>
      <c r="E541" s="129"/>
      <c r="F541" s="129"/>
      <c r="G541" s="129"/>
    </row>
    <row r="542" spans="2:7">
      <c r="B542" s="129"/>
      <c r="C542" s="129"/>
      <c r="D542" s="129"/>
      <c r="E542" s="129"/>
      <c r="F542" s="129"/>
      <c r="G542" s="129"/>
    </row>
    <row r="543" spans="2:7">
      <c r="B543" s="129"/>
      <c r="C543" s="129"/>
      <c r="D543" s="129"/>
      <c r="E543" s="129"/>
      <c r="F543" s="129"/>
      <c r="G543" s="129"/>
    </row>
    <row r="544" spans="2:7">
      <c r="B544" s="129"/>
      <c r="C544" s="129"/>
      <c r="D544" s="129"/>
      <c r="E544" s="129"/>
      <c r="F544" s="129"/>
      <c r="G544" s="129"/>
    </row>
    <row r="545" spans="2:7">
      <c r="B545" s="129"/>
      <c r="C545" s="129"/>
      <c r="D545" s="129"/>
      <c r="E545" s="129"/>
      <c r="F545" s="129"/>
      <c r="G545" s="129"/>
    </row>
    <row r="546" spans="2:7">
      <c r="B546" s="129"/>
      <c r="C546" s="129"/>
      <c r="D546" s="129"/>
      <c r="E546" s="129"/>
      <c r="F546" s="129"/>
      <c r="G546" s="129"/>
    </row>
    <row r="547" spans="2:7">
      <c r="B547" s="129"/>
      <c r="C547" s="129"/>
      <c r="D547" s="129"/>
      <c r="E547" s="129"/>
      <c r="F547" s="129"/>
      <c r="G547" s="129"/>
    </row>
    <row r="548" spans="2:7">
      <c r="B548" s="129"/>
      <c r="C548" s="129"/>
      <c r="D548" s="129"/>
      <c r="E548" s="129"/>
      <c r="F548" s="129"/>
      <c r="G548" s="129"/>
    </row>
    <row r="549" spans="2:7">
      <c r="B549" s="129"/>
      <c r="C549" s="129"/>
      <c r="D549" s="129"/>
      <c r="E549" s="129"/>
      <c r="F549" s="129"/>
      <c r="G549" s="129"/>
    </row>
    <row r="550" spans="2:7">
      <c r="B550" s="129"/>
      <c r="C550" s="129"/>
      <c r="D550" s="129"/>
      <c r="E550" s="129"/>
      <c r="F550" s="129"/>
      <c r="G550" s="129"/>
    </row>
    <row r="551" spans="2:7">
      <c r="B551" s="129"/>
      <c r="C551" s="129"/>
      <c r="D551" s="129"/>
      <c r="E551" s="129"/>
      <c r="F551" s="129"/>
      <c r="G551" s="129"/>
    </row>
    <row r="552" spans="2:7">
      <c r="B552" s="129"/>
      <c r="C552" s="129"/>
      <c r="D552" s="129"/>
      <c r="E552" s="129"/>
      <c r="F552" s="129"/>
      <c r="G552" s="129"/>
    </row>
    <row r="553" spans="2:7">
      <c r="B553" s="129"/>
      <c r="C553" s="129"/>
      <c r="D553" s="129"/>
      <c r="E553" s="129"/>
      <c r="F553" s="129"/>
      <c r="G553" s="129"/>
    </row>
    <row r="554" spans="2:7">
      <c r="B554" s="129"/>
      <c r="C554" s="129"/>
      <c r="D554" s="129"/>
      <c r="E554" s="129"/>
      <c r="F554" s="129"/>
      <c r="G554" s="129"/>
    </row>
    <row r="555" spans="2:7">
      <c r="B555" s="129"/>
      <c r="C555" s="129"/>
      <c r="D555" s="129"/>
      <c r="E555" s="129"/>
      <c r="F555" s="129"/>
      <c r="G555" s="129"/>
    </row>
    <row r="556" spans="2:7">
      <c r="B556" s="129"/>
      <c r="C556" s="129"/>
      <c r="D556" s="129"/>
      <c r="E556" s="129"/>
      <c r="F556" s="129"/>
      <c r="G556" s="129"/>
    </row>
    <row r="557" spans="2:7">
      <c r="B557" s="129"/>
      <c r="C557" s="129"/>
      <c r="D557" s="129"/>
      <c r="E557" s="129"/>
      <c r="F557" s="129"/>
      <c r="G557" s="129"/>
    </row>
    <row r="558" spans="2:7">
      <c r="B558" s="129"/>
      <c r="C558" s="129"/>
      <c r="D558" s="129"/>
      <c r="E558" s="129"/>
      <c r="F558" s="129"/>
      <c r="G558" s="129"/>
    </row>
    <row r="559" spans="2:7">
      <c r="B559" s="129"/>
      <c r="C559" s="129"/>
      <c r="D559" s="129"/>
      <c r="E559" s="129"/>
      <c r="F559" s="129"/>
      <c r="G559" s="129"/>
    </row>
    <row r="560" spans="2:7">
      <c r="B560" s="129"/>
      <c r="C560" s="129"/>
      <c r="D560" s="129"/>
      <c r="E560" s="129"/>
      <c r="F560" s="129"/>
      <c r="G560" s="129"/>
    </row>
    <row r="561" spans="2:7">
      <c r="B561" s="129"/>
      <c r="C561" s="129"/>
      <c r="D561" s="129"/>
      <c r="E561" s="129"/>
      <c r="F561" s="129"/>
      <c r="G561" s="129"/>
    </row>
    <row r="562" spans="2:7">
      <c r="B562" s="129"/>
      <c r="C562" s="129"/>
      <c r="D562" s="129"/>
      <c r="E562" s="129"/>
      <c r="F562" s="129"/>
      <c r="G562" s="129"/>
    </row>
    <row r="563" spans="2:7">
      <c r="B563" s="129"/>
      <c r="C563" s="129"/>
      <c r="D563" s="129"/>
      <c r="E563" s="129"/>
      <c r="F563" s="129"/>
      <c r="G563" s="129"/>
    </row>
    <row r="564" spans="2:7">
      <c r="B564" s="129"/>
      <c r="C564" s="129"/>
      <c r="D564" s="129"/>
      <c r="E564" s="129"/>
      <c r="F564" s="129"/>
      <c r="G564" s="129"/>
    </row>
    <row r="565" spans="2:7">
      <c r="B565" s="129"/>
      <c r="C565" s="129"/>
      <c r="D565" s="129"/>
      <c r="E565" s="129"/>
      <c r="F565" s="129"/>
      <c r="G565" s="129"/>
    </row>
    <row r="566" spans="2:7">
      <c r="B566" s="129"/>
      <c r="C566" s="129"/>
      <c r="D566" s="129"/>
      <c r="E566" s="129"/>
      <c r="F566" s="129"/>
      <c r="G566" s="129"/>
    </row>
    <row r="567" spans="2:7">
      <c r="B567" s="129"/>
      <c r="C567" s="129"/>
      <c r="D567" s="129"/>
      <c r="E567" s="129"/>
      <c r="F567" s="129"/>
      <c r="G567" s="129"/>
    </row>
    <row r="568" spans="2:7">
      <c r="B568" s="129"/>
      <c r="C568" s="129"/>
      <c r="D568" s="129"/>
      <c r="E568" s="129"/>
      <c r="F568" s="129"/>
      <c r="G568" s="129"/>
    </row>
    <row r="569" spans="2:7">
      <c r="B569" s="129"/>
      <c r="C569" s="129"/>
      <c r="D569" s="129"/>
      <c r="E569" s="129"/>
      <c r="F569" s="129"/>
      <c r="G569" s="129"/>
    </row>
    <row r="570" spans="2:7">
      <c r="B570" s="129"/>
      <c r="C570" s="129"/>
      <c r="D570" s="129"/>
      <c r="E570" s="129"/>
      <c r="F570" s="129"/>
      <c r="G570" s="129"/>
    </row>
    <row r="571" spans="2:7">
      <c r="B571" s="129"/>
      <c r="C571" s="129"/>
      <c r="D571" s="129"/>
      <c r="E571" s="129"/>
      <c r="F571" s="129"/>
      <c r="G571" s="129"/>
    </row>
    <row r="572" spans="2:7">
      <c r="B572" s="129"/>
      <c r="C572" s="129"/>
      <c r="D572" s="129"/>
      <c r="E572" s="129"/>
      <c r="F572" s="129"/>
      <c r="G572" s="129"/>
    </row>
    <row r="573" spans="2:7">
      <c r="B573" s="129"/>
      <c r="C573" s="129"/>
      <c r="D573" s="129"/>
      <c r="E573" s="129"/>
      <c r="F573" s="129"/>
      <c r="G573" s="129"/>
    </row>
    <row r="574" spans="2:7">
      <c r="B574" s="129"/>
      <c r="C574" s="129"/>
      <c r="D574" s="129"/>
      <c r="E574" s="129"/>
      <c r="F574" s="129"/>
      <c r="G574" s="129"/>
    </row>
    <row r="575" spans="2:7">
      <c r="B575" s="129"/>
      <c r="C575" s="129"/>
      <c r="D575" s="129"/>
      <c r="E575" s="129"/>
      <c r="F575" s="129"/>
      <c r="G575" s="129"/>
    </row>
    <row r="576" spans="2:7">
      <c r="B576" s="129"/>
      <c r="C576" s="129"/>
      <c r="D576" s="129"/>
      <c r="E576" s="129"/>
      <c r="F576" s="129"/>
      <c r="G576" s="129"/>
    </row>
    <row r="577" spans="2:7">
      <c r="B577" s="129"/>
      <c r="C577" s="129"/>
      <c r="D577" s="129"/>
      <c r="E577" s="129"/>
      <c r="F577" s="129"/>
      <c r="G577" s="129"/>
    </row>
    <row r="578" spans="2:7">
      <c r="B578" s="129"/>
      <c r="C578" s="129"/>
      <c r="D578" s="129"/>
      <c r="E578" s="129"/>
      <c r="F578" s="129"/>
      <c r="G578" s="129"/>
    </row>
    <row r="579" spans="2:7">
      <c r="B579" s="129"/>
      <c r="C579" s="129"/>
      <c r="D579" s="129"/>
      <c r="E579" s="129"/>
      <c r="F579" s="129"/>
      <c r="G579" s="129"/>
    </row>
    <row r="580" spans="2:7">
      <c r="B580" s="129"/>
      <c r="C580" s="129"/>
      <c r="D580" s="129"/>
      <c r="E580" s="129"/>
      <c r="F580" s="129"/>
      <c r="G580" s="129"/>
    </row>
    <row r="581" spans="2:7">
      <c r="B581" s="129"/>
      <c r="C581" s="129"/>
      <c r="D581" s="129"/>
      <c r="E581" s="129"/>
      <c r="F581" s="129"/>
      <c r="G581" s="129"/>
    </row>
    <row r="582" spans="2:7">
      <c r="B582" s="129"/>
      <c r="C582" s="129"/>
      <c r="D582" s="129"/>
      <c r="E582" s="129"/>
      <c r="F582" s="129"/>
      <c r="G582" s="129"/>
    </row>
    <row r="583" spans="2:7">
      <c r="B583" s="129"/>
      <c r="C583" s="129"/>
      <c r="D583" s="129"/>
      <c r="E583" s="129"/>
      <c r="F583" s="129"/>
      <c r="G583" s="129"/>
    </row>
    <row r="584" spans="2:7">
      <c r="B584" s="129"/>
      <c r="C584" s="129"/>
      <c r="D584" s="129"/>
      <c r="E584" s="129"/>
      <c r="F584" s="129"/>
      <c r="G584" s="129"/>
    </row>
    <row r="585" spans="2:7">
      <c r="B585" s="129"/>
      <c r="C585" s="129"/>
      <c r="D585" s="129"/>
      <c r="E585" s="129"/>
      <c r="F585" s="129"/>
      <c r="G585" s="129"/>
    </row>
    <row r="586" spans="2:7">
      <c r="B586" s="129"/>
      <c r="C586" s="129"/>
      <c r="D586" s="129"/>
      <c r="E586" s="129"/>
      <c r="F586" s="129"/>
      <c r="G586" s="129"/>
    </row>
    <row r="587" spans="2:7">
      <c r="B587" s="129"/>
      <c r="C587" s="129"/>
      <c r="D587" s="129"/>
      <c r="E587" s="129"/>
      <c r="F587" s="129"/>
      <c r="G587" s="129"/>
    </row>
    <row r="588" spans="2:7">
      <c r="B588" s="129"/>
      <c r="C588" s="129"/>
      <c r="D588" s="129"/>
      <c r="E588" s="129"/>
      <c r="F588" s="129"/>
      <c r="G588" s="129"/>
    </row>
    <row r="589" spans="2:7">
      <c r="B589" s="129"/>
      <c r="C589" s="129"/>
      <c r="D589" s="129"/>
      <c r="E589" s="129"/>
      <c r="F589" s="129"/>
      <c r="G589" s="129"/>
    </row>
    <row r="590" spans="2:7">
      <c r="B590" s="129"/>
      <c r="C590" s="129"/>
      <c r="D590" s="129"/>
      <c r="E590" s="129"/>
      <c r="F590" s="129"/>
      <c r="G590" s="129"/>
    </row>
    <row r="591" spans="2:7">
      <c r="B591" s="129"/>
      <c r="C591" s="129"/>
      <c r="D591" s="129"/>
      <c r="E591" s="129"/>
      <c r="F591" s="129"/>
      <c r="G591" s="129"/>
    </row>
    <row r="592" spans="2:7">
      <c r="B592" s="129"/>
      <c r="C592" s="129"/>
      <c r="D592" s="129"/>
      <c r="E592" s="129"/>
      <c r="F592" s="129"/>
      <c r="G592" s="129"/>
    </row>
    <row r="593" spans="2:7">
      <c r="B593" s="129"/>
      <c r="C593" s="129"/>
      <c r="D593" s="129"/>
      <c r="E593" s="129"/>
      <c r="F593" s="129"/>
      <c r="G593" s="129"/>
    </row>
    <row r="594" spans="2:7">
      <c r="B594" s="129"/>
      <c r="C594" s="129"/>
      <c r="D594" s="129"/>
      <c r="E594" s="129"/>
      <c r="F594" s="129"/>
      <c r="G594" s="129"/>
    </row>
    <row r="595" spans="2:7">
      <c r="B595" s="129"/>
      <c r="C595" s="129"/>
      <c r="D595" s="129"/>
      <c r="E595" s="129"/>
      <c r="F595" s="129"/>
      <c r="G595" s="129"/>
    </row>
    <row r="596" spans="2:7">
      <c r="B596" s="129"/>
      <c r="C596" s="129"/>
      <c r="D596" s="129"/>
      <c r="E596" s="129"/>
      <c r="F596" s="129"/>
      <c r="G596" s="129"/>
    </row>
    <row r="597" spans="2:7">
      <c r="B597" s="129"/>
      <c r="C597" s="129"/>
      <c r="D597" s="129"/>
      <c r="E597" s="129"/>
      <c r="F597" s="129"/>
      <c r="G597" s="129"/>
    </row>
    <row r="598" spans="2:7">
      <c r="B598" s="129"/>
      <c r="C598" s="129"/>
      <c r="D598" s="129"/>
      <c r="E598" s="129"/>
      <c r="F598" s="129"/>
      <c r="G598" s="129"/>
    </row>
    <row r="599" spans="2:7">
      <c r="B599" s="129"/>
      <c r="C599" s="129"/>
      <c r="D599" s="129"/>
      <c r="E599" s="129"/>
      <c r="F599" s="129"/>
      <c r="G599" s="129"/>
    </row>
    <row r="600" spans="2:7">
      <c r="B600" s="129"/>
      <c r="C600" s="129"/>
      <c r="D600" s="129"/>
      <c r="E600" s="129"/>
      <c r="F600" s="129"/>
      <c r="G600" s="129"/>
    </row>
    <row r="601" spans="2:7">
      <c r="B601" s="129"/>
      <c r="C601" s="129"/>
      <c r="D601" s="129"/>
      <c r="E601" s="129"/>
      <c r="F601" s="129"/>
      <c r="G601" s="129"/>
    </row>
    <row r="602" spans="2:7">
      <c r="B602" s="129"/>
      <c r="C602" s="129"/>
      <c r="D602" s="129"/>
      <c r="E602" s="129"/>
      <c r="F602" s="129"/>
      <c r="G602" s="129"/>
    </row>
    <row r="603" spans="2:7">
      <c r="B603" s="129"/>
      <c r="C603" s="129"/>
      <c r="D603" s="129"/>
      <c r="E603" s="129"/>
      <c r="F603" s="129"/>
      <c r="G603" s="129"/>
    </row>
    <row r="604" spans="2:7">
      <c r="B604" s="129"/>
      <c r="C604" s="129"/>
      <c r="D604" s="129"/>
      <c r="E604" s="129"/>
      <c r="F604" s="129"/>
      <c r="G604" s="129"/>
    </row>
    <row r="605" spans="2:7">
      <c r="B605" s="129"/>
      <c r="C605" s="129"/>
      <c r="D605" s="129"/>
      <c r="E605" s="129"/>
      <c r="F605" s="129"/>
      <c r="G605" s="129"/>
    </row>
    <row r="606" spans="2:7">
      <c r="B606" s="129"/>
      <c r="C606" s="129"/>
      <c r="D606" s="129"/>
      <c r="E606" s="129"/>
      <c r="F606" s="129"/>
      <c r="G606" s="129"/>
    </row>
    <row r="607" spans="2:7">
      <c r="B607" s="129"/>
      <c r="C607" s="129"/>
      <c r="D607" s="129"/>
      <c r="E607" s="129"/>
      <c r="F607" s="129"/>
      <c r="G607" s="129"/>
    </row>
    <row r="608" spans="2:7">
      <c r="B608" s="129"/>
      <c r="C608" s="129"/>
      <c r="D608" s="129"/>
      <c r="E608" s="129"/>
      <c r="F608" s="129"/>
      <c r="G608" s="129"/>
    </row>
    <row r="609" spans="2:7">
      <c r="B609" s="129"/>
      <c r="C609" s="129"/>
      <c r="D609" s="129"/>
      <c r="E609" s="129"/>
      <c r="F609" s="129"/>
      <c r="G609" s="129"/>
    </row>
    <row r="610" spans="2:7">
      <c r="B610" s="129"/>
      <c r="C610" s="129"/>
      <c r="D610" s="129"/>
      <c r="E610" s="129"/>
      <c r="F610" s="129"/>
      <c r="G610" s="129"/>
    </row>
    <row r="611" spans="2:7">
      <c r="B611" s="129"/>
      <c r="C611" s="129"/>
      <c r="D611" s="129"/>
      <c r="E611" s="129"/>
      <c r="F611" s="129"/>
      <c r="G611" s="129"/>
    </row>
    <row r="612" spans="2:7">
      <c r="B612" s="129"/>
      <c r="C612" s="129"/>
      <c r="D612" s="129"/>
      <c r="E612" s="129"/>
      <c r="F612" s="129"/>
      <c r="G612" s="129"/>
    </row>
    <row r="613" spans="2:7">
      <c r="B613" s="129"/>
      <c r="C613" s="129"/>
      <c r="D613" s="129"/>
      <c r="E613" s="129"/>
      <c r="F613" s="129"/>
      <c r="G613" s="129"/>
    </row>
    <row r="614" spans="2:7">
      <c r="B614" s="129"/>
      <c r="C614" s="129"/>
      <c r="D614" s="129"/>
      <c r="E614" s="129"/>
      <c r="F614" s="129"/>
      <c r="G614" s="129"/>
    </row>
    <row r="615" spans="2:7">
      <c r="B615" s="129"/>
      <c r="C615" s="129"/>
      <c r="D615" s="129"/>
      <c r="E615" s="129"/>
      <c r="F615" s="129"/>
      <c r="G615" s="129"/>
    </row>
    <row r="616" spans="2:7">
      <c r="B616" s="129"/>
      <c r="C616" s="129"/>
      <c r="D616" s="129"/>
      <c r="E616" s="129"/>
      <c r="F616" s="129"/>
      <c r="G616" s="129"/>
    </row>
    <row r="617" spans="2:7">
      <c r="B617" s="129"/>
      <c r="C617" s="129"/>
      <c r="D617" s="129"/>
      <c r="E617" s="129"/>
      <c r="F617" s="129"/>
      <c r="G617" s="129"/>
    </row>
    <row r="618" spans="2:7">
      <c r="B618" s="129"/>
      <c r="C618" s="129"/>
      <c r="D618" s="129"/>
      <c r="E618" s="129"/>
      <c r="F618" s="129"/>
      <c r="G618" s="129"/>
    </row>
    <row r="619" spans="2:7">
      <c r="B619" s="129"/>
      <c r="C619" s="129"/>
      <c r="D619" s="129"/>
      <c r="E619" s="129"/>
      <c r="F619" s="129"/>
      <c r="G619" s="129"/>
    </row>
    <row r="620" spans="2:7">
      <c r="B620" s="129"/>
      <c r="C620" s="129"/>
      <c r="D620" s="129"/>
      <c r="E620" s="129"/>
      <c r="F620" s="129"/>
      <c r="G620" s="129"/>
    </row>
    <row r="621" spans="2:7">
      <c r="B621" s="129"/>
      <c r="C621" s="129"/>
      <c r="D621" s="129"/>
      <c r="E621" s="129"/>
      <c r="F621" s="129"/>
      <c r="G621" s="129"/>
    </row>
    <row r="622" spans="2:7">
      <c r="B622" s="129"/>
      <c r="C622" s="129"/>
      <c r="D622" s="129"/>
      <c r="E622" s="129"/>
      <c r="F622" s="129"/>
      <c r="G622" s="129"/>
    </row>
    <row r="623" spans="2:7">
      <c r="B623" s="129"/>
      <c r="C623" s="129"/>
      <c r="D623" s="129"/>
      <c r="E623" s="129"/>
      <c r="F623" s="129"/>
      <c r="G623" s="129"/>
    </row>
    <row r="624" spans="2:7">
      <c r="B624" s="129"/>
      <c r="C624" s="129"/>
      <c r="D624" s="129"/>
      <c r="E624" s="129"/>
      <c r="F624" s="129"/>
      <c r="G624" s="129"/>
    </row>
    <row r="625" spans="2:7">
      <c r="B625" s="129"/>
      <c r="C625" s="129"/>
      <c r="D625" s="129"/>
      <c r="E625" s="129"/>
      <c r="F625" s="129"/>
      <c r="G625" s="129"/>
    </row>
    <row r="626" spans="2:7">
      <c r="B626" s="129"/>
      <c r="C626" s="129"/>
      <c r="D626" s="129"/>
      <c r="E626" s="129"/>
      <c r="F626" s="129"/>
      <c r="G626" s="129"/>
    </row>
    <row r="627" spans="2:7">
      <c r="B627" s="129"/>
      <c r="C627" s="129"/>
      <c r="D627" s="129"/>
      <c r="E627" s="129"/>
      <c r="F627" s="129"/>
      <c r="G627" s="129"/>
    </row>
    <row r="628" spans="2:7">
      <c r="B628" s="129"/>
      <c r="C628" s="129"/>
      <c r="D628" s="129"/>
      <c r="E628" s="129"/>
      <c r="F628" s="129"/>
      <c r="G628" s="129"/>
    </row>
    <row r="629" spans="2:7">
      <c r="B629" s="129"/>
      <c r="C629" s="129"/>
      <c r="D629" s="129"/>
      <c r="E629" s="129"/>
      <c r="F629" s="129"/>
      <c r="G629" s="129"/>
    </row>
    <row r="630" spans="2:7">
      <c r="B630" s="129"/>
      <c r="C630" s="129"/>
      <c r="D630" s="129"/>
      <c r="E630" s="129"/>
      <c r="F630" s="129"/>
      <c r="G630" s="129"/>
    </row>
    <row r="631" spans="2:7">
      <c r="B631" s="129"/>
      <c r="C631" s="129"/>
      <c r="D631" s="129"/>
      <c r="E631" s="129"/>
      <c r="F631" s="129"/>
      <c r="G631" s="129"/>
    </row>
    <row r="632" spans="2:7">
      <c r="B632" s="129"/>
      <c r="C632" s="129"/>
      <c r="D632" s="129"/>
      <c r="E632" s="129"/>
      <c r="F632" s="129"/>
      <c r="G632" s="129"/>
    </row>
    <row r="633" spans="2:7">
      <c r="B633" s="129"/>
      <c r="C633" s="129"/>
      <c r="D633" s="129"/>
      <c r="E633" s="129"/>
      <c r="F633" s="129"/>
      <c r="G633" s="129"/>
    </row>
    <row r="634" spans="2:7">
      <c r="B634" s="129"/>
      <c r="C634" s="129"/>
      <c r="D634" s="129"/>
      <c r="E634" s="129"/>
      <c r="F634" s="129"/>
      <c r="G634" s="129"/>
    </row>
    <row r="635" spans="2:7">
      <c r="B635" s="129"/>
      <c r="C635" s="129"/>
      <c r="D635" s="129"/>
      <c r="E635" s="129"/>
      <c r="F635" s="129"/>
      <c r="G635" s="129"/>
    </row>
    <row r="636" spans="2:7">
      <c r="B636" s="129"/>
      <c r="C636" s="129"/>
      <c r="D636" s="129"/>
      <c r="E636" s="129"/>
      <c r="F636" s="129"/>
      <c r="G636" s="129"/>
    </row>
    <row r="637" spans="2:7">
      <c r="B637" s="129"/>
      <c r="C637" s="129"/>
      <c r="D637" s="129"/>
      <c r="E637" s="129"/>
      <c r="F637" s="129"/>
      <c r="G637" s="129"/>
    </row>
    <row r="638" spans="2:7">
      <c r="B638" s="129"/>
      <c r="C638" s="129"/>
      <c r="D638" s="129"/>
      <c r="E638" s="129"/>
      <c r="F638" s="129"/>
      <c r="G638" s="129"/>
    </row>
    <row r="639" spans="2:7">
      <c r="B639" s="129"/>
      <c r="C639" s="129"/>
      <c r="D639" s="129"/>
      <c r="E639" s="129"/>
      <c r="F639" s="129"/>
      <c r="G639" s="129"/>
    </row>
    <row r="640" spans="2:7">
      <c r="B640" s="129"/>
      <c r="C640" s="129"/>
      <c r="D640" s="129"/>
      <c r="E640" s="129"/>
      <c r="F640" s="129"/>
      <c r="G640" s="129"/>
    </row>
    <row r="641" spans="2:7">
      <c r="B641" s="129"/>
      <c r="C641" s="129"/>
      <c r="D641" s="129"/>
      <c r="E641" s="129"/>
      <c r="F641" s="129"/>
      <c r="G641" s="129"/>
    </row>
    <row r="642" spans="2:7">
      <c r="B642" s="129"/>
      <c r="C642" s="129"/>
      <c r="D642" s="129"/>
      <c r="E642" s="129"/>
      <c r="F642" s="129"/>
      <c r="G642" s="129"/>
    </row>
    <row r="643" spans="2:7">
      <c r="B643" s="129"/>
      <c r="C643" s="129"/>
      <c r="D643" s="129"/>
      <c r="E643" s="129"/>
      <c r="F643" s="129"/>
      <c r="G643" s="129"/>
    </row>
    <row r="644" spans="2:7">
      <c r="B644" s="129"/>
      <c r="C644" s="129"/>
      <c r="D644" s="129"/>
      <c r="E644" s="129"/>
      <c r="F644" s="129"/>
      <c r="G644" s="129"/>
    </row>
    <row r="645" spans="2:7">
      <c r="B645" s="129"/>
      <c r="C645" s="129"/>
      <c r="D645" s="129"/>
      <c r="E645" s="129"/>
      <c r="F645" s="129"/>
      <c r="G645" s="129"/>
    </row>
    <row r="646" spans="2:7">
      <c r="B646" s="129"/>
      <c r="C646" s="129"/>
      <c r="D646" s="129"/>
      <c r="E646" s="129"/>
      <c r="F646" s="129"/>
      <c r="G646" s="129"/>
    </row>
    <row r="647" spans="2:7">
      <c r="B647" s="129"/>
      <c r="C647" s="129"/>
      <c r="D647" s="129"/>
      <c r="E647" s="129"/>
      <c r="F647" s="129"/>
      <c r="G647" s="129"/>
    </row>
    <row r="648" spans="2:7">
      <c r="B648" s="129"/>
      <c r="C648" s="129"/>
      <c r="D648" s="129"/>
      <c r="E648" s="129"/>
      <c r="F648" s="129"/>
      <c r="G648" s="129"/>
    </row>
    <row r="649" spans="2:7">
      <c r="B649" s="129"/>
      <c r="C649" s="129"/>
      <c r="D649" s="129"/>
      <c r="E649" s="129"/>
      <c r="F649" s="129"/>
      <c r="G649" s="129"/>
    </row>
    <row r="650" spans="2:7">
      <c r="B650" s="129"/>
      <c r="C650" s="129"/>
      <c r="D650" s="129"/>
      <c r="E650" s="129"/>
      <c r="F650" s="129"/>
      <c r="G650" s="129"/>
    </row>
    <row r="651" spans="2:7">
      <c r="B651" s="129"/>
      <c r="C651" s="129"/>
      <c r="D651" s="129"/>
      <c r="E651" s="129"/>
      <c r="F651" s="129"/>
      <c r="G651" s="129"/>
    </row>
    <row r="652" spans="2:7">
      <c r="B652" s="129"/>
      <c r="C652" s="129"/>
      <c r="D652" s="129"/>
      <c r="E652" s="129"/>
      <c r="F652" s="129"/>
      <c r="G652" s="129"/>
    </row>
    <row r="653" spans="2:7">
      <c r="B653" s="129"/>
      <c r="C653" s="129"/>
      <c r="D653" s="129"/>
      <c r="E653" s="129"/>
      <c r="F653" s="129"/>
      <c r="G653" s="129"/>
    </row>
    <row r="654" spans="2:7">
      <c r="B654" s="129"/>
      <c r="C654" s="129"/>
      <c r="D654" s="129"/>
      <c r="E654" s="129"/>
      <c r="F654" s="129"/>
      <c r="G654" s="129"/>
    </row>
    <row r="655" spans="2:7">
      <c r="B655" s="129"/>
      <c r="C655" s="129"/>
      <c r="D655" s="129"/>
      <c r="E655" s="129"/>
      <c r="F655" s="129"/>
      <c r="G655" s="129"/>
    </row>
    <row r="656" spans="2:7">
      <c r="B656" s="129"/>
      <c r="C656" s="129"/>
      <c r="D656" s="129"/>
      <c r="E656" s="129"/>
      <c r="F656" s="129"/>
      <c r="G656" s="129"/>
    </row>
    <row r="657" spans="2:7">
      <c r="B657" s="129"/>
      <c r="C657" s="129"/>
      <c r="D657" s="129"/>
      <c r="E657" s="129"/>
      <c r="F657" s="129"/>
      <c r="G657" s="129"/>
    </row>
    <row r="658" spans="2:7">
      <c r="B658" s="129"/>
      <c r="C658" s="129"/>
      <c r="D658" s="129"/>
      <c r="E658" s="129"/>
      <c r="F658" s="129"/>
      <c r="G658" s="129"/>
    </row>
    <row r="659" spans="2:7">
      <c r="B659" s="129"/>
      <c r="C659" s="129"/>
      <c r="D659" s="129"/>
      <c r="E659" s="129"/>
      <c r="F659" s="129"/>
      <c r="G659" s="129"/>
    </row>
    <row r="660" spans="2:7">
      <c r="B660" s="129"/>
      <c r="C660" s="129"/>
      <c r="D660" s="129"/>
      <c r="E660" s="129"/>
      <c r="F660" s="129"/>
      <c r="G660" s="129"/>
    </row>
    <row r="661" spans="2:7">
      <c r="B661" s="129"/>
      <c r="C661" s="129"/>
      <c r="D661" s="129"/>
      <c r="E661" s="129"/>
      <c r="F661" s="129"/>
      <c r="G661" s="129"/>
    </row>
    <row r="662" spans="2:7">
      <c r="B662" s="129"/>
      <c r="C662" s="129"/>
      <c r="D662" s="129"/>
      <c r="E662" s="129"/>
      <c r="F662" s="129"/>
      <c r="G662" s="129"/>
    </row>
    <row r="663" spans="2:7">
      <c r="B663" s="129"/>
      <c r="C663" s="129"/>
      <c r="D663" s="129"/>
      <c r="E663" s="129"/>
      <c r="F663" s="129"/>
      <c r="G663" s="129"/>
    </row>
    <row r="664" spans="2:7">
      <c r="B664" s="129"/>
      <c r="C664" s="129"/>
      <c r="D664" s="129"/>
      <c r="E664" s="129"/>
      <c r="F664" s="129"/>
      <c r="G664" s="129"/>
    </row>
    <row r="665" spans="2:7">
      <c r="B665" s="129"/>
      <c r="C665" s="129"/>
      <c r="D665" s="129"/>
      <c r="E665" s="129"/>
      <c r="F665" s="129"/>
      <c r="G665" s="129"/>
    </row>
    <row r="666" spans="2:7">
      <c r="B666" s="129"/>
      <c r="C666" s="129"/>
      <c r="D666" s="129"/>
      <c r="E666" s="129"/>
      <c r="F666" s="129"/>
      <c r="G666" s="129"/>
    </row>
    <row r="667" spans="2:7">
      <c r="B667" s="129"/>
      <c r="C667" s="129"/>
      <c r="D667" s="129"/>
      <c r="E667" s="129"/>
      <c r="F667" s="129"/>
      <c r="G667" s="129"/>
    </row>
    <row r="668" spans="2:7">
      <c r="B668" s="129"/>
      <c r="C668" s="129"/>
      <c r="D668" s="129"/>
      <c r="E668" s="129"/>
      <c r="F668" s="129"/>
      <c r="G668" s="129"/>
    </row>
    <row r="669" spans="2:7">
      <c r="B669" s="129"/>
      <c r="C669" s="129"/>
      <c r="D669" s="129"/>
      <c r="E669" s="129"/>
      <c r="F669" s="129"/>
      <c r="G669" s="129"/>
    </row>
    <row r="670" spans="2:7">
      <c r="B670" s="129"/>
      <c r="C670" s="129"/>
      <c r="D670" s="129"/>
      <c r="E670" s="129"/>
      <c r="F670" s="129"/>
      <c r="G670" s="129"/>
    </row>
    <row r="671" spans="2:7">
      <c r="B671" s="129"/>
      <c r="C671" s="129"/>
      <c r="D671" s="129"/>
      <c r="E671" s="129"/>
      <c r="F671" s="129"/>
      <c r="G671" s="129"/>
    </row>
    <row r="672" spans="2:7">
      <c r="B672" s="129"/>
      <c r="C672" s="129"/>
      <c r="D672" s="129"/>
      <c r="E672" s="129"/>
      <c r="F672" s="129"/>
      <c r="G672" s="129"/>
    </row>
    <row r="673" spans="2:7">
      <c r="B673" s="129"/>
      <c r="C673" s="129"/>
      <c r="D673" s="129"/>
      <c r="E673" s="129"/>
      <c r="F673" s="129"/>
      <c r="G673" s="129"/>
    </row>
    <row r="674" spans="2:7">
      <c r="B674" s="129"/>
      <c r="C674" s="129"/>
      <c r="D674" s="129"/>
      <c r="E674" s="129"/>
      <c r="F674" s="129"/>
      <c r="G674" s="129"/>
    </row>
    <row r="675" spans="2:7">
      <c r="B675" s="129"/>
      <c r="C675" s="129"/>
      <c r="D675" s="129"/>
      <c r="E675" s="129"/>
      <c r="F675" s="129"/>
      <c r="G675" s="129"/>
    </row>
    <row r="676" spans="2:7">
      <c r="B676" s="129"/>
      <c r="C676" s="129"/>
      <c r="D676" s="129"/>
      <c r="E676" s="129"/>
      <c r="F676" s="129"/>
      <c r="G676" s="129"/>
    </row>
    <row r="677" spans="2:7">
      <c r="B677" s="129"/>
      <c r="C677" s="129"/>
      <c r="D677" s="129"/>
      <c r="E677" s="129"/>
      <c r="F677" s="129"/>
      <c r="G677" s="129"/>
    </row>
    <row r="678" spans="2:7">
      <c r="B678" s="129"/>
      <c r="C678" s="129"/>
      <c r="D678" s="129"/>
      <c r="E678" s="129"/>
      <c r="F678" s="129"/>
      <c r="G678" s="129"/>
    </row>
    <row r="679" spans="2:7">
      <c r="B679" s="129"/>
      <c r="C679" s="129"/>
      <c r="D679" s="129"/>
      <c r="E679" s="129"/>
      <c r="F679" s="129"/>
      <c r="G679" s="129"/>
    </row>
    <row r="680" spans="2:7">
      <c r="B680" s="129"/>
      <c r="C680" s="129"/>
      <c r="D680" s="129"/>
      <c r="E680" s="129"/>
      <c r="F680" s="129"/>
      <c r="G680" s="129"/>
    </row>
    <row r="681" spans="2:7">
      <c r="B681" s="129"/>
      <c r="C681" s="129"/>
      <c r="D681" s="129"/>
      <c r="E681" s="129"/>
      <c r="F681" s="129"/>
      <c r="G681" s="129"/>
    </row>
    <row r="682" spans="2:7">
      <c r="B682" s="129"/>
      <c r="C682" s="129"/>
      <c r="D682" s="129"/>
      <c r="E682" s="129"/>
      <c r="F682" s="129"/>
      <c r="G682" s="129"/>
    </row>
    <row r="683" spans="2:7">
      <c r="B683" s="129"/>
      <c r="C683" s="129"/>
      <c r="D683" s="129"/>
      <c r="E683" s="129"/>
      <c r="F683" s="129"/>
      <c r="G683" s="129"/>
    </row>
    <row r="684" spans="2:7">
      <c r="B684" s="129"/>
      <c r="C684" s="129"/>
      <c r="D684" s="129"/>
      <c r="E684" s="129"/>
      <c r="F684" s="129"/>
      <c r="G684" s="129"/>
    </row>
    <row r="685" spans="2:7">
      <c r="B685" s="129"/>
      <c r="C685" s="129"/>
      <c r="D685" s="129"/>
      <c r="E685" s="129"/>
      <c r="F685" s="129"/>
      <c r="G685" s="129"/>
    </row>
    <row r="686" spans="2:7">
      <c r="B686" s="129"/>
      <c r="C686" s="129"/>
      <c r="D686" s="129"/>
      <c r="E686" s="129"/>
      <c r="F686" s="129"/>
      <c r="G686" s="129"/>
    </row>
    <row r="687" spans="2:7">
      <c r="B687" s="129"/>
      <c r="C687" s="129"/>
      <c r="D687" s="129"/>
      <c r="E687" s="129"/>
      <c r="F687" s="129"/>
      <c r="G687" s="129"/>
    </row>
    <row r="688" spans="2:7">
      <c r="B688" s="129"/>
      <c r="C688" s="129"/>
      <c r="D688" s="129"/>
      <c r="E688" s="129"/>
      <c r="F688" s="129"/>
      <c r="G688" s="129"/>
    </row>
    <row r="689" spans="2:7">
      <c r="B689" s="129"/>
      <c r="C689" s="129"/>
      <c r="D689" s="129"/>
      <c r="E689" s="129"/>
      <c r="F689" s="129"/>
      <c r="G689" s="129"/>
    </row>
    <row r="690" spans="2:7">
      <c r="B690" s="129"/>
      <c r="C690" s="129"/>
      <c r="D690" s="129"/>
      <c r="E690" s="129"/>
      <c r="F690" s="129"/>
      <c r="G690" s="129"/>
    </row>
    <row r="691" spans="2:7">
      <c r="B691" s="129"/>
      <c r="C691" s="129"/>
      <c r="D691" s="129"/>
      <c r="E691" s="129"/>
      <c r="F691" s="129"/>
      <c r="G691" s="129"/>
    </row>
    <row r="692" spans="2:7">
      <c r="B692" s="129"/>
      <c r="C692" s="129"/>
      <c r="D692" s="129"/>
      <c r="E692" s="129"/>
      <c r="F692" s="129"/>
      <c r="G692" s="129"/>
    </row>
    <row r="693" spans="2:7">
      <c r="B693" s="129"/>
      <c r="C693" s="129"/>
      <c r="D693" s="129"/>
      <c r="E693" s="129"/>
      <c r="F693" s="129"/>
      <c r="G693" s="129"/>
    </row>
    <row r="694" spans="2:7">
      <c r="B694" s="129"/>
      <c r="C694" s="129"/>
      <c r="D694" s="129"/>
      <c r="E694" s="129"/>
      <c r="F694" s="129"/>
      <c r="G694" s="129"/>
    </row>
    <row r="695" spans="2:7">
      <c r="B695" s="129"/>
      <c r="C695" s="129"/>
      <c r="D695" s="129"/>
      <c r="E695" s="129"/>
      <c r="F695" s="129"/>
      <c r="G695" s="129"/>
    </row>
    <row r="696" spans="2:7">
      <c r="B696" s="129"/>
      <c r="C696" s="129"/>
      <c r="D696" s="129"/>
      <c r="E696" s="129"/>
      <c r="F696" s="129"/>
      <c r="G696" s="129"/>
    </row>
    <row r="697" spans="2:7">
      <c r="B697" s="129"/>
      <c r="C697" s="129"/>
      <c r="D697" s="129"/>
      <c r="E697" s="129"/>
      <c r="F697" s="129"/>
      <c r="G697" s="129"/>
    </row>
    <row r="698" spans="2:7">
      <c r="B698" s="129"/>
      <c r="C698" s="129"/>
      <c r="D698" s="129"/>
      <c r="E698" s="129"/>
      <c r="F698" s="129"/>
      <c r="G698" s="129"/>
    </row>
    <row r="699" spans="2:7">
      <c r="B699" s="129"/>
      <c r="C699" s="129"/>
      <c r="D699" s="129"/>
      <c r="E699" s="129"/>
      <c r="F699" s="129"/>
      <c r="G699" s="129"/>
    </row>
    <row r="700" spans="2:7">
      <c r="B700" s="129"/>
      <c r="C700" s="129"/>
      <c r="D700" s="129"/>
      <c r="E700" s="129"/>
      <c r="F700" s="129"/>
      <c r="G700" s="129"/>
    </row>
    <row r="701" spans="2:7">
      <c r="B701" s="129"/>
      <c r="C701" s="129"/>
      <c r="D701" s="129"/>
      <c r="E701" s="129"/>
      <c r="F701" s="129"/>
      <c r="G701" s="129"/>
    </row>
    <row r="702" spans="2:7">
      <c r="B702" s="129"/>
      <c r="C702" s="129"/>
      <c r="D702" s="129"/>
      <c r="E702" s="129"/>
      <c r="F702" s="129"/>
      <c r="G702" s="129"/>
    </row>
    <row r="703" spans="2:7">
      <c r="B703" s="129"/>
      <c r="C703" s="129"/>
      <c r="D703" s="129"/>
      <c r="E703" s="129"/>
      <c r="F703" s="129"/>
      <c r="G703" s="129"/>
    </row>
    <row r="704" spans="2:7">
      <c r="B704" s="129"/>
      <c r="C704" s="129"/>
      <c r="D704" s="129"/>
      <c r="E704" s="129"/>
      <c r="F704" s="129"/>
      <c r="G704" s="129"/>
    </row>
    <row r="705" spans="2:7">
      <c r="B705" s="129"/>
      <c r="C705" s="129"/>
      <c r="D705" s="129"/>
      <c r="E705" s="129"/>
      <c r="F705" s="129"/>
      <c r="G705" s="129"/>
    </row>
    <row r="706" spans="2:7">
      <c r="B706" s="129"/>
      <c r="C706" s="129"/>
      <c r="D706" s="129"/>
      <c r="E706" s="129"/>
      <c r="F706" s="129"/>
      <c r="G706" s="129"/>
    </row>
    <row r="707" spans="2:7">
      <c r="B707" s="129"/>
      <c r="C707" s="129"/>
      <c r="D707" s="129"/>
      <c r="E707" s="129"/>
      <c r="F707" s="129"/>
      <c r="G707" s="129"/>
    </row>
    <row r="708" spans="2:7">
      <c r="B708" s="129"/>
      <c r="C708" s="129"/>
      <c r="D708" s="129"/>
      <c r="E708" s="129"/>
      <c r="F708" s="129"/>
      <c r="G708" s="129"/>
    </row>
    <row r="709" spans="2:7">
      <c r="B709" s="129"/>
      <c r="C709" s="129"/>
      <c r="D709" s="129"/>
      <c r="E709" s="129"/>
      <c r="F709" s="129"/>
      <c r="G709" s="129"/>
    </row>
    <row r="710" spans="2:7">
      <c r="B710" s="129"/>
      <c r="C710" s="129"/>
      <c r="D710" s="129"/>
      <c r="E710" s="129"/>
      <c r="F710" s="129"/>
      <c r="G710" s="129"/>
    </row>
    <row r="711" spans="2:7">
      <c r="B711" s="129"/>
      <c r="C711" s="129"/>
      <c r="D711" s="129"/>
      <c r="E711" s="129"/>
      <c r="F711" s="129"/>
      <c r="G711" s="129"/>
    </row>
    <row r="712" spans="2:7">
      <c r="B712" s="129"/>
      <c r="C712" s="129"/>
      <c r="D712" s="129"/>
      <c r="E712" s="129"/>
      <c r="F712" s="129"/>
      <c r="G712" s="129"/>
    </row>
    <row r="713" spans="2:7">
      <c r="B713" s="129"/>
      <c r="C713" s="129"/>
      <c r="D713" s="129"/>
      <c r="E713" s="129"/>
      <c r="F713" s="129"/>
      <c r="G713" s="129"/>
    </row>
    <row r="714" spans="2:7">
      <c r="B714" s="129"/>
      <c r="C714" s="129"/>
      <c r="D714" s="129"/>
      <c r="E714" s="129"/>
      <c r="F714" s="129"/>
      <c r="G714" s="129"/>
    </row>
    <row r="715" spans="2:7">
      <c r="B715" s="129"/>
      <c r="C715" s="129"/>
      <c r="D715" s="129"/>
      <c r="E715" s="129"/>
      <c r="F715" s="129"/>
      <c r="G715" s="129"/>
    </row>
    <row r="716" spans="2:7">
      <c r="B716" s="129"/>
      <c r="C716" s="129"/>
      <c r="D716" s="129"/>
      <c r="E716" s="129"/>
      <c r="F716" s="129"/>
      <c r="G716" s="129"/>
    </row>
    <row r="717" spans="2:7">
      <c r="B717" s="129"/>
      <c r="C717" s="129"/>
      <c r="D717" s="129"/>
      <c r="E717" s="129"/>
      <c r="F717" s="129"/>
      <c r="G717" s="129"/>
    </row>
    <row r="718" spans="2:7">
      <c r="B718" s="129"/>
      <c r="C718" s="129"/>
      <c r="D718" s="129"/>
      <c r="E718" s="129"/>
      <c r="F718" s="129"/>
      <c r="G718" s="129"/>
    </row>
    <row r="719" spans="2:7">
      <c r="B719" s="129"/>
      <c r="C719" s="129"/>
      <c r="D719" s="129"/>
      <c r="E719" s="129"/>
      <c r="F719" s="129"/>
      <c r="G719" s="129"/>
    </row>
    <row r="720" spans="2:7">
      <c r="B720" s="129"/>
      <c r="C720" s="129"/>
      <c r="D720" s="129"/>
      <c r="E720" s="129"/>
      <c r="F720" s="129"/>
      <c r="G720" s="129"/>
    </row>
    <row r="721" spans="2:7">
      <c r="B721" s="129"/>
      <c r="C721" s="129"/>
      <c r="D721" s="129"/>
      <c r="E721" s="129"/>
      <c r="F721" s="129"/>
      <c r="G721" s="129"/>
    </row>
    <row r="722" spans="2:7">
      <c r="B722" s="129"/>
      <c r="C722" s="129"/>
      <c r="D722" s="129"/>
      <c r="E722" s="129"/>
      <c r="F722" s="129"/>
      <c r="G722" s="129"/>
    </row>
    <row r="723" spans="2:7">
      <c r="B723" s="129"/>
      <c r="C723" s="129"/>
      <c r="D723" s="129"/>
      <c r="E723" s="129"/>
      <c r="F723" s="129"/>
      <c r="G723" s="129"/>
    </row>
    <row r="724" spans="2:7">
      <c r="B724" s="129"/>
      <c r="C724" s="129"/>
      <c r="D724" s="129"/>
      <c r="E724" s="129"/>
      <c r="F724" s="129"/>
      <c r="G724" s="129"/>
    </row>
    <row r="725" spans="2:7">
      <c r="B725" s="129"/>
      <c r="C725" s="129"/>
      <c r="D725" s="129"/>
      <c r="E725" s="129"/>
      <c r="F725" s="129"/>
      <c r="G725" s="129"/>
    </row>
    <row r="726" spans="2:7">
      <c r="B726" s="129"/>
      <c r="C726" s="129"/>
      <c r="D726" s="129"/>
      <c r="E726" s="129"/>
      <c r="F726" s="129"/>
      <c r="G726" s="129"/>
    </row>
    <row r="727" spans="2:7">
      <c r="B727" s="129"/>
      <c r="C727" s="129"/>
      <c r="D727" s="129"/>
      <c r="E727" s="129"/>
      <c r="F727" s="129"/>
      <c r="G727" s="129"/>
    </row>
    <row r="728" spans="2:7">
      <c r="B728" s="129"/>
      <c r="C728" s="129"/>
      <c r="D728" s="129"/>
      <c r="E728" s="129"/>
      <c r="F728" s="129"/>
      <c r="G728" s="129"/>
    </row>
    <row r="729" spans="2:7">
      <c r="B729" s="129"/>
      <c r="C729" s="129"/>
      <c r="D729" s="129"/>
      <c r="E729" s="129"/>
      <c r="F729" s="129"/>
      <c r="G729" s="129"/>
    </row>
    <row r="730" spans="2:7">
      <c r="B730" s="129"/>
      <c r="C730" s="129"/>
      <c r="D730" s="129"/>
      <c r="E730" s="129"/>
      <c r="F730" s="129"/>
      <c r="G730" s="129"/>
    </row>
    <row r="731" spans="2:7">
      <c r="B731" s="129"/>
      <c r="C731" s="129"/>
      <c r="D731" s="129"/>
      <c r="E731" s="129"/>
      <c r="F731" s="129"/>
      <c r="G731" s="129"/>
    </row>
    <row r="732" spans="2:7">
      <c r="B732" s="129"/>
      <c r="C732" s="129"/>
      <c r="D732" s="129"/>
      <c r="E732" s="129"/>
      <c r="F732" s="129"/>
      <c r="G732" s="129"/>
    </row>
    <row r="733" spans="2:7">
      <c r="B733" s="129"/>
      <c r="C733" s="129"/>
      <c r="D733" s="129"/>
      <c r="E733" s="129"/>
      <c r="F733" s="129"/>
      <c r="G733" s="129"/>
    </row>
    <row r="734" spans="2:7">
      <c r="B734" s="129"/>
      <c r="C734" s="129"/>
      <c r="D734" s="129"/>
      <c r="E734" s="129"/>
      <c r="F734" s="129"/>
      <c r="G734" s="129"/>
    </row>
    <row r="735" spans="2:7">
      <c r="B735" s="129"/>
      <c r="C735" s="129"/>
      <c r="D735" s="129"/>
      <c r="E735" s="129"/>
      <c r="F735" s="129"/>
      <c r="G735" s="129"/>
    </row>
    <row r="736" spans="2:7">
      <c r="B736" s="129"/>
      <c r="C736" s="129"/>
      <c r="D736" s="129"/>
      <c r="E736" s="129"/>
      <c r="F736" s="129"/>
      <c r="G736" s="129"/>
    </row>
    <row r="737" spans="2:7">
      <c r="B737" s="129"/>
      <c r="C737" s="129"/>
      <c r="D737" s="129"/>
      <c r="E737" s="129"/>
      <c r="F737" s="129"/>
      <c r="G737" s="129"/>
    </row>
    <row r="738" spans="2:7">
      <c r="B738" s="129"/>
      <c r="C738" s="129"/>
      <c r="D738" s="129"/>
      <c r="E738" s="129"/>
      <c r="F738" s="129"/>
      <c r="G738" s="129"/>
    </row>
    <row r="739" spans="2:7">
      <c r="B739" s="129"/>
      <c r="C739" s="129"/>
      <c r="D739" s="129"/>
      <c r="E739" s="129"/>
      <c r="F739" s="129"/>
      <c r="G739" s="129"/>
    </row>
    <row r="740" spans="2:7">
      <c r="B740" s="129"/>
      <c r="C740" s="129"/>
      <c r="D740" s="129"/>
      <c r="E740" s="129"/>
      <c r="F740" s="129"/>
      <c r="G740" s="129"/>
    </row>
    <row r="741" spans="2:7">
      <c r="B741" s="129"/>
      <c r="C741" s="129"/>
      <c r="D741" s="129"/>
      <c r="E741" s="129"/>
      <c r="F741" s="129"/>
      <c r="G741" s="129"/>
    </row>
    <row r="742" spans="2:7">
      <c r="B742" s="129"/>
      <c r="C742" s="129"/>
      <c r="D742" s="129"/>
      <c r="E742" s="129"/>
      <c r="F742" s="129"/>
      <c r="G742" s="129"/>
    </row>
    <row r="743" spans="2:7">
      <c r="B743" s="129"/>
      <c r="C743" s="129"/>
      <c r="D743" s="129"/>
      <c r="E743" s="129"/>
      <c r="F743" s="129"/>
      <c r="G743" s="129"/>
    </row>
    <row r="744" spans="2:7">
      <c r="B744" s="129"/>
      <c r="C744" s="129"/>
      <c r="D744" s="129"/>
      <c r="E744" s="129"/>
      <c r="F744" s="129"/>
      <c r="G744" s="129"/>
    </row>
    <row r="745" spans="2:7">
      <c r="B745" s="129"/>
      <c r="C745" s="129"/>
      <c r="D745" s="129"/>
      <c r="E745" s="129"/>
      <c r="F745" s="129"/>
      <c r="G745" s="129"/>
    </row>
    <row r="746" spans="2:7">
      <c r="B746" s="129"/>
      <c r="C746" s="129"/>
      <c r="D746" s="129"/>
      <c r="E746" s="129"/>
      <c r="F746" s="129"/>
      <c r="G746" s="129"/>
    </row>
    <row r="747" spans="2:7">
      <c r="B747" s="129"/>
      <c r="C747" s="129"/>
      <c r="D747" s="129"/>
      <c r="E747" s="129"/>
      <c r="F747" s="129"/>
      <c r="G747" s="129"/>
    </row>
    <row r="748" spans="2:7">
      <c r="B748" s="129"/>
      <c r="C748" s="129"/>
      <c r="D748" s="129"/>
      <c r="E748" s="129"/>
      <c r="F748" s="129"/>
      <c r="G748" s="129"/>
    </row>
    <row r="749" spans="2:7">
      <c r="B749" s="129"/>
      <c r="C749" s="129"/>
      <c r="D749" s="129"/>
      <c r="E749" s="129"/>
      <c r="F749" s="129"/>
      <c r="G749" s="129"/>
    </row>
    <row r="750" spans="2:7">
      <c r="B750" s="129"/>
      <c r="C750" s="129"/>
      <c r="D750" s="129"/>
      <c r="E750" s="129"/>
      <c r="F750" s="129"/>
      <c r="G750" s="129"/>
    </row>
    <row r="751" spans="2:7">
      <c r="B751" s="129"/>
      <c r="C751" s="129"/>
      <c r="D751" s="129"/>
      <c r="E751" s="129"/>
      <c r="F751" s="129"/>
      <c r="G751" s="129"/>
    </row>
    <row r="752" spans="2:7">
      <c r="B752" s="129"/>
      <c r="C752" s="129"/>
      <c r="D752" s="129"/>
      <c r="E752" s="129"/>
      <c r="F752" s="129"/>
      <c r="G752" s="129"/>
    </row>
    <row r="753" spans="2:7">
      <c r="B753" s="129"/>
      <c r="C753" s="129"/>
      <c r="D753" s="129"/>
      <c r="E753" s="129"/>
      <c r="F753" s="129"/>
      <c r="G753" s="129"/>
    </row>
    <row r="754" spans="2:7">
      <c r="B754" s="129"/>
      <c r="C754" s="129"/>
      <c r="D754" s="129"/>
      <c r="E754" s="129"/>
      <c r="F754" s="129"/>
      <c r="G754" s="129"/>
    </row>
    <row r="755" spans="2:7">
      <c r="B755" s="129"/>
      <c r="C755" s="129"/>
      <c r="D755" s="129"/>
      <c r="E755" s="129"/>
      <c r="F755" s="129"/>
      <c r="G755" s="129"/>
    </row>
    <row r="756" spans="2:7">
      <c r="B756" s="129"/>
      <c r="C756" s="129"/>
      <c r="D756" s="129"/>
      <c r="E756" s="129"/>
      <c r="F756" s="129"/>
      <c r="G756" s="129"/>
    </row>
    <row r="757" spans="2:7">
      <c r="B757" s="129"/>
      <c r="C757" s="129"/>
      <c r="D757" s="129"/>
      <c r="E757" s="129"/>
      <c r="F757" s="129"/>
      <c r="G757" s="129"/>
    </row>
    <row r="758" spans="2:7">
      <c r="B758" s="129"/>
      <c r="C758" s="129"/>
      <c r="D758" s="129"/>
      <c r="E758" s="129"/>
      <c r="F758" s="129"/>
      <c r="G758" s="129"/>
    </row>
    <row r="759" spans="2:7">
      <c r="B759" s="129"/>
      <c r="C759" s="129"/>
      <c r="D759" s="129"/>
      <c r="E759" s="129"/>
      <c r="F759" s="129"/>
      <c r="G759" s="129"/>
    </row>
    <row r="760" spans="2:7">
      <c r="B760" s="129"/>
      <c r="C760" s="129"/>
      <c r="D760" s="129"/>
      <c r="E760" s="129"/>
      <c r="F760" s="129"/>
      <c r="G760" s="129"/>
    </row>
    <row r="761" spans="2:7">
      <c r="B761" s="129"/>
      <c r="C761" s="129"/>
      <c r="D761" s="129"/>
      <c r="E761" s="129"/>
      <c r="F761" s="129"/>
      <c r="G761" s="129"/>
    </row>
    <row r="762" spans="2:7">
      <c r="B762" s="129"/>
      <c r="C762" s="129"/>
      <c r="D762" s="129"/>
      <c r="E762" s="129"/>
      <c r="F762" s="129"/>
      <c r="G762" s="129"/>
    </row>
    <row r="763" spans="2:7">
      <c r="B763" s="129"/>
      <c r="C763" s="129"/>
      <c r="D763" s="129"/>
      <c r="E763" s="129"/>
      <c r="F763" s="129"/>
      <c r="G763" s="129"/>
    </row>
    <row r="764" spans="2:7">
      <c r="B764" s="129"/>
      <c r="C764" s="129"/>
      <c r="D764" s="129"/>
      <c r="E764" s="129"/>
      <c r="F764" s="129"/>
      <c r="G764" s="129"/>
    </row>
    <row r="765" spans="2:7">
      <c r="B765" s="129"/>
      <c r="C765" s="129"/>
      <c r="D765" s="129"/>
      <c r="E765" s="129"/>
      <c r="F765" s="129"/>
      <c r="G765" s="129"/>
    </row>
    <row r="766" spans="2:7">
      <c r="B766" s="129"/>
      <c r="C766" s="129"/>
      <c r="D766" s="129"/>
      <c r="E766" s="129"/>
      <c r="F766" s="129"/>
      <c r="G766" s="129"/>
    </row>
    <row r="767" spans="2:7">
      <c r="B767" s="129"/>
      <c r="C767" s="129"/>
      <c r="D767" s="129"/>
      <c r="E767" s="129"/>
      <c r="F767" s="129"/>
      <c r="G767" s="129"/>
    </row>
    <row r="768" spans="2:7">
      <c r="B768" s="129"/>
      <c r="C768" s="129"/>
      <c r="D768" s="129"/>
      <c r="E768" s="129"/>
      <c r="F768" s="129"/>
      <c r="G768" s="129"/>
    </row>
    <row r="769" spans="2:7">
      <c r="B769" s="129"/>
      <c r="C769" s="129"/>
      <c r="D769" s="129"/>
      <c r="E769" s="129"/>
      <c r="F769" s="129"/>
      <c r="G769" s="129"/>
    </row>
    <row r="770" spans="2:7">
      <c r="B770" s="129"/>
      <c r="C770" s="129"/>
      <c r="D770" s="129"/>
      <c r="E770" s="129"/>
      <c r="F770" s="129"/>
      <c r="G770" s="129"/>
    </row>
    <row r="771" spans="2:7">
      <c r="B771" s="129"/>
      <c r="C771" s="129"/>
      <c r="D771" s="129"/>
      <c r="E771" s="129"/>
      <c r="F771" s="129"/>
      <c r="G771" s="129"/>
    </row>
    <row r="772" spans="2:7">
      <c r="B772" s="129"/>
      <c r="C772" s="129"/>
      <c r="D772" s="129"/>
      <c r="E772" s="129"/>
      <c r="F772" s="129"/>
      <c r="G772" s="129"/>
    </row>
    <row r="773" spans="2:7">
      <c r="B773" s="129"/>
      <c r="C773" s="129"/>
      <c r="D773" s="129"/>
      <c r="E773" s="129"/>
      <c r="F773" s="129"/>
      <c r="G773" s="129"/>
    </row>
    <row r="774" spans="2:7">
      <c r="B774" s="129"/>
      <c r="C774" s="129"/>
      <c r="D774" s="129"/>
      <c r="E774" s="129"/>
      <c r="F774" s="129"/>
      <c r="G774" s="129"/>
    </row>
    <row r="775" spans="2:7">
      <c r="B775" s="129"/>
      <c r="C775" s="129"/>
      <c r="D775" s="129"/>
      <c r="E775" s="129"/>
      <c r="F775" s="129"/>
      <c r="G775" s="129"/>
    </row>
    <row r="776" spans="2:7">
      <c r="B776" s="129"/>
      <c r="C776" s="129"/>
      <c r="D776" s="129"/>
      <c r="E776" s="129"/>
      <c r="F776" s="129"/>
      <c r="G776" s="129"/>
    </row>
    <row r="777" spans="2:7">
      <c r="B777" s="129"/>
      <c r="C777" s="129"/>
      <c r="D777" s="129"/>
      <c r="E777" s="129"/>
      <c r="F777" s="129"/>
      <c r="G777" s="129"/>
    </row>
    <row r="778" spans="2:7">
      <c r="B778" s="129"/>
      <c r="C778" s="129"/>
      <c r="D778" s="129"/>
      <c r="E778" s="129"/>
      <c r="F778" s="129"/>
      <c r="G778" s="129"/>
    </row>
    <row r="779" spans="2:7">
      <c r="B779" s="129"/>
      <c r="C779" s="129"/>
      <c r="D779" s="129"/>
      <c r="E779" s="129"/>
      <c r="F779" s="129"/>
      <c r="G779" s="129"/>
    </row>
    <row r="780" spans="2:7">
      <c r="B780" s="129"/>
      <c r="C780" s="129"/>
      <c r="D780" s="129"/>
      <c r="E780" s="129"/>
      <c r="F780" s="129"/>
      <c r="G780" s="129"/>
    </row>
    <row r="781" spans="2:7">
      <c r="B781" s="129"/>
      <c r="C781" s="129"/>
      <c r="D781" s="129"/>
      <c r="E781" s="129"/>
      <c r="F781" s="129"/>
      <c r="G781" s="129"/>
    </row>
    <row r="782" spans="2:7">
      <c r="B782" s="129"/>
      <c r="C782" s="129"/>
      <c r="D782" s="129"/>
      <c r="E782" s="129"/>
      <c r="F782" s="129"/>
      <c r="G782" s="129"/>
    </row>
    <row r="783" spans="2:7">
      <c r="B783" s="129"/>
      <c r="C783" s="129"/>
      <c r="D783" s="129"/>
      <c r="E783" s="129"/>
      <c r="F783" s="129"/>
      <c r="G783" s="129"/>
    </row>
    <row r="784" spans="2:7">
      <c r="B784" s="129"/>
      <c r="C784" s="129"/>
      <c r="D784" s="129"/>
      <c r="E784" s="129"/>
      <c r="F784" s="129"/>
      <c r="G784" s="129"/>
    </row>
    <row r="785" spans="2:7">
      <c r="B785" s="129"/>
      <c r="C785" s="129"/>
      <c r="D785" s="129"/>
      <c r="E785" s="129"/>
      <c r="F785" s="129"/>
      <c r="G785" s="129"/>
    </row>
    <row r="786" spans="2:7">
      <c r="B786" s="129"/>
      <c r="C786" s="129"/>
      <c r="D786" s="129"/>
      <c r="E786" s="129"/>
      <c r="F786" s="129"/>
      <c r="G786" s="129"/>
    </row>
    <row r="787" spans="2:7">
      <c r="B787" s="129"/>
      <c r="C787" s="129"/>
      <c r="D787" s="129"/>
      <c r="E787" s="129"/>
      <c r="F787" s="129"/>
      <c r="G787" s="129"/>
    </row>
    <row r="788" spans="2:7">
      <c r="B788" s="129"/>
      <c r="C788" s="129"/>
      <c r="D788" s="129"/>
      <c r="E788" s="129"/>
      <c r="F788" s="129"/>
      <c r="G788" s="129"/>
    </row>
    <row r="789" spans="2:7">
      <c r="B789" s="129"/>
      <c r="C789" s="129"/>
      <c r="D789" s="129"/>
      <c r="E789" s="129"/>
      <c r="F789" s="129"/>
      <c r="G789" s="129"/>
    </row>
    <row r="790" spans="2:7">
      <c r="B790" s="129"/>
      <c r="C790" s="129"/>
      <c r="D790" s="129"/>
      <c r="E790" s="129"/>
      <c r="F790" s="129"/>
      <c r="G790" s="129"/>
    </row>
    <row r="791" spans="2:7">
      <c r="B791" s="129"/>
      <c r="C791" s="129"/>
      <c r="D791" s="129"/>
      <c r="E791" s="129"/>
      <c r="F791" s="129"/>
      <c r="G791" s="129"/>
    </row>
    <row r="792" spans="2:7">
      <c r="B792" s="129"/>
      <c r="C792" s="129"/>
      <c r="D792" s="129"/>
      <c r="E792" s="129"/>
      <c r="F792" s="129"/>
      <c r="G792" s="129"/>
    </row>
    <row r="793" spans="2:7">
      <c r="B793" s="129"/>
      <c r="C793" s="129"/>
      <c r="D793" s="129"/>
      <c r="E793" s="129"/>
      <c r="F793" s="129"/>
      <c r="G793" s="129"/>
    </row>
    <row r="794" spans="2:7">
      <c r="B794" s="129"/>
      <c r="C794" s="129"/>
      <c r="D794" s="129"/>
      <c r="E794" s="129"/>
      <c r="F794" s="129"/>
      <c r="G794" s="129"/>
    </row>
    <row r="795" spans="2:7">
      <c r="B795" s="129"/>
      <c r="C795" s="129"/>
      <c r="D795" s="129"/>
      <c r="E795" s="129"/>
      <c r="F795" s="129"/>
      <c r="G795" s="129"/>
    </row>
    <row r="796" spans="2:7">
      <c r="B796" s="129"/>
      <c r="C796" s="129"/>
      <c r="D796" s="129"/>
      <c r="E796" s="129"/>
      <c r="F796" s="129"/>
      <c r="G796" s="129"/>
    </row>
    <row r="797" spans="2:7">
      <c r="B797" s="129"/>
      <c r="C797" s="129"/>
      <c r="D797" s="129"/>
      <c r="E797" s="129"/>
      <c r="F797" s="129"/>
      <c r="G797" s="129"/>
    </row>
    <row r="798" spans="2:7">
      <c r="B798" s="129"/>
      <c r="C798" s="129"/>
      <c r="D798" s="129"/>
      <c r="E798" s="129"/>
      <c r="F798" s="129"/>
      <c r="G798" s="129"/>
    </row>
    <row r="799" spans="2:7">
      <c r="B799" s="129"/>
      <c r="C799" s="129"/>
      <c r="D799" s="129"/>
      <c r="E799" s="129"/>
      <c r="F799" s="129"/>
      <c r="G799" s="129"/>
    </row>
    <row r="800" spans="2:7">
      <c r="B800" s="129"/>
      <c r="C800" s="129"/>
      <c r="D800" s="129"/>
      <c r="E800" s="129"/>
      <c r="F800" s="129"/>
      <c r="G800" s="129"/>
    </row>
    <row r="801" spans="2:7">
      <c r="B801" s="129"/>
      <c r="C801" s="129"/>
      <c r="D801" s="129"/>
      <c r="E801" s="129"/>
      <c r="F801" s="129"/>
      <c r="G801" s="129"/>
    </row>
    <row r="802" spans="2:7">
      <c r="B802" s="129"/>
      <c r="C802" s="129"/>
      <c r="D802" s="129"/>
      <c r="E802" s="129"/>
      <c r="F802" s="129"/>
      <c r="G802" s="129"/>
    </row>
    <row r="803" spans="2:7">
      <c r="B803" s="129"/>
      <c r="C803" s="129"/>
      <c r="D803" s="129"/>
      <c r="E803" s="129"/>
      <c r="F803" s="129"/>
      <c r="G803" s="129"/>
    </row>
    <row r="804" spans="2:7">
      <c r="B804" s="129"/>
      <c r="C804" s="129"/>
      <c r="D804" s="129"/>
      <c r="E804" s="129"/>
      <c r="F804" s="129"/>
      <c r="G804" s="129"/>
    </row>
    <row r="805" spans="2:7">
      <c r="B805" s="129"/>
      <c r="C805" s="129"/>
      <c r="D805" s="129"/>
      <c r="E805" s="129"/>
      <c r="F805" s="129"/>
      <c r="G805" s="129"/>
    </row>
    <row r="806" spans="2:7">
      <c r="B806" s="129"/>
      <c r="C806" s="129"/>
      <c r="D806" s="129"/>
      <c r="E806" s="129"/>
      <c r="F806" s="129"/>
      <c r="G806" s="129"/>
    </row>
    <row r="807" spans="2:7">
      <c r="B807" s="129"/>
      <c r="C807" s="129"/>
      <c r="D807" s="129"/>
      <c r="E807" s="129"/>
      <c r="F807" s="129"/>
      <c r="G807" s="129"/>
    </row>
    <row r="808" spans="2:7">
      <c r="B808" s="129"/>
      <c r="C808" s="129"/>
      <c r="D808" s="129"/>
      <c r="E808" s="129"/>
      <c r="F808" s="129"/>
      <c r="G808" s="129"/>
    </row>
    <row r="809" spans="2:7">
      <c r="B809" s="129"/>
      <c r="C809" s="129"/>
      <c r="D809" s="129"/>
      <c r="E809" s="129"/>
      <c r="F809" s="129"/>
      <c r="G809" s="129"/>
    </row>
    <row r="810" spans="2:7">
      <c r="B810" s="129"/>
      <c r="C810" s="129"/>
      <c r="D810" s="129"/>
      <c r="E810" s="129"/>
      <c r="F810" s="129"/>
      <c r="G810" s="129"/>
    </row>
    <row r="811" spans="2:7">
      <c r="B811" s="129"/>
      <c r="C811" s="129"/>
      <c r="D811" s="129"/>
      <c r="E811" s="129"/>
      <c r="F811" s="129"/>
      <c r="G811" s="129"/>
    </row>
    <row r="812" spans="2:7">
      <c r="B812" s="129"/>
      <c r="C812" s="129"/>
      <c r="D812" s="129"/>
      <c r="E812" s="129"/>
      <c r="F812" s="129"/>
      <c r="G812" s="129"/>
    </row>
    <row r="813" spans="2:7">
      <c r="B813" s="129"/>
      <c r="C813" s="129"/>
      <c r="D813" s="129"/>
      <c r="E813" s="129"/>
      <c r="F813" s="129"/>
      <c r="G813" s="129"/>
    </row>
    <row r="814" spans="2:7">
      <c r="B814" s="129"/>
      <c r="C814" s="129"/>
      <c r="D814" s="129"/>
      <c r="E814" s="129"/>
      <c r="F814" s="129"/>
      <c r="G814" s="129"/>
    </row>
    <row r="815" spans="2:7">
      <c r="B815" s="129"/>
      <c r="C815" s="129"/>
      <c r="D815" s="129"/>
      <c r="E815" s="129"/>
      <c r="F815" s="129"/>
      <c r="G815" s="129"/>
    </row>
    <row r="816" spans="2:7">
      <c r="B816" s="129"/>
      <c r="C816" s="129"/>
      <c r="D816" s="129"/>
      <c r="E816" s="129"/>
      <c r="F816" s="129"/>
      <c r="G816" s="129"/>
    </row>
    <row r="817" spans="2:7">
      <c r="B817" s="129"/>
      <c r="C817" s="129"/>
      <c r="D817" s="129"/>
      <c r="E817" s="129"/>
      <c r="F817" s="129"/>
      <c r="G817" s="129"/>
    </row>
    <row r="818" spans="2:7">
      <c r="B818" s="129"/>
      <c r="C818" s="129"/>
      <c r="D818" s="129"/>
      <c r="E818" s="129"/>
      <c r="F818" s="129"/>
      <c r="G818" s="129"/>
    </row>
    <row r="819" spans="2:7">
      <c r="B819" s="129"/>
      <c r="C819" s="129"/>
      <c r="D819" s="129"/>
      <c r="E819" s="129"/>
      <c r="F819" s="129"/>
      <c r="G819" s="129"/>
    </row>
    <row r="820" spans="2:7">
      <c r="B820" s="129"/>
      <c r="C820" s="129"/>
      <c r="D820" s="129"/>
      <c r="E820" s="129"/>
      <c r="F820" s="129"/>
      <c r="G820" s="129"/>
    </row>
    <row r="821" spans="2:7">
      <c r="B821" s="129"/>
      <c r="C821" s="129"/>
      <c r="D821" s="129"/>
      <c r="E821" s="129"/>
      <c r="F821" s="129"/>
      <c r="G821" s="129"/>
    </row>
    <row r="822" spans="2:7">
      <c r="B822" s="129"/>
      <c r="C822" s="129"/>
      <c r="D822" s="129"/>
      <c r="E822" s="129"/>
      <c r="F822" s="129"/>
      <c r="G822" s="129"/>
    </row>
    <row r="823" spans="2:7">
      <c r="B823" s="129"/>
      <c r="C823" s="129"/>
      <c r="D823" s="129"/>
      <c r="E823" s="129"/>
      <c r="F823" s="129"/>
      <c r="G823" s="129"/>
    </row>
    <row r="824" spans="2:7">
      <c r="B824" s="129"/>
      <c r="C824" s="129"/>
      <c r="D824" s="129"/>
      <c r="E824" s="129"/>
      <c r="F824" s="129"/>
      <c r="G824" s="129"/>
    </row>
    <row r="825" spans="2:7">
      <c r="B825" s="129"/>
      <c r="C825" s="129"/>
      <c r="D825" s="129"/>
      <c r="E825" s="129"/>
      <c r="F825" s="129"/>
      <c r="G825" s="129"/>
    </row>
    <row r="826" spans="2:7">
      <c r="B826" s="129"/>
      <c r="C826" s="129"/>
      <c r="D826" s="129"/>
      <c r="E826" s="129"/>
      <c r="F826" s="129"/>
      <c r="G826" s="129"/>
    </row>
    <row r="827" spans="2:7">
      <c r="B827" s="129"/>
      <c r="C827" s="129"/>
      <c r="D827" s="129"/>
      <c r="E827" s="129"/>
      <c r="F827" s="129"/>
      <c r="G827" s="129"/>
    </row>
    <row r="828" spans="2:7">
      <c r="B828" s="129"/>
      <c r="C828" s="129"/>
      <c r="D828" s="129"/>
      <c r="E828" s="129"/>
      <c r="F828" s="129"/>
      <c r="G828" s="129"/>
    </row>
    <row r="829" spans="2:7">
      <c r="B829" s="129"/>
      <c r="C829" s="129"/>
      <c r="D829" s="129"/>
      <c r="E829" s="129"/>
      <c r="F829" s="129"/>
      <c r="G829" s="129"/>
    </row>
    <row r="830" spans="2:7">
      <c r="B830" s="129"/>
      <c r="C830" s="129"/>
      <c r="D830" s="129"/>
      <c r="E830" s="129"/>
      <c r="F830" s="129"/>
      <c r="G830" s="129"/>
    </row>
    <row r="831" spans="2:7">
      <c r="B831" s="129"/>
      <c r="C831" s="129"/>
      <c r="D831" s="129"/>
      <c r="E831" s="129"/>
      <c r="F831" s="129"/>
      <c r="G831" s="129"/>
    </row>
    <row r="832" spans="2:7">
      <c r="B832" s="129"/>
      <c r="C832" s="129"/>
      <c r="D832" s="129"/>
      <c r="E832" s="129"/>
      <c r="F832" s="129"/>
      <c r="G832" s="129"/>
    </row>
    <row r="833" spans="2:7">
      <c r="B833" s="129"/>
      <c r="C833" s="129"/>
      <c r="D833" s="129"/>
      <c r="E833" s="129"/>
      <c r="F833" s="129"/>
      <c r="G833" s="129"/>
    </row>
    <row r="834" spans="2:7">
      <c r="B834" s="129"/>
      <c r="C834" s="129"/>
      <c r="D834" s="129"/>
      <c r="E834" s="129"/>
      <c r="F834" s="129"/>
      <c r="G834" s="129"/>
    </row>
    <row r="835" spans="2:7">
      <c r="B835" s="129"/>
      <c r="C835" s="129"/>
      <c r="D835" s="129"/>
      <c r="E835" s="129"/>
      <c r="F835" s="129"/>
      <c r="G835" s="129"/>
    </row>
    <row r="836" spans="2:7">
      <c r="B836" s="129"/>
      <c r="C836" s="129"/>
      <c r="D836" s="129"/>
      <c r="E836" s="129"/>
      <c r="F836" s="129"/>
      <c r="G836" s="129"/>
    </row>
    <row r="837" spans="2:7">
      <c r="B837" s="129"/>
      <c r="C837" s="129"/>
      <c r="D837" s="129"/>
      <c r="E837" s="129"/>
      <c r="F837" s="129"/>
      <c r="G837" s="129"/>
    </row>
    <row r="838" spans="2:7">
      <c r="B838" s="129"/>
      <c r="C838" s="129"/>
      <c r="D838" s="129"/>
      <c r="E838" s="129"/>
      <c r="F838" s="129"/>
      <c r="G838" s="129"/>
    </row>
    <row r="839" spans="2:7">
      <c r="B839" s="129"/>
      <c r="C839" s="129"/>
      <c r="D839" s="129"/>
      <c r="E839" s="129"/>
      <c r="F839" s="129"/>
      <c r="G839" s="129"/>
    </row>
    <row r="840" spans="2:7">
      <c r="B840" s="129"/>
      <c r="C840" s="129"/>
      <c r="D840" s="129"/>
      <c r="E840" s="129"/>
      <c r="F840" s="129"/>
      <c r="G840" s="129"/>
    </row>
    <row r="841" spans="2:7">
      <c r="B841" s="129"/>
      <c r="C841" s="129"/>
      <c r="D841" s="129"/>
      <c r="E841" s="129"/>
      <c r="F841" s="129"/>
      <c r="G841" s="129"/>
    </row>
    <row r="842" spans="2:7">
      <c r="B842" s="129"/>
      <c r="C842" s="129"/>
      <c r="D842" s="129"/>
      <c r="E842" s="129"/>
      <c r="F842" s="129"/>
      <c r="G842" s="129"/>
    </row>
    <row r="843" spans="2:7">
      <c r="B843" s="129"/>
      <c r="C843" s="129"/>
      <c r="D843" s="129"/>
      <c r="E843" s="129"/>
      <c r="F843" s="129"/>
      <c r="G843" s="129"/>
    </row>
    <row r="844" spans="2:7">
      <c r="B844" s="129"/>
      <c r="C844" s="129"/>
      <c r="D844" s="129"/>
      <c r="E844" s="129"/>
      <c r="F844" s="129"/>
      <c r="G844" s="129"/>
    </row>
    <row r="845" spans="2:7">
      <c r="B845" s="129"/>
      <c r="C845" s="129"/>
      <c r="D845" s="129"/>
      <c r="E845" s="129"/>
      <c r="F845" s="129"/>
      <c r="G845" s="129"/>
    </row>
    <row r="846" spans="2:7">
      <c r="B846" s="129"/>
      <c r="C846" s="129"/>
      <c r="D846" s="129"/>
      <c r="E846" s="129"/>
      <c r="F846" s="129"/>
      <c r="G846" s="129"/>
    </row>
    <row r="847" spans="2:7">
      <c r="B847" s="129"/>
      <c r="C847" s="129"/>
      <c r="D847" s="129"/>
      <c r="E847" s="129"/>
      <c r="F847" s="129"/>
      <c r="G847" s="129"/>
    </row>
    <row r="848" spans="2:7">
      <c r="B848" s="129"/>
      <c r="C848" s="129"/>
      <c r="D848" s="129"/>
      <c r="E848" s="129"/>
      <c r="F848" s="129"/>
      <c r="G848" s="129"/>
    </row>
    <row r="849" spans="2:7">
      <c r="B849" s="129"/>
      <c r="C849" s="129"/>
      <c r="D849" s="129"/>
      <c r="E849" s="129"/>
      <c r="F849" s="129"/>
      <c r="G849" s="129"/>
    </row>
    <row r="850" spans="2:7">
      <c r="B850" s="129"/>
      <c r="C850" s="129"/>
      <c r="D850" s="129"/>
      <c r="E850" s="129"/>
      <c r="F850" s="129"/>
      <c r="G850" s="129"/>
    </row>
    <row r="851" spans="2:7">
      <c r="B851" s="129"/>
      <c r="C851" s="129"/>
      <c r="D851" s="129"/>
      <c r="E851" s="129"/>
      <c r="F851" s="129"/>
      <c r="G851" s="129"/>
    </row>
    <row r="852" spans="2:7">
      <c r="B852" s="129"/>
      <c r="C852" s="129"/>
      <c r="D852" s="129"/>
      <c r="E852" s="129"/>
      <c r="F852" s="129"/>
      <c r="G852" s="129"/>
    </row>
    <row r="853" spans="2:7">
      <c r="B853" s="129"/>
      <c r="C853" s="129"/>
      <c r="D853" s="129"/>
      <c r="E853" s="129"/>
      <c r="F853" s="129"/>
      <c r="G853" s="129"/>
    </row>
    <row r="854" spans="2:7">
      <c r="B854" s="129"/>
      <c r="C854" s="129"/>
      <c r="D854" s="129"/>
      <c r="E854" s="129"/>
      <c r="F854" s="129"/>
      <c r="G854" s="129"/>
    </row>
    <row r="855" spans="2:7">
      <c r="B855" s="129"/>
      <c r="C855" s="129"/>
      <c r="D855" s="129"/>
      <c r="E855" s="129"/>
      <c r="F855" s="129"/>
      <c r="G855" s="129"/>
    </row>
    <row r="856" spans="2:7">
      <c r="B856" s="129"/>
      <c r="C856" s="129"/>
      <c r="D856" s="129"/>
      <c r="E856" s="129"/>
      <c r="F856" s="129"/>
      <c r="G856" s="129"/>
    </row>
    <row r="857" spans="2:7">
      <c r="B857" s="129"/>
      <c r="C857" s="129"/>
      <c r="D857" s="129"/>
      <c r="E857" s="129"/>
      <c r="F857" s="129"/>
      <c r="G857" s="129"/>
    </row>
    <row r="858" spans="2:7">
      <c r="B858" s="129"/>
      <c r="C858" s="129"/>
      <c r="D858" s="129"/>
      <c r="E858" s="129"/>
      <c r="F858" s="129"/>
      <c r="G858" s="129"/>
    </row>
    <row r="859" spans="2:7">
      <c r="B859" s="129"/>
      <c r="C859" s="129"/>
      <c r="D859" s="129"/>
      <c r="E859" s="129"/>
      <c r="F859" s="129"/>
      <c r="G859" s="129"/>
    </row>
    <row r="860" spans="2:7">
      <c r="B860" s="129"/>
      <c r="C860" s="129"/>
      <c r="D860" s="129"/>
      <c r="E860" s="129"/>
      <c r="F860" s="129"/>
      <c r="G860" s="129"/>
    </row>
    <row r="861" spans="2:7">
      <c r="B861" s="129"/>
      <c r="C861" s="129"/>
      <c r="D861" s="129"/>
      <c r="E861" s="129"/>
      <c r="F861" s="129"/>
      <c r="G861" s="129"/>
    </row>
    <row r="862" spans="2:7">
      <c r="B862" s="129"/>
      <c r="C862" s="129"/>
      <c r="D862" s="129"/>
      <c r="E862" s="129"/>
      <c r="F862" s="129"/>
      <c r="G862" s="129"/>
    </row>
    <row r="863" spans="2:7">
      <c r="B863" s="129"/>
      <c r="C863" s="129"/>
      <c r="D863" s="129"/>
      <c r="E863" s="129"/>
      <c r="F863" s="129"/>
      <c r="G863" s="129"/>
    </row>
    <row r="864" spans="2:7">
      <c r="B864" s="129"/>
      <c r="C864" s="129"/>
      <c r="D864" s="129"/>
      <c r="E864" s="129"/>
      <c r="F864" s="129"/>
      <c r="G864" s="129"/>
    </row>
    <row r="865" spans="2:7">
      <c r="B865" s="129"/>
      <c r="C865" s="129"/>
      <c r="D865" s="129"/>
      <c r="E865" s="129"/>
      <c r="F865" s="129"/>
      <c r="G865" s="129"/>
    </row>
    <row r="866" spans="2:7">
      <c r="B866" s="129"/>
      <c r="C866" s="129"/>
      <c r="D866" s="129"/>
      <c r="E866" s="129"/>
      <c r="F866" s="129"/>
      <c r="G866" s="129"/>
    </row>
    <row r="867" spans="2:7">
      <c r="B867" s="129"/>
      <c r="C867" s="129"/>
      <c r="D867" s="129"/>
      <c r="E867" s="129"/>
      <c r="F867" s="129"/>
      <c r="G867" s="129"/>
    </row>
    <row r="868" spans="2:7">
      <c r="B868" s="129"/>
      <c r="C868" s="129"/>
      <c r="D868" s="129"/>
      <c r="E868" s="129"/>
      <c r="F868" s="129"/>
      <c r="G868" s="129"/>
    </row>
    <row r="869" spans="2:7">
      <c r="B869" s="129"/>
      <c r="C869" s="129"/>
      <c r="D869" s="129"/>
      <c r="E869" s="129"/>
      <c r="F869" s="129"/>
      <c r="G869" s="129"/>
    </row>
    <row r="870" spans="2:7">
      <c r="B870" s="129"/>
      <c r="C870" s="129"/>
      <c r="D870" s="129"/>
      <c r="E870" s="129"/>
      <c r="F870" s="129"/>
      <c r="G870" s="129"/>
    </row>
    <row r="871" spans="2:7">
      <c r="B871" s="129"/>
      <c r="C871" s="129"/>
      <c r="D871" s="129"/>
      <c r="E871" s="129"/>
      <c r="F871" s="129"/>
      <c r="G871" s="129"/>
    </row>
    <row r="872" spans="2:7">
      <c r="B872" s="129"/>
      <c r="C872" s="129"/>
      <c r="D872" s="129"/>
      <c r="E872" s="129"/>
      <c r="F872" s="129"/>
      <c r="G872" s="129"/>
    </row>
    <row r="873" spans="2:7">
      <c r="B873" s="129"/>
      <c r="C873" s="129"/>
      <c r="D873" s="129"/>
      <c r="E873" s="129"/>
      <c r="F873" s="129"/>
      <c r="G873" s="129"/>
    </row>
    <row r="874" spans="2:7">
      <c r="B874" s="129"/>
      <c r="C874" s="129"/>
      <c r="D874" s="129"/>
      <c r="E874" s="129"/>
      <c r="F874" s="129"/>
      <c r="G874" s="129"/>
    </row>
    <row r="875" spans="2:7">
      <c r="B875" s="129"/>
      <c r="C875" s="129"/>
      <c r="D875" s="129"/>
      <c r="E875" s="129"/>
      <c r="F875" s="129"/>
      <c r="G875" s="129"/>
    </row>
    <row r="876" spans="2:7">
      <c r="B876" s="129"/>
      <c r="C876" s="129"/>
      <c r="D876" s="129"/>
      <c r="E876" s="129"/>
      <c r="F876" s="129"/>
      <c r="G876" s="129"/>
    </row>
    <row r="877" spans="2:7">
      <c r="B877" s="129"/>
      <c r="C877" s="129"/>
      <c r="D877" s="129"/>
      <c r="E877" s="129"/>
      <c r="F877" s="129"/>
      <c r="G877" s="129"/>
    </row>
    <row r="878" spans="2:7">
      <c r="B878" s="129"/>
      <c r="C878" s="129"/>
      <c r="D878" s="129"/>
      <c r="E878" s="129"/>
      <c r="F878" s="129"/>
      <c r="G878" s="129"/>
    </row>
    <row r="879" spans="2:7">
      <c r="B879" s="129"/>
      <c r="C879" s="129"/>
      <c r="D879" s="129"/>
      <c r="E879" s="129"/>
      <c r="F879" s="129"/>
      <c r="G879" s="129"/>
    </row>
    <row r="880" spans="2:7">
      <c r="B880" s="129"/>
      <c r="C880" s="129"/>
      <c r="D880" s="129"/>
      <c r="E880" s="129"/>
      <c r="F880" s="129"/>
      <c r="G880" s="129"/>
    </row>
    <row r="881" spans="2:7">
      <c r="B881" s="129"/>
      <c r="C881" s="129"/>
      <c r="D881" s="129"/>
      <c r="E881" s="129"/>
      <c r="F881" s="129"/>
      <c r="G881" s="129"/>
    </row>
    <row r="882" spans="2:7">
      <c r="B882" s="129"/>
      <c r="C882" s="129"/>
      <c r="D882" s="129"/>
      <c r="E882" s="129"/>
      <c r="F882" s="129"/>
      <c r="G882" s="129"/>
    </row>
    <row r="883" spans="2:7">
      <c r="B883" s="129"/>
      <c r="C883" s="129"/>
      <c r="D883" s="129"/>
      <c r="E883" s="129"/>
      <c r="F883" s="129"/>
      <c r="G883" s="129"/>
    </row>
    <row r="884" spans="2:7">
      <c r="B884" s="129"/>
      <c r="C884" s="129"/>
      <c r="D884" s="129"/>
      <c r="E884" s="129"/>
      <c r="F884" s="129"/>
      <c r="G884" s="129"/>
    </row>
    <row r="885" spans="2:7">
      <c r="B885" s="129"/>
      <c r="C885" s="129"/>
      <c r="D885" s="129"/>
      <c r="E885" s="129"/>
      <c r="F885" s="129"/>
      <c r="G885" s="129"/>
    </row>
    <row r="886" spans="2:7">
      <c r="B886" s="129"/>
      <c r="C886" s="129"/>
      <c r="D886" s="129"/>
      <c r="E886" s="129"/>
      <c r="F886" s="129"/>
      <c r="G886" s="129"/>
    </row>
    <row r="887" spans="2:7">
      <c r="B887" s="129"/>
      <c r="C887" s="129"/>
      <c r="D887" s="129"/>
      <c r="E887" s="129"/>
      <c r="F887" s="129"/>
      <c r="G887" s="129"/>
    </row>
    <row r="888" spans="2:7">
      <c r="B888" s="129"/>
      <c r="C888" s="129"/>
      <c r="D888" s="129"/>
      <c r="E888" s="129"/>
      <c r="F888" s="129"/>
      <c r="G888" s="129"/>
    </row>
    <row r="889" spans="2:7">
      <c r="B889" s="129"/>
      <c r="C889" s="129"/>
      <c r="D889" s="129"/>
      <c r="E889" s="129"/>
      <c r="F889" s="129"/>
      <c r="G889" s="129"/>
    </row>
    <row r="890" spans="2:7">
      <c r="B890" s="129"/>
      <c r="C890" s="129"/>
      <c r="D890" s="129"/>
      <c r="E890" s="129"/>
      <c r="F890" s="129"/>
      <c r="G890" s="129"/>
    </row>
    <row r="891" spans="2:7">
      <c r="B891" s="129"/>
      <c r="C891" s="129"/>
      <c r="D891" s="129"/>
      <c r="E891" s="129"/>
      <c r="F891" s="129"/>
      <c r="G891" s="129"/>
    </row>
    <row r="892" spans="2:7">
      <c r="B892" s="129"/>
      <c r="C892" s="129"/>
      <c r="D892" s="129"/>
      <c r="E892" s="129"/>
      <c r="F892" s="129"/>
      <c r="G892" s="129"/>
    </row>
    <row r="893" spans="2:7">
      <c r="B893" s="129"/>
      <c r="C893" s="129"/>
      <c r="D893" s="129"/>
      <c r="E893" s="129"/>
      <c r="F893" s="129"/>
      <c r="G893" s="129"/>
    </row>
    <row r="894" spans="2:7">
      <c r="B894" s="129"/>
      <c r="C894" s="129"/>
      <c r="D894" s="129"/>
      <c r="E894" s="129"/>
      <c r="F894" s="129"/>
      <c r="G894" s="129"/>
    </row>
    <row r="895" spans="2:7">
      <c r="B895" s="129"/>
      <c r="C895" s="129"/>
      <c r="D895" s="129"/>
      <c r="E895" s="129"/>
      <c r="F895" s="129"/>
      <c r="G895" s="129"/>
    </row>
    <row r="896" spans="2:7">
      <c r="B896" s="129"/>
      <c r="C896" s="129"/>
      <c r="D896" s="129"/>
      <c r="E896" s="129"/>
      <c r="F896" s="129"/>
      <c r="G896" s="129"/>
    </row>
    <row r="897" spans="2:7">
      <c r="B897" s="129"/>
      <c r="C897" s="129"/>
      <c r="D897" s="129"/>
      <c r="E897" s="129"/>
      <c r="F897" s="129"/>
      <c r="G897" s="129"/>
    </row>
    <row r="898" spans="2:7">
      <c r="B898" s="129"/>
      <c r="C898" s="129"/>
      <c r="D898" s="129"/>
      <c r="E898" s="129"/>
      <c r="F898" s="129"/>
      <c r="G898" s="129"/>
    </row>
    <row r="899" spans="2:7">
      <c r="B899" s="129"/>
      <c r="C899" s="129"/>
      <c r="D899" s="129"/>
      <c r="E899" s="129"/>
      <c r="F899" s="129"/>
      <c r="G899" s="129"/>
    </row>
    <row r="900" spans="2:7">
      <c r="B900" s="129"/>
      <c r="C900" s="129"/>
      <c r="D900" s="129"/>
      <c r="E900" s="129"/>
      <c r="F900" s="129"/>
      <c r="G900" s="129"/>
    </row>
    <row r="901" spans="2:7">
      <c r="B901" s="129"/>
      <c r="C901" s="129"/>
      <c r="D901" s="129"/>
      <c r="E901" s="129"/>
      <c r="F901" s="129"/>
      <c r="G901" s="129"/>
    </row>
    <row r="902" spans="2:7">
      <c r="B902" s="129"/>
      <c r="C902" s="129"/>
      <c r="D902" s="129"/>
      <c r="E902" s="129"/>
      <c r="F902" s="129"/>
      <c r="G902" s="129"/>
    </row>
    <row r="903" spans="2:7">
      <c r="B903" s="129"/>
      <c r="C903" s="129"/>
      <c r="D903" s="129"/>
      <c r="E903" s="129"/>
      <c r="F903" s="129"/>
      <c r="G903" s="129"/>
    </row>
    <row r="904" spans="2:7">
      <c r="B904" s="129"/>
      <c r="C904" s="129"/>
      <c r="D904" s="129"/>
      <c r="E904" s="129"/>
      <c r="F904" s="129"/>
      <c r="G904" s="129"/>
    </row>
    <row r="905" spans="2:7">
      <c r="B905" s="129"/>
      <c r="C905" s="129"/>
      <c r="D905" s="129"/>
      <c r="E905" s="129"/>
      <c r="F905" s="129"/>
      <c r="G905" s="129"/>
    </row>
    <row r="906" spans="2:7">
      <c r="B906" s="129"/>
      <c r="C906" s="129"/>
      <c r="D906" s="129"/>
      <c r="E906" s="129"/>
      <c r="F906" s="129"/>
      <c r="G906" s="129"/>
    </row>
    <row r="907" spans="2:7">
      <c r="B907" s="129"/>
      <c r="C907" s="129"/>
      <c r="D907" s="129"/>
      <c r="E907" s="129"/>
      <c r="F907" s="129"/>
      <c r="G907" s="129"/>
    </row>
    <row r="908" spans="2:7">
      <c r="B908" s="129"/>
      <c r="C908" s="129"/>
      <c r="D908" s="129"/>
      <c r="E908" s="129"/>
      <c r="F908" s="129"/>
      <c r="G908" s="129"/>
    </row>
    <row r="909" spans="2:7">
      <c r="B909" s="129"/>
      <c r="C909" s="129"/>
      <c r="D909" s="129"/>
      <c r="E909" s="129"/>
      <c r="F909" s="129"/>
      <c r="G909" s="129"/>
    </row>
    <row r="910" spans="2:7">
      <c r="B910" s="129"/>
      <c r="C910" s="129"/>
      <c r="D910" s="129"/>
      <c r="E910" s="129"/>
      <c r="F910" s="129"/>
      <c r="G910" s="129"/>
    </row>
    <row r="911" spans="2:7">
      <c r="B911" s="129"/>
      <c r="C911" s="129"/>
      <c r="D911" s="129"/>
      <c r="E911" s="129"/>
      <c r="F911" s="129"/>
      <c r="G911" s="129"/>
    </row>
    <row r="912" spans="2:7">
      <c r="B912" s="129"/>
      <c r="C912" s="129"/>
      <c r="D912" s="129"/>
      <c r="E912" s="129"/>
      <c r="F912" s="129"/>
      <c r="G912" s="129"/>
    </row>
    <row r="913" spans="2:7">
      <c r="B913" s="129"/>
      <c r="C913" s="129"/>
      <c r="D913" s="129"/>
      <c r="E913" s="129"/>
      <c r="F913" s="129"/>
      <c r="G913" s="129"/>
    </row>
    <row r="914" spans="2:7">
      <c r="B914" s="129"/>
      <c r="C914" s="129"/>
      <c r="D914" s="129"/>
      <c r="E914" s="129"/>
      <c r="F914" s="129"/>
      <c r="G914" s="129"/>
    </row>
    <row r="915" spans="2:7">
      <c r="B915" s="129"/>
      <c r="C915" s="129"/>
      <c r="D915" s="129"/>
      <c r="E915" s="129"/>
      <c r="F915" s="129"/>
      <c r="G915" s="129"/>
    </row>
    <row r="916" spans="2:7">
      <c r="B916" s="129"/>
      <c r="C916" s="129"/>
      <c r="D916" s="129"/>
      <c r="E916" s="129"/>
      <c r="F916" s="129"/>
      <c r="G916" s="129"/>
    </row>
    <row r="917" spans="2:7">
      <c r="B917" s="129"/>
      <c r="C917" s="129"/>
      <c r="D917" s="129"/>
      <c r="E917" s="129"/>
      <c r="F917" s="129"/>
      <c r="G917" s="129"/>
    </row>
    <row r="918" spans="2:7">
      <c r="B918" s="129"/>
      <c r="C918" s="129"/>
      <c r="D918" s="129"/>
      <c r="E918" s="129"/>
      <c r="F918" s="129"/>
      <c r="G918" s="129"/>
    </row>
    <row r="919" spans="2:7">
      <c r="B919" s="129"/>
      <c r="C919" s="129"/>
      <c r="D919" s="129"/>
      <c r="E919" s="129"/>
      <c r="F919" s="129"/>
      <c r="G919" s="129"/>
    </row>
    <row r="920" spans="2:7">
      <c r="B920" s="129"/>
      <c r="C920" s="129"/>
      <c r="D920" s="129"/>
      <c r="E920" s="129"/>
      <c r="F920" s="129"/>
      <c r="G920" s="129"/>
    </row>
    <row r="921" spans="2:7">
      <c r="B921" s="129"/>
      <c r="C921" s="129"/>
      <c r="D921" s="129"/>
      <c r="E921" s="129"/>
      <c r="F921" s="129"/>
      <c r="G921" s="129"/>
    </row>
    <row r="922" spans="2:7">
      <c r="B922" s="129"/>
      <c r="C922" s="129"/>
      <c r="D922" s="129"/>
      <c r="E922" s="129"/>
      <c r="F922" s="129"/>
      <c r="G922" s="129"/>
    </row>
    <row r="923" spans="2:7">
      <c r="B923" s="129"/>
      <c r="C923" s="129"/>
      <c r="D923" s="129"/>
      <c r="E923" s="129"/>
      <c r="F923" s="129"/>
      <c r="G923" s="129"/>
    </row>
    <row r="924" spans="2:7">
      <c r="B924" s="129"/>
      <c r="C924" s="129"/>
      <c r="D924" s="129"/>
      <c r="E924" s="129"/>
      <c r="F924" s="129"/>
      <c r="G924" s="129"/>
    </row>
    <row r="925" spans="2:7">
      <c r="B925" s="129"/>
      <c r="C925" s="129"/>
      <c r="D925" s="129"/>
      <c r="E925" s="129"/>
      <c r="F925" s="129"/>
      <c r="G925" s="129"/>
    </row>
    <row r="926" spans="2:7">
      <c r="B926" s="129"/>
      <c r="C926" s="129"/>
      <c r="D926" s="129"/>
      <c r="E926" s="129"/>
      <c r="F926" s="129"/>
      <c r="G926" s="129"/>
    </row>
    <row r="927" spans="2:7">
      <c r="B927" s="129"/>
      <c r="C927" s="129"/>
      <c r="D927" s="129"/>
      <c r="E927" s="129"/>
      <c r="F927" s="129"/>
      <c r="G927" s="129"/>
    </row>
    <row r="928" spans="2:7">
      <c r="B928" s="129"/>
      <c r="C928" s="129"/>
      <c r="D928" s="129"/>
      <c r="E928" s="129"/>
      <c r="F928" s="129"/>
      <c r="G928" s="129"/>
    </row>
    <row r="929" spans="2:7">
      <c r="B929" s="129"/>
      <c r="C929" s="129"/>
      <c r="D929" s="129"/>
      <c r="E929" s="129"/>
      <c r="F929" s="129"/>
      <c r="G929" s="129"/>
    </row>
    <row r="930" spans="2:7">
      <c r="B930" s="129"/>
      <c r="C930" s="129"/>
      <c r="D930" s="129"/>
      <c r="E930" s="129"/>
      <c r="F930" s="129"/>
      <c r="G930" s="129"/>
    </row>
    <row r="931" spans="2:7">
      <c r="B931" s="129"/>
      <c r="C931" s="129"/>
      <c r="D931" s="129"/>
      <c r="E931" s="129"/>
      <c r="F931" s="129"/>
      <c r="G931" s="129"/>
    </row>
    <row r="932" spans="2:7">
      <c r="B932" s="129"/>
      <c r="C932" s="129"/>
      <c r="D932" s="129"/>
      <c r="E932" s="129"/>
      <c r="F932" s="129"/>
      <c r="G932" s="129"/>
    </row>
    <row r="933" spans="2:7">
      <c r="B933" s="129"/>
      <c r="C933" s="129"/>
      <c r="D933" s="129"/>
      <c r="E933" s="129"/>
      <c r="F933" s="129"/>
      <c r="G933" s="129"/>
    </row>
    <row r="934" spans="2:7">
      <c r="B934" s="129"/>
      <c r="C934" s="129"/>
      <c r="D934" s="129"/>
      <c r="E934" s="129"/>
      <c r="F934" s="129"/>
      <c r="G934" s="129"/>
    </row>
    <row r="935" spans="2:7">
      <c r="B935" s="129"/>
      <c r="C935" s="129"/>
      <c r="D935" s="129"/>
      <c r="E935" s="129"/>
      <c r="F935" s="129"/>
      <c r="G935" s="129"/>
    </row>
    <row r="936" spans="2:7">
      <c r="B936" s="129"/>
      <c r="C936" s="129"/>
      <c r="D936" s="129"/>
      <c r="E936" s="129"/>
      <c r="F936" s="129"/>
      <c r="G936" s="129"/>
    </row>
    <row r="937" spans="2:7">
      <c r="B937" s="129"/>
      <c r="C937" s="129"/>
      <c r="D937" s="129"/>
      <c r="E937" s="129"/>
      <c r="F937" s="129"/>
      <c r="G937" s="129"/>
    </row>
    <row r="938" spans="2:7">
      <c r="B938" s="129"/>
      <c r="C938" s="129"/>
      <c r="D938" s="129"/>
      <c r="E938" s="129"/>
      <c r="F938" s="129"/>
      <c r="G938" s="129"/>
    </row>
    <row r="939" spans="2:7">
      <c r="B939" s="129"/>
      <c r="C939" s="129"/>
      <c r="D939" s="129"/>
      <c r="E939" s="129"/>
      <c r="F939" s="129"/>
      <c r="G939" s="129"/>
    </row>
    <row r="940" spans="2:7">
      <c r="B940" s="129"/>
      <c r="C940" s="129"/>
      <c r="D940" s="129"/>
      <c r="E940" s="129"/>
      <c r="F940" s="129"/>
      <c r="G940" s="129"/>
    </row>
    <row r="941" spans="2:7">
      <c r="B941" s="129"/>
      <c r="C941" s="129"/>
      <c r="D941" s="129"/>
      <c r="E941" s="129"/>
      <c r="F941" s="129"/>
      <c r="G941" s="129"/>
    </row>
    <row r="942" spans="2:7">
      <c r="B942" s="129"/>
      <c r="C942" s="129"/>
      <c r="D942" s="129"/>
      <c r="E942" s="129"/>
      <c r="F942" s="129"/>
      <c r="G942" s="129"/>
    </row>
    <row r="943" spans="2:7">
      <c r="B943" s="129"/>
      <c r="C943" s="129"/>
      <c r="D943" s="129"/>
      <c r="E943" s="129"/>
      <c r="F943" s="129"/>
      <c r="G943" s="129"/>
    </row>
    <row r="944" spans="2:7">
      <c r="B944" s="129"/>
      <c r="C944" s="129"/>
      <c r="D944" s="129"/>
      <c r="E944" s="129"/>
      <c r="F944" s="129"/>
      <c r="G944" s="129"/>
    </row>
    <row r="945" spans="2:7">
      <c r="B945" s="129"/>
      <c r="C945" s="129"/>
      <c r="D945" s="129"/>
      <c r="E945" s="129"/>
      <c r="F945" s="129"/>
      <c r="G945" s="129"/>
    </row>
    <row r="946" spans="2:7">
      <c r="B946" s="129"/>
      <c r="C946" s="129"/>
      <c r="D946" s="129"/>
      <c r="E946" s="129"/>
      <c r="F946" s="129"/>
      <c r="G946" s="129"/>
    </row>
    <row r="947" spans="2:7">
      <c r="B947" s="129"/>
      <c r="C947" s="129"/>
      <c r="D947" s="129"/>
      <c r="E947" s="129"/>
      <c r="F947" s="129"/>
      <c r="G947" s="129"/>
    </row>
    <row r="948" spans="2:7">
      <c r="B948" s="129"/>
      <c r="C948" s="129"/>
      <c r="D948" s="129"/>
      <c r="E948" s="129"/>
      <c r="F948" s="129"/>
      <c r="G948" s="129"/>
    </row>
    <row r="949" spans="2:7">
      <c r="B949" s="129"/>
      <c r="C949" s="129"/>
      <c r="D949" s="129"/>
      <c r="E949" s="129"/>
      <c r="F949" s="129"/>
      <c r="G949" s="129"/>
    </row>
    <row r="950" spans="2:7">
      <c r="B950" s="129"/>
      <c r="C950" s="129"/>
      <c r="D950" s="129"/>
      <c r="E950" s="129"/>
      <c r="F950" s="129"/>
      <c r="G950" s="129"/>
    </row>
    <row r="951" spans="2:7">
      <c r="B951" s="129"/>
      <c r="C951" s="129"/>
      <c r="D951" s="129"/>
      <c r="E951" s="129"/>
      <c r="F951" s="129"/>
      <c r="G951" s="129"/>
    </row>
    <row r="952" spans="2:7">
      <c r="B952" s="129"/>
      <c r="C952" s="129"/>
      <c r="D952" s="129"/>
      <c r="E952" s="129"/>
      <c r="F952" s="129"/>
      <c r="G952" s="129"/>
    </row>
    <row r="953" spans="2:7">
      <c r="B953" s="129"/>
      <c r="C953" s="129"/>
      <c r="D953" s="129"/>
      <c r="E953" s="129"/>
      <c r="F953" s="129"/>
      <c r="G953" s="129"/>
    </row>
    <row r="954" spans="2:7">
      <c r="B954" s="129"/>
      <c r="C954" s="129"/>
      <c r="D954" s="129"/>
      <c r="E954" s="129"/>
      <c r="F954" s="129"/>
      <c r="G954" s="129"/>
    </row>
    <row r="955" spans="2:7">
      <c r="B955" s="129"/>
      <c r="C955" s="129"/>
      <c r="D955" s="129"/>
      <c r="E955" s="129"/>
      <c r="F955" s="129"/>
      <c r="G955" s="129"/>
    </row>
    <row r="956" spans="2:7">
      <c r="B956" s="129"/>
      <c r="C956" s="129"/>
      <c r="D956" s="129"/>
      <c r="E956" s="129"/>
      <c r="F956" s="129"/>
      <c r="G956" s="129"/>
    </row>
    <row r="957" spans="2:7">
      <c r="B957" s="129"/>
      <c r="C957" s="129"/>
      <c r="D957" s="129"/>
      <c r="E957" s="129"/>
      <c r="F957" s="129"/>
      <c r="G957" s="129"/>
    </row>
    <row r="958" spans="2:7">
      <c r="B958" s="129"/>
      <c r="C958" s="129"/>
      <c r="D958" s="129"/>
      <c r="E958" s="129"/>
      <c r="F958" s="129"/>
      <c r="G958" s="129"/>
    </row>
    <row r="959" spans="2:7">
      <c r="B959" s="129"/>
      <c r="C959" s="129"/>
      <c r="D959" s="129"/>
      <c r="E959" s="129"/>
      <c r="F959" s="129"/>
      <c r="G959" s="129"/>
    </row>
    <row r="960" spans="2:7">
      <c r="B960" s="129"/>
      <c r="C960" s="129"/>
      <c r="D960" s="129"/>
      <c r="E960" s="129"/>
      <c r="F960" s="129"/>
      <c r="G960" s="129"/>
    </row>
    <row r="961" spans="2:7">
      <c r="B961" s="129"/>
      <c r="C961" s="129"/>
      <c r="D961" s="129"/>
      <c r="E961" s="129"/>
      <c r="F961" s="129"/>
      <c r="G961" s="129"/>
    </row>
    <row r="962" spans="2:7">
      <c r="B962" s="129"/>
      <c r="C962" s="129"/>
      <c r="D962" s="129"/>
      <c r="E962" s="129"/>
      <c r="F962" s="129"/>
      <c r="G962" s="129"/>
    </row>
    <row r="963" spans="2:7">
      <c r="B963" s="129"/>
      <c r="C963" s="129"/>
      <c r="D963" s="129"/>
      <c r="E963" s="129"/>
      <c r="F963" s="129"/>
      <c r="G963" s="129"/>
    </row>
    <row r="964" spans="2:7">
      <c r="B964" s="129"/>
      <c r="C964" s="129"/>
      <c r="D964" s="129"/>
      <c r="E964" s="129"/>
      <c r="F964" s="129"/>
      <c r="G964" s="129"/>
    </row>
    <row r="965" spans="2:7">
      <c r="B965" s="129"/>
      <c r="C965" s="129"/>
      <c r="D965" s="129"/>
      <c r="E965" s="129"/>
      <c r="F965" s="129"/>
      <c r="G965" s="129"/>
    </row>
  </sheetData>
  <sheetProtection password="CE4F" sheet="1" objects="1" scenarios="1" formatCells="0" formatColumns="0" formatRows="0" selectLockedCells="1"/>
  <mergeCells count="5">
    <mergeCell ref="A4:D4"/>
    <mergeCell ref="A6:A7"/>
    <mergeCell ref="A62:A63"/>
    <mergeCell ref="A134:A135"/>
    <mergeCell ref="A183:A184"/>
  </mergeCells>
  <pageMargins left="0.98425196850393704" right="0.31496062992125984" top="0.74803149606299213" bottom="0.35433070866141736" header="0.27559055118110237" footer="0.39370078740157483"/>
  <pageSetup paperSize="9" scale="87" fitToHeight="4" orientation="portrait" r:id="rId1"/>
  <headerFooter alignWithMargins="0">
    <oddFooter>&amp;R&amp;P/&amp;N</oddFooter>
  </headerFooter>
  <rowBreaks count="3" manualBreakCount="3">
    <brk id="61" max="4" man="1"/>
    <brk id="131" max="4" man="1"/>
    <brk id="182" max="4"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showGridLines="0" view="pageBreakPreview" zoomScale="70" zoomScaleSheetLayoutView="70" workbookViewId="0">
      <selection activeCell="B6" sqref="B6"/>
    </sheetView>
  </sheetViews>
  <sheetFormatPr defaultRowHeight="12.75"/>
  <cols>
    <col min="1" max="1" width="53" style="1" customWidth="1"/>
    <col min="2" max="4" width="12.7109375" style="1" customWidth="1"/>
    <col min="5" max="5" width="7.7109375" customWidth="1"/>
    <col min="6" max="6" width="5.140625" customWidth="1"/>
    <col min="7" max="7" width="11.28515625" bestFit="1" customWidth="1"/>
    <col min="8" max="17" width="10.140625" bestFit="1" customWidth="1"/>
  </cols>
  <sheetData>
    <row r="1" spans="1:8" ht="15.75">
      <c r="A1" s="60" t="s">
        <v>364</v>
      </c>
      <c r="B1" s="60"/>
      <c r="C1" s="60"/>
      <c r="D1" s="60"/>
      <c r="E1" s="1"/>
    </row>
    <row r="2" spans="1:8">
      <c r="E2" s="1"/>
    </row>
    <row r="3" spans="1:8">
      <c r="A3" s="111"/>
      <c r="B3" s="33"/>
      <c r="C3" s="33"/>
      <c r="D3" s="33"/>
    </row>
    <row r="4" spans="1:8">
      <c r="A4" s="791" t="s">
        <v>365</v>
      </c>
      <c r="B4" s="791"/>
      <c r="C4" s="791"/>
      <c r="D4" s="791"/>
      <c r="E4" s="791"/>
    </row>
    <row r="5" spans="1:8" ht="15">
      <c r="A5" s="112"/>
      <c r="B5" s="113"/>
      <c r="C5" s="113"/>
      <c r="D5" s="113" t="s">
        <v>166</v>
      </c>
    </row>
    <row r="6" spans="1:8">
      <c r="A6" s="795"/>
      <c r="B6" s="133"/>
      <c r="C6" s="133"/>
      <c r="D6" s="133"/>
    </row>
    <row r="7" spans="1:8" s="134" customFormat="1">
      <c r="A7" s="796"/>
      <c r="B7" s="115">
        <v>41274</v>
      </c>
      <c r="C7" s="115">
        <v>41639</v>
      </c>
      <c r="D7" s="115">
        <v>42004</v>
      </c>
      <c r="E7" s="461"/>
      <c r="F7" s="461"/>
      <c r="G7" s="461"/>
      <c r="H7" s="461"/>
    </row>
    <row r="8" spans="1:8">
      <c r="A8" s="125"/>
      <c r="B8" s="135"/>
      <c r="C8" s="135"/>
      <c r="D8" s="135"/>
      <c r="E8" s="2"/>
      <c r="F8" s="2"/>
      <c r="G8" s="2"/>
      <c r="H8" s="2"/>
    </row>
    <row r="9" spans="1:8">
      <c r="A9" s="126" t="s">
        <v>366</v>
      </c>
      <c r="B9" s="136">
        <f>SUM(B10:B12)</f>
        <v>0</v>
      </c>
      <c r="C9" s="136">
        <f>SUM(C10:C12)</f>
        <v>0</v>
      </c>
      <c r="D9" s="136">
        <f>SUM(D10:D12)</f>
        <v>0</v>
      </c>
      <c r="E9" s="2"/>
      <c r="F9" s="2"/>
      <c r="G9" s="2"/>
      <c r="H9" s="2"/>
    </row>
    <row r="10" spans="1:8">
      <c r="A10" s="125" t="s">
        <v>367</v>
      </c>
      <c r="B10" s="135"/>
      <c r="C10" s="135"/>
      <c r="D10" s="135"/>
      <c r="E10" s="2"/>
      <c r="F10" s="2"/>
      <c r="G10" s="2"/>
      <c r="H10" s="2"/>
    </row>
    <row r="11" spans="1:8">
      <c r="A11" s="125" t="s">
        <v>368</v>
      </c>
      <c r="B11" s="135"/>
      <c r="C11" s="135"/>
      <c r="D11" s="135"/>
      <c r="E11" s="2"/>
      <c r="F11" s="2"/>
      <c r="G11" s="2"/>
      <c r="H11" s="2"/>
    </row>
    <row r="12" spans="1:8">
      <c r="A12" s="125" t="s">
        <v>369</v>
      </c>
      <c r="B12" s="135"/>
      <c r="C12" s="135"/>
      <c r="D12" s="135"/>
      <c r="E12" s="2"/>
      <c r="F12" s="2"/>
      <c r="G12" s="2"/>
      <c r="H12" s="2"/>
    </row>
    <row r="13" spans="1:8" ht="15.75">
      <c r="A13" s="125"/>
      <c r="B13" s="135"/>
      <c r="C13" s="135"/>
      <c r="D13" s="135"/>
      <c r="E13" s="746"/>
      <c r="F13" s="2"/>
      <c r="G13" s="2"/>
      <c r="H13" s="2"/>
    </row>
    <row r="14" spans="1:8">
      <c r="A14" s="126" t="s">
        <v>370</v>
      </c>
      <c r="B14" s="136">
        <f>SUM(B15:B17)</f>
        <v>0</v>
      </c>
      <c r="C14" s="136">
        <f>SUM(C15:C17)</f>
        <v>0</v>
      </c>
      <c r="D14" s="136">
        <f>SUM(D15:D17)</f>
        <v>0</v>
      </c>
      <c r="E14" s="2"/>
      <c r="F14" s="2"/>
      <c r="G14" s="2"/>
      <c r="H14" s="2"/>
    </row>
    <row r="15" spans="1:8">
      <c r="A15" s="125" t="s">
        <v>371</v>
      </c>
      <c r="B15" s="135"/>
      <c r="C15" s="135"/>
      <c r="D15" s="135"/>
      <c r="E15" s="2"/>
      <c r="F15" s="2"/>
      <c r="G15" s="2"/>
      <c r="H15" s="2"/>
    </row>
    <row r="16" spans="1:8">
      <c r="A16" s="125" t="s">
        <v>372</v>
      </c>
      <c r="B16" s="135"/>
      <c r="C16" s="135"/>
      <c r="D16" s="135"/>
      <c r="E16" s="2"/>
      <c r="F16" s="2"/>
      <c r="G16" s="2"/>
      <c r="H16" s="2"/>
    </row>
    <row r="17" spans="1:8">
      <c r="A17" s="125" t="s">
        <v>373</v>
      </c>
      <c r="B17" s="135"/>
      <c r="C17" s="135"/>
      <c r="D17" s="135"/>
      <c r="E17" s="2"/>
      <c r="F17" s="2"/>
      <c r="G17" s="2"/>
      <c r="H17" s="2"/>
    </row>
    <row r="18" spans="1:8">
      <c r="A18" s="125"/>
      <c r="B18" s="135"/>
      <c r="C18" s="135"/>
      <c r="D18" s="135"/>
      <c r="E18" s="2"/>
      <c r="F18" s="2"/>
      <c r="G18" s="2"/>
      <c r="H18" s="2"/>
    </row>
    <row r="19" spans="1:8">
      <c r="A19" s="126" t="s">
        <v>374</v>
      </c>
      <c r="B19" s="136">
        <f>+B9-B14</f>
        <v>0</v>
      </c>
      <c r="C19" s="136">
        <f>+C9-C14</f>
        <v>0</v>
      </c>
      <c r="D19" s="136">
        <f>+D9-D14</f>
        <v>0</v>
      </c>
      <c r="E19" s="2"/>
      <c r="F19" s="2"/>
      <c r="G19" s="2"/>
      <c r="H19" s="2"/>
    </row>
    <row r="20" spans="1:8">
      <c r="A20" s="126"/>
      <c r="B20" s="135"/>
      <c r="C20" s="135"/>
      <c r="D20" s="135"/>
      <c r="E20" s="2"/>
      <c r="F20" s="2"/>
      <c r="G20" s="2"/>
      <c r="H20" s="2"/>
    </row>
    <row r="21" spans="1:8">
      <c r="A21" s="126" t="s">
        <v>375</v>
      </c>
      <c r="B21" s="136">
        <f>SUM(B22:B25)</f>
        <v>0</v>
      </c>
      <c r="C21" s="136">
        <f>SUM(C22:C25)</f>
        <v>0</v>
      </c>
      <c r="D21" s="136">
        <f>SUM(D22:D25)</f>
        <v>0</v>
      </c>
      <c r="E21" s="2"/>
      <c r="F21" s="2"/>
      <c r="G21" s="2"/>
      <c r="H21" s="2"/>
    </row>
    <row r="22" spans="1:8">
      <c r="A22" s="125" t="s">
        <v>376</v>
      </c>
      <c r="B22" s="135"/>
      <c r="C22" s="135"/>
      <c r="D22" s="135"/>
      <c r="E22" s="2"/>
      <c r="F22" s="2"/>
      <c r="G22" s="2"/>
      <c r="H22" s="2"/>
    </row>
    <row r="23" spans="1:8">
      <c r="A23" s="125" t="s">
        <v>377</v>
      </c>
      <c r="B23" s="135"/>
      <c r="C23" s="135"/>
      <c r="D23" s="135"/>
      <c r="E23" s="2"/>
      <c r="F23" s="2"/>
      <c r="G23" s="2"/>
      <c r="H23" s="2"/>
    </row>
    <row r="24" spans="1:8">
      <c r="A24" s="125" t="s">
        <v>378</v>
      </c>
      <c r="B24" s="135"/>
      <c r="C24" s="135"/>
      <c r="D24" s="135"/>
      <c r="E24" s="2"/>
      <c r="F24" s="2"/>
      <c r="G24" s="2"/>
      <c r="H24" s="2"/>
    </row>
    <row r="25" spans="1:8">
      <c r="A25" s="125" t="s">
        <v>379</v>
      </c>
      <c r="B25" s="135"/>
      <c r="C25" s="135"/>
      <c r="D25" s="135"/>
      <c r="E25" s="2"/>
      <c r="F25" s="2"/>
      <c r="G25" s="2"/>
      <c r="H25" s="2"/>
    </row>
    <row r="26" spans="1:8">
      <c r="A26" s="125"/>
      <c r="B26" s="135"/>
      <c r="C26" s="135"/>
      <c r="D26" s="135"/>
      <c r="E26" s="2"/>
      <c r="F26" s="2"/>
      <c r="G26" s="2"/>
      <c r="H26" s="2"/>
    </row>
    <row r="27" spans="1:8" s="31" customFormat="1">
      <c r="A27" s="126" t="s">
        <v>380</v>
      </c>
      <c r="B27" s="136">
        <f>+B19-B21</f>
        <v>0</v>
      </c>
      <c r="C27" s="136">
        <f>+C19-C21</f>
        <v>0</v>
      </c>
      <c r="D27" s="136">
        <f>+D19-D21</f>
        <v>0</v>
      </c>
      <c r="E27" s="747"/>
      <c r="F27" s="747"/>
      <c r="G27" s="747"/>
      <c r="H27" s="747"/>
    </row>
    <row r="28" spans="1:8">
      <c r="A28" s="125"/>
      <c r="B28" s="135"/>
      <c r="C28" s="135"/>
      <c r="D28" s="135"/>
      <c r="E28" s="2"/>
      <c r="F28" s="2"/>
      <c r="G28" s="2"/>
      <c r="H28" s="2"/>
    </row>
    <row r="29" spans="1:8" s="31" customFormat="1">
      <c r="A29" s="126" t="s">
        <v>381</v>
      </c>
      <c r="B29" s="136">
        <f>SUM(B30:B32)</f>
        <v>0</v>
      </c>
      <c r="C29" s="136">
        <f>SUM(C30:C32)</f>
        <v>0</v>
      </c>
      <c r="D29" s="136">
        <f>SUM(D30:D32)</f>
        <v>0</v>
      </c>
      <c r="E29" s="747"/>
      <c r="F29" s="747"/>
      <c r="G29" s="747"/>
      <c r="H29" s="747"/>
    </row>
    <row r="30" spans="1:8">
      <c r="A30" s="125" t="s">
        <v>382</v>
      </c>
      <c r="B30" s="135"/>
      <c r="C30" s="135"/>
      <c r="D30" s="135"/>
      <c r="E30" s="2"/>
      <c r="F30" s="2"/>
      <c r="G30" s="2"/>
      <c r="H30" s="2"/>
    </row>
    <row r="31" spans="1:8">
      <c r="A31" s="125" t="s">
        <v>383</v>
      </c>
      <c r="B31" s="135"/>
      <c r="C31" s="135"/>
      <c r="D31" s="135"/>
      <c r="E31" s="2"/>
      <c r="F31" s="2"/>
      <c r="G31" s="2"/>
      <c r="H31" s="2"/>
    </row>
    <row r="32" spans="1:8">
      <c r="A32" s="125" t="s">
        <v>384</v>
      </c>
      <c r="B32" s="135"/>
      <c r="C32" s="135"/>
      <c r="D32" s="135"/>
      <c r="E32" s="2"/>
      <c r="F32" s="2"/>
      <c r="G32" s="2"/>
      <c r="H32" s="2"/>
    </row>
    <row r="33" spans="1:8">
      <c r="A33" s="125"/>
      <c r="B33" s="135"/>
      <c r="C33" s="135"/>
      <c r="D33" s="135"/>
      <c r="E33" s="2"/>
      <c r="F33" s="2"/>
      <c r="G33" s="2"/>
      <c r="H33" s="2"/>
    </row>
    <row r="34" spans="1:8">
      <c r="A34" s="126" t="s">
        <v>385</v>
      </c>
      <c r="B34" s="136">
        <f>+B27-B29</f>
        <v>0</v>
      </c>
      <c r="C34" s="136">
        <f>+C27-C29</f>
        <v>0</v>
      </c>
      <c r="D34" s="136">
        <f>+D27-D29</f>
        <v>0</v>
      </c>
      <c r="E34" s="2"/>
      <c r="F34" s="2"/>
      <c r="G34" s="2"/>
      <c r="H34" s="2"/>
    </row>
    <row r="35" spans="1:8">
      <c r="A35" s="125"/>
      <c r="B35" s="135"/>
      <c r="C35" s="135"/>
      <c r="D35" s="135"/>
      <c r="E35" s="2"/>
      <c r="F35" s="2"/>
      <c r="G35" s="2"/>
      <c r="H35" s="2"/>
    </row>
    <row r="36" spans="1:8">
      <c r="A36" s="126" t="s">
        <v>386</v>
      </c>
      <c r="B36" s="136">
        <f>SUM(B37:B45)</f>
        <v>0</v>
      </c>
      <c r="C36" s="136">
        <f>SUM(C37:C45)</f>
        <v>0</v>
      </c>
      <c r="D36" s="136">
        <f>SUM(D37:D45)</f>
        <v>0</v>
      </c>
      <c r="E36" s="2"/>
      <c r="F36" s="2"/>
      <c r="G36" s="2"/>
      <c r="H36" s="2"/>
    </row>
    <row r="37" spans="1:8">
      <c r="A37" s="125" t="s">
        <v>387</v>
      </c>
      <c r="B37" s="135"/>
      <c r="C37" s="135"/>
      <c r="D37" s="135"/>
      <c r="E37" s="2"/>
      <c r="F37" s="2"/>
      <c r="G37" s="2"/>
      <c r="H37" s="2"/>
    </row>
    <row r="38" spans="1:8">
      <c r="A38" s="125" t="s">
        <v>388</v>
      </c>
      <c r="B38" s="135"/>
      <c r="C38" s="135"/>
      <c r="D38" s="135"/>
      <c r="E38" s="2"/>
      <c r="F38" s="2"/>
      <c r="G38" s="2"/>
      <c r="H38" s="2"/>
    </row>
    <row r="39" spans="1:8">
      <c r="A39" s="125" t="s">
        <v>389</v>
      </c>
      <c r="B39" s="135"/>
      <c r="C39" s="135"/>
      <c r="D39" s="135"/>
      <c r="E39" s="2"/>
      <c r="F39" s="2"/>
      <c r="G39" s="2"/>
      <c r="H39" s="2"/>
    </row>
    <row r="40" spans="1:8">
      <c r="A40" s="125" t="s">
        <v>390</v>
      </c>
      <c r="B40" s="135"/>
      <c r="C40" s="135"/>
      <c r="D40" s="135"/>
      <c r="E40" s="2"/>
      <c r="F40" s="2"/>
      <c r="G40" s="2"/>
      <c r="H40" s="2"/>
    </row>
    <row r="41" spans="1:8">
      <c r="A41" s="125" t="s">
        <v>391</v>
      </c>
      <c r="B41" s="135"/>
      <c r="C41" s="135"/>
      <c r="D41" s="135"/>
      <c r="E41" s="2"/>
      <c r="F41" s="2"/>
      <c r="G41" s="2"/>
      <c r="H41" s="2"/>
    </row>
    <row r="42" spans="1:8">
      <c r="A42" s="125" t="s">
        <v>392</v>
      </c>
      <c r="B42" s="135"/>
      <c r="C42" s="135"/>
      <c r="D42" s="135"/>
      <c r="E42" s="2"/>
      <c r="F42" s="2"/>
      <c r="G42" s="2"/>
      <c r="H42" s="2"/>
    </row>
    <row r="43" spans="1:8">
      <c r="A43" s="125" t="s">
        <v>393</v>
      </c>
      <c r="B43" s="135"/>
      <c r="C43" s="135"/>
      <c r="D43" s="135"/>
      <c r="E43" s="2"/>
      <c r="F43" s="2"/>
      <c r="G43" s="2"/>
      <c r="H43" s="2"/>
    </row>
    <row r="44" spans="1:8">
      <c r="A44" s="125" t="s">
        <v>394</v>
      </c>
      <c r="B44" s="135"/>
      <c r="C44" s="135"/>
      <c r="D44" s="135"/>
      <c r="E44" s="2"/>
      <c r="F44" s="2"/>
      <c r="G44" s="2"/>
      <c r="H44" s="2"/>
    </row>
    <row r="45" spans="1:8">
      <c r="A45" s="125" t="s">
        <v>395</v>
      </c>
      <c r="B45" s="135"/>
      <c r="C45" s="135"/>
      <c r="D45" s="135"/>
      <c r="E45" s="2"/>
      <c r="F45" s="2"/>
      <c r="G45" s="2"/>
      <c r="H45" s="2"/>
    </row>
    <row r="46" spans="1:8">
      <c r="A46" s="125"/>
      <c r="B46" s="135"/>
      <c r="C46" s="135"/>
      <c r="D46" s="135"/>
      <c r="E46" s="2"/>
      <c r="F46" s="2"/>
      <c r="G46" s="2"/>
      <c r="H46" s="2"/>
    </row>
    <row r="47" spans="1:8">
      <c r="A47" s="126" t="s">
        <v>396</v>
      </c>
      <c r="B47" s="136">
        <f>SUM(B48:B53)</f>
        <v>0</v>
      </c>
      <c r="C47" s="136">
        <f>SUM(C48:C53)</f>
        <v>0</v>
      </c>
      <c r="D47" s="136">
        <f>SUM(D48:D53)</f>
        <v>0</v>
      </c>
      <c r="E47" s="2"/>
      <c r="F47" s="2"/>
      <c r="G47" s="2"/>
      <c r="H47" s="2"/>
    </row>
    <row r="48" spans="1:8">
      <c r="A48" s="125" t="s">
        <v>397</v>
      </c>
      <c r="B48" s="135"/>
      <c r="C48" s="135"/>
      <c r="D48" s="135"/>
      <c r="E48" s="2"/>
      <c r="F48" s="2"/>
      <c r="G48" s="2"/>
      <c r="H48" s="2"/>
    </row>
    <row r="49" spans="1:8">
      <c r="A49" s="125" t="s">
        <v>398</v>
      </c>
      <c r="B49" s="135"/>
      <c r="C49" s="135"/>
      <c r="D49" s="135"/>
      <c r="E49" s="2"/>
      <c r="F49" s="2"/>
      <c r="G49" s="2"/>
      <c r="H49" s="2"/>
    </row>
    <row r="50" spans="1:8">
      <c r="A50" s="125" t="s">
        <v>399</v>
      </c>
      <c r="B50" s="135"/>
      <c r="C50" s="135"/>
      <c r="D50" s="135"/>
      <c r="E50" s="2"/>
      <c r="F50" s="2"/>
      <c r="G50" s="2"/>
      <c r="H50" s="2"/>
    </row>
    <row r="51" spans="1:8">
      <c r="A51" s="125" t="s">
        <v>400</v>
      </c>
      <c r="B51" s="135"/>
      <c r="C51" s="135"/>
      <c r="D51" s="135"/>
      <c r="E51" s="2"/>
      <c r="F51" s="2"/>
      <c r="G51" s="2"/>
      <c r="H51" s="2"/>
    </row>
    <row r="52" spans="1:8">
      <c r="A52" s="125" t="s">
        <v>401</v>
      </c>
      <c r="B52" s="135"/>
      <c r="C52" s="135"/>
      <c r="D52" s="135"/>
      <c r="E52" s="2"/>
      <c r="F52" s="2"/>
      <c r="G52" s="2"/>
      <c r="H52" s="2"/>
    </row>
    <row r="53" spans="1:8">
      <c r="A53" s="125" t="s">
        <v>402</v>
      </c>
      <c r="B53" s="135"/>
      <c r="C53" s="135"/>
      <c r="D53" s="135"/>
      <c r="E53" s="2"/>
      <c r="F53" s="2"/>
      <c r="G53" s="2"/>
      <c r="H53" s="2"/>
    </row>
    <row r="54" spans="1:8">
      <c r="A54" s="125"/>
      <c r="B54" s="135"/>
      <c r="C54" s="135"/>
      <c r="D54" s="135"/>
      <c r="E54" s="2"/>
      <c r="F54" s="2"/>
      <c r="G54" s="2"/>
      <c r="H54" s="2"/>
    </row>
    <row r="55" spans="1:8">
      <c r="A55" s="126" t="s">
        <v>403</v>
      </c>
      <c r="B55" s="136">
        <f>SUM(B56:B57)</f>
        <v>0</v>
      </c>
      <c r="C55" s="136">
        <f>SUM(C56:C57)</f>
        <v>0</v>
      </c>
      <c r="D55" s="136">
        <f>SUM(D56:D57)</f>
        <v>0</v>
      </c>
      <c r="E55" s="2"/>
      <c r="F55" s="2"/>
      <c r="G55" s="2"/>
      <c r="H55" s="2"/>
    </row>
    <row r="56" spans="1:8">
      <c r="A56" s="125" t="s">
        <v>404</v>
      </c>
      <c r="B56" s="135"/>
      <c r="C56" s="135"/>
      <c r="D56" s="135"/>
      <c r="E56" s="2"/>
      <c r="F56" s="2"/>
      <c r="G56" s="2"/>
      <c r="H56" s="2"/>
    </row>
    <row r="57" spans="1:8">
      <c r="A57" s="125" t="s">
        <v>405</v>
      </c>
      <c r="B57" s="135"/>
      <c r="C57" s="135"/>
      <c r="D57" s="135"/>
      <c r="E57" s="2"/>
      <c r="F57" s="2"/>
      <c r="G57" s="2"/>
      <c r="H57" s="2"/>
    </row>
    <row r="58" spans="1:8">
      <c r="A58" s="125"/>
      <c r="B58" s="135"/>
      <c r="C58" s="135"/>
      <c r="D58" s="135"/>
      <c r="E58" s="2"/>
      <c r="F58" s="2"/>
      <c r="G58" s="2"/>
      <c r="H58" s="2"/>
    </row>
    <row r="59" spans="1:8">
      <c r="A59" s="126" t="s">
        <v>406</v>
      </c>
      <c r="B59" s="136">
        <f>+B34+B36-B47-B55</f>
        <v>0</v>
      </c>
      <c r="C59" s="136">
        <f>+C34+C36-C47-C55</f>
        <v>0</v>
      </c>
      <c r="D59" s="136">
        <f>+D34+D36-D47-D55</f>
        <v>0</v>
      </c>
      <c r="E59" s="2"/>
      <c r="F59" s="2"/>
      <c r="G59" s="2"/>
      <c r="H59" s="2"/>
    </row>
    <row r="60" spans="1:8">
      <c r="A60" s="125"/>
      <c r="B60" s="135"/>
      <c r="C60" s="135"/>
      <c r="D60" s="135"/>
      <c r="E60" s="2"/>
      <c r="F60" s="2"/>
      <c r="G60" s="2"/>
      <c r="H60" s="2"/>
    </row>
    <row r="61" spans="1:8">
      <c r="A61" s="126" t="s">
        <v>407</v>
      </c>
      <c r="B61" s="136">
        <f>SUM(B62:B63)</f>
        <v>0</v>
      </c>
      <c r="C61" s="136">
        <f>SUM(C62:C63)</f>
        <v>0</v>
      </c>
      <c r="D61" s="136">
        <f>SUM(D62:D63)</f>
        <v>0</v>
      </c>
      <c r="E61" s="2"/>
      <c r="F61" s="2"/>
      <c r="G61" s="2"/>
      <c r="H61" s="2"/>
    </row>
    <row r="62" spans="1:8">
      <c r="A62" s="125" t="s">
        <v>408</v>
      </c>
      <c r="B62" s="135"/>
      <c r="C62" s="135"/>
      <c r="D62" s="135"/>
      <c r="E62" s="2"/>
      <c r="F62" s="2"/>
      <c r="G62" s="2"/>
      <c r="H62" s="2"/>
    </row>
    <row r="63" spans="1:8">
      <c r="A63" s="125" t="s">
        <v>409</v>
      </c>
      <c r="B63" s="135"/>
      <c r="C63" s="135"/>
      <c r="D63" s="135"/>
      <c r="E63" s="2"/>
      <c r="F63" s="2"/>
      <c r="G63" s="2"/>
      <c r="H63" s="2"/>
    </row>
    <row r="64" spans="1:8">
      <c r="A64" s="125"/>
      <c r="B64" s="135"/>
      <c r="C64" s="135"/>
      <c r="D64" s="135"/>
      <c r="E64" s="2"/>
      <c r="F64" s="2"/>
      <c r="G64" s="2"/>
      <c r="H64" s="2"/>
    </row>
    <row r="65" spans="1:17">
      <c r="A65" s="126" t="s">
        <v>410</v>
      </c>
      <c r="B65" s="136">
        <f>SUM(B66:B68)</f>
        <v>0</v>
      </c>
      <c r="C65" s="136">
        <f>SUM(C66:C68)</f>
        <v>0</v>
      </c>
      <c r="D65" s="136">
        <f>SUM(D66:D68)</f>
        <v>0</v>
      </c>
      <c r="E65" s="2"/>
      <c r="F65" s="2"/>
      <c r="G65" s="2"/>
      <c r="H65" s="2"/>
    </row>
    <row r="66" spans="1:17">
      <c r="A66" s="125" t="s">
        <v>411</v>
      </c>
      <c r="B66" s="135"/>
      <c r="C66" s="135"/>
      <c r="D66" s="135"/>
      <c r="E66" s="2"/>
      <c r="F66" s="2"/>
      <c r="G66" s="2"/>
      <c r="H66" s="2"/>
    </row>
    <row r="67" spans="1:17">
      <c r="A67" s="125" t="s">
        <v>412</v>
      </c>
      <c r="B67" s="135"/>
      <c r="C67" s="135"/>
      <c r="D67" s="135"/>
      <c r="E67" s="2"/>
      <c r="F67" s="2"/>
      <c r="G67" s="2"/>
      <c r="H67" s="2"/>
    </row>
    <row r="68" spans="1:17">
      <c r="A68" s="125" t="s">
        <v>413</v>
      </c>
      <c r="B68" s="135"/>
      <c r="C68" s="135"/>
      <c r="D68" s="135"/>
      <c r="E68" s="2"/>
      <c r="F68" s="2"/>
      <c r="G68" s="2"/>
      <c r="H68" s="2"/>
    </row>
    <row r="69" spans="1:17">
      <c r="A69" s="125"/>
      <c r="B69" s="135"/>
      <c r="C69" s="135"/>
      <c r="D69" s="135"/>
      <c r="E69" s="2"/>
      <c r="F69" s="2"/>
      <c r="G69" s="2"/>
      <c r="H69" s="2"/>
    </row>
    <row r="70" spans="1:17">
      <c r="A70" s="126" t="s">
        <v>414</v>
      </c>
      <c r="B70" s="136">
        <f>+B59+B61-B65</f>
        <v>0</v>
      </c>
      <c r="C70" s="136">
        <f>+C59+C61-C65</f>
        <v>0</v>
      </c>
      <c r="D70" s="136">
        <f>+D59+D61-D65</f>
        <v>0</v>
      </c>
      <c r="E70" s="2"/>
      <c r="F70" s="2"/>
      <c r="G70" s="2"/>
      <c r="H70" s="2"/>
    </row>
    <row r="71" spans="1:17">
      <c r="A71" s="125"/>
      <c r="B71" s="135"/>
      <c r="C71" s="135"/>
      <c r="D71" s="135"/>
      <c r="E71" s="2"/>
      <c r="F71" s="2"/>
      <c r="G71" s="2"/>
      <c r="H71" s="2"/>
    </row>
    <row r="72" spans="1:17">
      <c r="A72" s="126" t="s">
        <v>415</v>
      </c>
      <c r="B72" s="135"/>
      <c r="C72" s="135"/>
      <c r="D72" s="135"/>
      <c r="E72" s="2"/>
      <c r="F72" s="2"/>
      <c r="G72" s="2"/>
      <c r="H72" s="2"/>
    </row>
    <row r="73" spans="1:17">
      <c r="A73" s="125"/>
      <c r="B73" s="135"/>
      <c r="C73" s="135"/>
      <c r="D73" s="135"/>
      <c r="E73" s="2"/>
      <c r="F73" s="2"/>
      <c r="G73" s="2"/>
      <c r="H73" s="2"/>
    </row>
    <row r="74" spans="1:17">
      <c r="A74" s="126" t="s">
        <v>416</v>
      </c>
      <c r="B74" s="136">
        <f>+B70-B72</f>
        <v>0</v>
      </c>
      <c r="C74" s="136">
        <f>+C70-C72</f>
        <v>0</v>
      </c>
      <c r="D74" s="136">
        <f>+D70-D72</f>
        <v>0</v>
      </c>
      <c r="E74" s="2"/>
      <c r="F74" s="2"/>
      <c r="G74" s="2"/>
      <c r="H74" s="2"/>
    </row>
    <row r="75" spans="1:17">
      <c r="A75" s="3"/>
      <c r="B75" s="3"/>
      <c r="C75" s="3"/>
      <c r="D75" s="3"/>
      <c r="E75" s="3"/>
      <c r="F75" s="3"/>
      <c r="G75" s="3"/>
      <c r="H75" s="3"/>
      <c r="I75" s="3"/>
      <c r="J75" s="3"/>
      <c r="K75" s="3"/>
      <c r="L75" s="3"/>
      <c r="M75" s="3"/>
      <c r="N75" s="3"/>
      <c r="O75" s="3"/>
      <c r="P75" s="3"/>
      <c r="Q75" s="3"/>
    </row>
    <row r="76" spans="1:17">
      <c r="A76" s="3"/>
      <c r="B76" s="3"/>
      <c r="C76" s="3"/>
      <c r="D76" s="3"/>
      <c r="E76" s="3"/>
      <c r="F76" s="3"/>
      <c r="G76" s="3"/>
      <c r="H76" s="3"/>
      <c r="I76" s="3"/>
      <c r="J76" s="3"/>
      <c r="K76" s="3"/>
      <c r="L76" s="3"/>
      <c r="M76" s="3"/>
      <c r="N76" s="3"/>
      <c r="O76" s="3"/>
      <c r="P76" s="3"/>
      <c r="Q76" s="3"/>
    </row>
    <row r="77" spans="1:17">
      <c r="A77" s="3"/>
      <c r="B77" s="3"/>
      <c r="C77" s="3"/>
      <c r="D77" s="3"/>
      <c r="E77" s="3"/>
      <c r="F77" s="3"/>
      <c r="G77" s="3"/>
      <c r="H77" s="3"/>
      <c r="I77" s="3"/>
      <c r="J77" s="3"/>
      <c r="K77" s="3"/>
      <c r="L77" s="3"/>
      <c r="M77" s="3"/>
      <c r="N77" s="3"/>
      <c r="O77" s="3"/>
      <c r="P77" s="3"/>
      <c r="Q77" s="3"/>
    </row>
    <row r="78" spans="1:17">
      <c r="A78" s="3"/>
      <c r="B78" s="3"/>
      <c r="C78" s="3"/>
      <c r="D78" s="3"/>
      <c r="E78" s="3"/>
      <c r="F78" s="3"/>
      <c r="G78" s="3"/>
      <c r="H78" s="3"/>
      <c r="I78" s="3"/>
      <c r="J78" s="3"/>
      <c r="K78" s="3"/>
      <c r="L78" s="3"/>
      <c r="M78" s="3"/>
      <c r="N78" s="3"/>
      <c r="O78" s="3"/>
      <c r="P78" s="3"/>
      <c r="Q78" s="3"/>
    </row>
    <row r="79" spans="1:17">
      <c r="A79" s="3"/>
      <c r="B79" s="3"/>
      <c r="C79" s="3"/>
      <c r="D79" s="3"/>
      <c r="E79" s="3"/>
      <c r="F79" s="3"/>
      <c r="G79" s="3"/>
      <c r="H79" s="3"/>
      <c r="I79" s="3"/>
      <c r="J79" s="3"/>
      <c r="K79" s="3"/>
      <c r="L79" s="3"/>
      <c r="M79" s="3"/>
      <c r="N79" s="3"/>
      <c r="O79" s="3"/>
      <c r="P79" s="3"/>
      <c r="Q79" s="3"/>
    </row>
    <row r="80" spans="1:17">
      <c r="E80" s="1"/>
      <c r="F80" s="1"/>
      <c r="G80" s="1"/>
      <c r="H80" s="1"/>
      <c r="I80" s="1"/>
      <c r="J80" s="1"/>
      <c r="K80" s="1"/>
      <c r="L80" s="1"/>
      <c r="M80" s="1"/>
      <c r="N80" s="1"/>
      <c r="O80" s="1"/>
      <c r="P80" s="1"/>
      <c r="Q80" s="1"/>
    </row>
    <row r="81" spans="5:17">
      <c r="E81" s="1"/>
      <c r="F81" s="1"/>
      <c r="G81" s="1"/>
      <c r="H81" s="1"/>
      <c r="I81" s="1"/>
      <c r="J81" s="1"/>
      <c r="K81" s="1"/>
      <c r="L81" s="1"/>
      <c r="M81" s="1"/>
      <c r="N81" s="1"/>
      <c r="O81" s="1"/>
      <c r="P81" s="1"/>
      <c r="Q81" s="1"/>
    </row>
    <row r="82" spans="5:17">
      <c r="E82" s="1"/>
      <c r="F82" s="1"/>
      <c r="G82" s="1"/>
      <c r="H82" s="1"/>
      <c r="I82" s="1"/>
      <c r="J82" s="1"/>
      <c r="K82" s="1"/>
      <c r="L82" s="1"/>
      <c r="M82" s="1"/>
      <c r="N82" s="1"/>
      <c r="O82" s="1"/>
      <c r="P82" s="1"/>
      <c r="Q82" s="1"/>
    </row>
  </sheetData>
  <sheetProtection password="CE4F" sheet="1" objects="1" scenarios="1" formatCells="0" formatColumns="0" formatRows="0" selectLockedCells="1"/>
  <mergeCells count="2">
    <mergeCell ref="A4:E4"/>
    <mergeCell ref="A6:A7"/>
  </mergeCells>
  <printOptions horizontalCentered="1"/>
  <pageMargins left="0.98425196850393704" right="0.19685039370078741" top="0.43307086614173229" bottom="0.23622047244094491" header="0.51181102362204722" footer="0.31496062992125984"/>
  <pageSetup paperSize="9" scale="85" orientation="portrait" r:id="rId1"/>
  <headerFooter alignWithMargins="0">
    <oddFooter>&amp;R&amp;P/&amp;N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97"/>
  <sheetViews>
    <sheetView showGridLines="0" view="pageBreakPreview" zoomScale="70" zoomScaleSheetLayoutView="70" workbookViewId="0">
      <selection activeCell="E6" sqref="E6"/>
    </sheetView>
  </sheetViews>
  <sheetFormatPr defaultRowHeight="12.75"/>
  <cols>
    <col min="1" max="1" width="58.85546875" customWidth="1"/>
    <col min="2" max="4" width="18.7109375" style="7" customWidth="1"/>
    <col min="5" max="5" width="8.7109375" bestFit="1" customWidth="1"/>
    <col min="6" max="6" width="8.7109375" customWidth="1"/>
    <col min="7" max="12" width="8.7109375" bestFit="1" customWidth="1"/>
    <col min="13" max="17" width="10.140625" bestFit="1" customWidth="1"/>
  </cols>
  <sheetData>
    <row r="1" spans="1:8" ht="15.75">
      <c r="A1" s="60" t="s">
        <v>417</v>
      </c>
      <c r="B1" s="60"/>
      <c r="C1" s="60"/>
      <c r="D1" s="60"/>
      <c r="E1" s="7"/>
    </row>
    <row r="2" spans="1:8">
      <c r="B2"/>
      <c r="C2"/>
      <c r="D2"/>
      <c r="E2" s="7"/>
    </row>
    <row r="3" spans="1:8" ht="14.1" customHeight="1">
      <c r="A3" s="111"/>
      <c r="B3" s="33"/>
      <c r="C3" s="33"/>
      <c r="D3" s="33"/>
    </row>
    <row r="4" spans="1:8">
      <c r="A4" s="791" t="s">
        <v>418</v>
      </c>
      <c r="B4" s="791"/>
      <c r="C4" s="791"/>
      <c r="D4" s="791"/>
      <c r="E4" s="791"/>
    </row>
    <row r="5" spans="1:8">
      <c r="B5" s="113"/>
      <c r="C5" s="113"/>
      <c r="D5" s="113" t="s">
        <v>166</v>
      </c>
    </row>
    <row r="6" spans="1:8" ht="13.5" thickBot="1">
      <c r="A6" s="137"/>
      <c r="B6" s="573">
        <v>41274</v>
      </c>
      <c r="C6" s="573">
        <v>41639</v>
      </c>
      <c r="D6" s="573">
        <v>42004</v>
      </c>
      <c r="E6" s="2"/>
      <c r="F6" s="2"/>
      <c r="G6" s="2"/>
      <c r="H6" s="2"/>
    </row>
    <row r="7" spans="1:8" ht="13.5" thickBot="1">
      <c r="A7" s="138" t="s">
        <v>419</v>
      </c>
      <c r="B7" s="139"/>
      <c r="C7" s="139"/>
      <c r="D7" s="139"/>
      <c r="E7" s="2"/>
      <c r="F7" s="2"/>
      <c r="G7" s="2"/>
      <c r="H7" s="2"/>
    </row>
    <row r="8" spans="1:8" ht="13.5" thickBot="1">
      <c r="A8" s="140"/>
      <c r="B8" s="141"/>
      <c r="C8" s="141"/>
      <c r="D8" s="141"/>
      <c r="E8" s="2"/>
      <c r="F8" s="2"/>
      <c r="G8" s="2"/>
      <c r="H8" s="2"/>
    </row>
    <row r="9" spans="1:8">
      <c r="A9" s="142" t="s">
        <v>420</v>
      </c>
      <c r="B9" s="143">
        <f>B10+B14+B15+B16+B20+B24+B25+B26</f>
        <v>0</v>
      </c>
      <c r="C9" s="143">
        <f>C10+C14+C15+C16+C20+C24+C25+C26</f>
        <v>0</v>
      </c>
      <c r="D9" s="143">
        <f>D10+D14+D15+D16+D20+D24+D25+D26</f>
        <v>0</v>
      </c>
      <c r="E9" s="2"/>
      <c r="F9" s="2"/>
      <c r="G9" s="2"/>
      <c r="H9" s="2"/>
    </row>
    <row r="10" spans="1:8">
      <c r="A10" s="55" t="s">
        <v>421</v>
      </c>
      <c r="B10" s="144">
        <f>B11+B12-B13</f>
        <v>0</v>
      </c>
      <c r="C10" s="144">
        <f>C11+C12-C13</f>
        <v>0</v>
      </c>
      <c r="D10" s="144">
        <f>D11+D12-D13</f>
        <v>0</v>
      </c>
      <c r="E10" s="2"/>
      <c r="F10" s="2"/>
      <c r="G10" s="2"/>
      <c r="H10" s="2"/>
    </row>
    <row r="11" spans="1:8">
      <c r="A11" s="114" t="s">
        <v>422</v>
      </c>
      <c r="B11" s="145"/>
      <c r="C11" s="145"/>
      <c r="D11" s="145"/>
      <c r="E11" s="2"/>
      <c r="F11" s="2"/>
      <c r="G11" s="2"/>
      <c r="H11" s="2"/>
    </row>
    <row r="12" spans="1:8">
      <c r="A12" s="114" t="s">
        <v>423</v>
      </c>
      <c r="B12" s="145"/>
      <c r="C12" s="145"/>
      <c r="D12" s="145"/>
      <c r="E12" s="2"/>
      <c r="F12" s="2"/>
      <c r="G12" s="2"/>
      <c r="H12" s="2"/>
    </row>
    <row r="13" spans="1:8">
      <c r="A13" s="114" t="s">
        <v>424</v>
      </c>
      <c r="B13" s="145"/>
      <c r="C13" s="145"/>
      <c r="D13" s="145"/>
      <c r="E13" s="2"/>
      <c r="F13" s="2"/>
      <c r="G13" s="2"/>
      <c r="H13" s="2"/>
    </row>
    <row r="14" spans="1:8" ht="25.5">
      <c r="A14" s="146" t="s">
        <v>425</v>
      </c>
      <c r="B14" s="147"/>
      <c r="C14" s="147"/>
      <c r="D14" s="147"/>
      <c r="E14" s="2"/>
      <c r="F14" s="2"/>
      <c r="G14" s="2"/>
      <c r="H14" s="2"/>
    </row>
    <row r="15" spans="1:8">
      <c r="A15" s="146" t="s">
        <v>426</v>
      </c>
      <c r="B15" s="147"/>
      <c r="C15" s="147"/>
      <c r="D15" s="147"/>
      <c r="E15" s="2"/>
      <c r="F15" s="2"/>
      <c r="G15" s="2"/>
      <c r="H15" s="2"/>
    </row>
    <row r="16" spans="1:8" ht="38.25">
      <c r="A16" s="146" t="s">
        <v>427</v>
      </c>
      <c r="B16" s="148">
        <f>B17+B18+B19</f>
        <v>0</v>
      </c>
      <c r="C16" s="148">
        <f>C17+C18+C19</f>
        <v>0</v>
      </c>
      <c r="D16" s="148">
        <f>D17+D18+D19</f>
        <v>0</v>
      </c>
      <c r="E16" s="2"/>
      <c r="F16" s="2"/>
      <c r="G16" s="2"/>
      <c r="H16" s="2"/>
    </row>
    <row r="17" spans="1:8">
      <c r="A17" s="114" t="s">
        <v>428</v>
      </c>
      <c r="B17" s="145"/>
      <c r="C17" s="145"/>
      <c r="D17" s="145"/>
      <c r="E17" s="2"/>
      <c r="F17" s="2"/>
      <c r="G17" s="2"/>
      <c r="H17" s="2"/>
    </row>
    <row r="18" spans="1:8">
      <c r="A18" s="114" t="s">
        <v>429</v>
      </c>
      <c r="B18" s="145"/>
      <c r="C18" s="145"/>
      <c r="D18" s="145"/>
      <c r="E18" s="2"/>
      <c r="F18" s="2"/>
      <c r="G18" s="2"/>
      <c r="H18" s="2"/>
    </row>
    <row r="19" spans="1:8">
      <c r="A19" s="114" t="s">
        <v>430</v>
      </c>
      <c r="B19" s="145"/>
      <c r="C19" s="145"/>
      <c r="D19" s="145"/>
      <c r="E19" s="2"/>
      <c r="F19" s="2"/>
      <c r="G19" s="2"/>
      <c r="H19" s="2"/>
    </row>
    <row r="20" spans="1:8" ht="38.25">
      <c r="A20" s="146" t="s">
        <v>431</v>
      </c>
      <c r="B20" s="148">
        <f>B21+B22+B23</f>
        <v>0</v>
      </c>
      <c r="C20" s="148">
        <f>C21+C22+C23</f>
        <v>0</v>
      </c>
      <c r="D20" s="148">
        <f>D21+D22+D23</f>
        <v>0</v>
      </c>
      <c r="E20" s="2"/>
      <c r="F20" s="2"/>
      <c r="G20" s="2"/>
      <c r="H20" s="2"/>
    </row>
    <row r="21" spans="1:8">
      <c r="A21" s="114" t="s">
        <v>428</v>
      </c>
      <c r="B21" s="145"/>
      <c r="C21" s="145"/>
      <c r="D21" s="145"/>
      <c r="E21" s="2"/>
      <c r="F21" s="2"/>
      <c r="G21" s="2"/>
      <c r="H21" s="2"/>
    </row>
    <row r="22" spans="1:8">
      <c r="A22" s="114" t="s">
        <v>429</v>
      </c>
      <c r="B22" s="145"/>
      <c r="C22" s="145"/>
      <c r="D22" s="145"/>
      <c r="E22" s="2"/>
      <c r="F22" s="2"/>
      <c r="G22" s="2"/>
      <c r="H22" s="2"/>
    </row>
    <row r="23" spans="1:8">
      <c r="A23" s="114" t="s">
        <v>430</v>
      </c>
      <c r="B23" s="145"/>
      <c r="C23" s="145"/>
      <c r="D23" s="145"/>
      <c r="E23" s="2"/>
      <c r="F23" s="2"/>
      <c r="G23" s="2"/>
      <c r="H23" s="2"/>
    </row>
    <row r="24" spans="1:8">
      <c r="A24" s="146" t="s">
        <v>432</v>
      </c>
      <c r="B24" s="147"/>
      <c r="C24" s="147"/>
      <c r="D24" s="147"/>
      <c r="E24" s="2"/>
      <c r="F24" s="2"/>
      <c r="G24" s="2"/>
      <c r="H24" s="2"/>
    </row>
    <row r="25" spans="1:8">
      <c r="A25" s="146" t="s">
        <v>433</v>
      </c>
      <c r="B25" s="147"/>
      <c r="C25" s="147"/>
      <c r="D25" s="147"/>
      <c r="E25" s="2"/>
      <c r="F25" s="2"/>
      <c r="G25" s="2"/>
      <c r="H25" s="2"/>
    </row>
    <row r="26" spans="1:8">
      <c r="A26" s="146" t="s">
        <v>434</v>
      </c>
      <c r="B26" s="145"/>
      <c r="C26" s="145"/>
      <c r="D26" s="145"/>
      <c r="E26" s="2"/>
      <c r="F26" s="2"/>
      <c r="G26" s="2"/>
      <c r="H26" s="2"/>
    </row>
    <row r="27" spans="1:8" ht="13.5" thickBot="1">
      <c r="A27" s="137"/>
      <c r="B27" s="149"/>
      <c r="C27" s="149"/>
      <c r="D27" s="149"/>
      <c r="E27" s="2"/>
      <c r="F27" s="2"/>
      <c r="G27" s="2"/>
      <c r="H27" s="2"/>
    </row>
    <row r="28" spans="1:8">
      <c r="A28" s="142" t="s">
        <v>435</v>
      </c>
      <c r="B28" s="150">
        <f>B29+B36+B41+B44+B45+B48+B49+B53+B57+B58+B59</f>
        <v>0</v>
      </c>
      <c r="C28" s="150">
        <f>C29+C36+C41+C44+C45+C48+C49+C53+C57+C58+C59</f>
        <v>0</v>
      </c>
      <c r="D28" s="150">
        <f>D29+D36+D41+D44+D45+D48+D49+D53+D57+D58+D59</f>
        <v>0</v>
      </c>
      <c r="E28" s="2"/>
      <c r="F28" s="2"/>
      <c r="G28" s="2"/>
      <c r="H28" s="2"/>
    </row>
    <row r="29" spans="1:8">
      <c r="A29" s="151" t="s">
        <v>436</v>
      </c>
      <c r="B29" s="148">
        <f>B30+B31+B32-B33-B34-B35</f>
        <v>0</v>
      </c>
      <c r="C29" s="148">
        <f>C30+C31+C32-C33-C34-C35</f>
        <v>0</v>
      </c>
      <c r="D29" s="148">
        <f>D30+D31+D32-D33-D34-D35</f>
        <v>0</v>
      </c>
      <c r="E29" s="2"/>
      <c r="F29" s="2"/>
      <c r="G29" s="2"/>
      <c r="H29" s="2"/>
    </row>
    <row r="30" spans="1:8">
      <c r="A30" s="114" t="s">
        <v>437</v>
      </c>
      <c r="B30" s="145"/>
      <c r="C30" s="145"/>
      <c r="D30" s="145"/>
      <c r="E30" s="2"/>
      <c r="F30" s="2"/>
      <c r="G30" s="2"/>
      <c r="H30" s="2"/>
    </row>
    <row r="31" spans="1:8">
      <c r="A31" s="114" t="s">
        <v>438</v>
      </c>
      <c r="B31" s="145"/>
      <c r="C31" s="145"/>
      <c r="D31" s="145"/>
      <c r="E31" s="2"/>
      <c r="F31" s="2"/>
      <c r="G31" s="2"/>
      <c r="H31" s="2"/>
    </row>
    <row r="32" spans="1:8">
      <c r="A32" s="114" t="s">
        <v>439</v>
      </c>
      <c r="B32" s="145"/>
      <c r="C32" s="145"/>
      <c r="D32" s="145"/>
      <c r="E32" s="2"/>
      <c r="F32" s="2"/>
      <c r="G32" s="2"/>
      <c r="H32" s="2"/>
    </row>
    <row r="33" spans="1:8">
      <c r="A33" s="114" t="s">
        <v>440</v>
      </c>
      <c r="B33" s="145"/>
      <c r="C33" s="145"/>
      <c r="D33" s="145"/>
      <c r="E33" s="2"/>
      <c r="F33" s="2"/>
      <c r="G33" s="2"/>
      <c r="H33" s="2"/>
    </row>
    <row r="34" spans="1:8">
      <c r="A34" s="114" t="s">
        <v>441</v>
      </c>
      <c r="B34" s="145"/>
      <c r="C34" s="145"/>
      <c r="D34" s="145"/>
      <c r="E34" s="2"/>
      <c r="F34" s="2"/>
      <c r="G34" s="2"/>
      <c r="H34" s="2"/>
    </row>
    <row r="35" spans="1:8">
      <c r="A35" s="114" t="s">
        <v>442</v>
      </c>
      <c r="B35" s="145"/>
      <c r="C35" s="145"/>
      <c r="D35" s="145"/>
      <c r="E35" s="2"/>
      <c r="F35" s="2"/>
      <c r="G35" s="2"/>
      <c r="H35" s="2"/>
    </row>
    <row r="36" spans="1:8">
      <c r="A36" s="151" t="s">
        <v>443</v>
      </c>
      <c r="B36" s="148">
        <f>B37+B38+B39-B40</f>
        <v>0</v>
      </c>
      <c r="C36" s="148">
        <f>C37+C38+C39-C40</f>
        <v>0</v>
      </c>
      <c r="D36" s="148">
        <f>D37+D38+D39-D40</f>
        <v>0</v>
      </c>
      <c r="E36" s="2"/>
      <c r="F36" s="2"/>
      <c r="G36" s="2"/>
      <c r="H36" s="2"/>
    </row>
    <row r="37" spans="1:8">
      <c r="A37" s="114" t="s">
        <v>444</v>
      </c>
      <c r="B37" s="145"/>
      <c r="C37" s="145"/>
      <c r="D37" s="145"/>
      <c r="E37" s="2"/>
      <c r="F37" s="2"/>
      <c r="G37" s="2"/>
      <c r="H37" s="2"/>
    </row>
    <row r="38" spans="1:8">
      <c r="A38" s="114" t="s">
        <v>445</v>
      </c>
      <c r="B38" s="145"/>
      <c r="C38" s="145"/>
      <c r="D38" s="145"/>
      <c r="E38" s="2"/>
      <c r="F38" s="2"/>
      <c r="G38" s="2"/>
      <c r="H38" s="2"/>
    </row>
    <row r="39" spans="1:8">
      <c r="A39" s="114" t="s">
        <v>446</v>
      </c>
      <c r="B39" s="145"/>
      <c r="C39" s="145"/>
      <c r="D39" s="145"/>
      <c r="E39" s="2"/>
      <c r="F39" s="2"/>
      <c r="G39" s="2"/>
      <c r="H39" s="2"/>
    </row>
    <row r="40" spans="1:8">
      <c r="A40" s="114" t="s">
        <v>447</v>
      </c>
      <c r="B40" s="145"/>
      <c r="C40" s="145"/>
      <c r="D40" s="145"/>
      <c r="E40" s="2"/>
      <c r="F40" s="2"/>
      <c r="G40" s="2"/>
      <c r="H40" s="2"/>
    </row>
    <row r="41" spans="1:8" ht="25.5">
      <c r="A41" s="146" t="s">
        <v>448</v>
      </c>
      <c r="B41" s="148">
        <f>B42-B43</f>
        <v>0</v>
      </c>
      <c r="C41" s="148">
        <f>C42-C43</f>
        <v>0</v>
      </c>
      <c r="D41" s="148">
        <f>D42-D43</f>
        <v>0</v>
      </c>
      <c r="E41" s="2"/>
      <c r="F41" s="2"/>
      <c r="G41" s="2"/>
      <c r="H41" s="2"/>
    </row>
    <row r="42" spans="1:8">
      <c r="A42" s="114" t="s">
        <v>449</v>
      </c>
      <c r="B42" s="145"/>
      <c r="C42" s="145"/>
      <c r="D42" s="145"/>
      <c r="E42" s="2"/>
      <c r="F42" s="2"/>
      <c r="G42" s="2"/>
      <c r="H42" s="2"/>
    </row>
    <row r="43" spans="1:8" ht="25.5">
      <c r="A43" s="152" t="s">
        <v>450</v>
      </c>
      <c r="B43" s="145"/>
      <c r="C43" s="145"/>
      <c r="D43" s="145"/>
      <c r="E43" s="2"/>
      <c r="F43" s="2"/>
      <c r="G43" s="2"/>
      <c r="H43" s="2"/>
    </row>
    <row r="44" spans="1:8">
      <c r="A44" s="146" t="s">
        <v>451</v>
      </c>
      <c r="B44" s="147"/>
      <c r="C44" s="147"/>
      <c r="D44" s="147"/>
      <c r="E44" s="2"/>
      <c r="F44" s="2"/>
      <c r="G44" s="2"/>
      <c r="H44" s="2"/>
    </row>
    <row r="45" spans="1:8">
      <c r="A45" s="146" t="s">
        <v>452</v>
      </c>
      <c r="B45" s="148">
        <f>B46-B47</f>
        <v>0</v>
      </c>
      <c r="C45" s="148">
        <f>C46-C47</f>
        <v>0</v>
      </c>
      <c r="D45" s="148">
        <f>D46-D47</f>
        <v>0</v>
      </c>
      <c r="E45" s="2"/>
      <c r="F45" s="2"/>
      <c r="G45" s="2"/>
      <c r="H45" s="2"/>
    </row>
    <row r="46" spans="1:8">
      <c r="A46" s="114" t="s">
        <v>453</v>
      </c>
      <c r="B46" s="145"/>
      <c r="C46" s="145"/>
      <c r="D46" s="145"/>
      <c r="E46" s="2"/>
      <c r="F46" s="2"/>
      <c r="G46" s="2"/>
      <c r="H46" s="2"/>
    </row>
    <row r="47" spans="1:8" ht="25.5">
      <c r="A47" s="152" t="s">
        <v>450</v>
      </c>
      <c r="B47" s="145"/>
      <c r="C47" s="145"/>
      <c r="D47" s="145"/>
      <c r="E47" s="2"/>
      <c r="F47" s="2"/>
      <c r="G47" s="2"/>
      <c r="H47" s="2"/>
    </row>
    <row r="48" spans="1:8">
      <c r="A48" s="146" t="s">
        <v>454</v>
      </c>
      <c r="B48" s="147"/>
      <c r="C48" s="147"/>
      <c r="D48" s="147"/>
      <c r="E48" s="2"/>
      <c r="F48" s="2"/>
      <c r="G48" s="2"/>
      <c r="H48" s="2"/>
    </row>
    <row r="49" spans="1:17" ht="27.75" customHeight="1">
      <c r="A49" s="146" t="s">
        <v>455</v>
      </c>
      <c r="B49" s="148">
        <f>B50+B51+B52</f>
        <v>0</v>
      </c>
      <c r="C49" s="148">
        <f>C50+C51+C52</f>
        <v>0</v>
      </c>
      <c r="D49" s="148">
        <f>D50+D51+D52</f>
        <v>0</v>
      </c>
      <c r="E49" s="2"/>
      <c r="F49" s="2"/>
      <c r="G49" s="2"/>
      <c r="H49" s="2"/>
    </row>
    <row r="50" spans="1:17">
      <c r="A50" s="114" t="s">
        <v>456</v>
      </c>
      <c r="B50" s="145"/>
      <c r="C50" s="145"/>
      <c r="D50" s="145"/>
      <c r="E50" s="2"/>
      <c r="F50" s="2"/>
      <c r="G50" s="2"/>
      <c r="H50" s="2"/>
    </row>
    <row r="51" spans="1:17">
      <c r="A51" s="114" t="s">
        <v>457</v>
      </c>
      <c r="B51" s="145"/>
      <c r="C51" s="145"/>
      <c r="D51" s="145"/>
      <c r="E51" s="2"/>
      <c r="F51" s="2"/>
      <c r="G51" s="2"/>
      <c r="H51" s="2"/>
    </row>
    <row r="52" spans="1:17">
      <c r="A52" s="114" t="s">
        <v>458</v>
      </c>
      <c r="B52" s="145"/>
      <c r="C52" s="145"/>
      <c r="D52" s="145"/>
      <c r="E52" s="2"/>
      <c r="F52" s="2"/>
      <c r="G52" s="2"/>
      <c r="H52" s="2"/>
    </row>
    <row r="53" spans="1:17" ht="25.5">
      <c r="A53" s="146" t="s">
        <v>459</v>
      </c>
      <c r="B53" s="148">
        <f>B54+B55+B56</f>
        <v>0</v>
      </c>
      <c r="C53" s="148">
        <f>C54+C55+C56</f>
        <v>0</v>
      </c>
      <c r="D53" s="148">
        <f>D54+D55+D56</f>
        <v>0</v>
      </c>
      <c r="E53" s="2"/>
      <c r="F53" s="2"/>
      <c r="G53" s="2"/>
      <c r="H53" s="2"/>
    </row>
    <row r="54" spans="1:17">
      <c r="A54" s="114" t="s">
        <v>456</v>
      </c>
      <c r="B54" s="145"/>
      <c r="C54" s="145"/>
      <c r="D54" s="145"/>
      <c r="E54" s="2"/>
      <c r="F54" s="2"/>
      <c r="G54" s="2"/>
      <c r="H54" s="2"/>
    </row>
    <row r="55" spans="1:17">
      <c r="A55" s="114" t="s">
        <v>457</v>
      </c>
      <c r="B55" s="145"/>
      <c r="C55" s="145"/>
      <c r="D55" s="145"/>
      <c r="E55" s="2"/>
      <c r="F55" s="2"/>
      <c r="G55" s="2"/>
      <c r="H55" s="2"/>
    </row>
    <row r="56" spans="1:17">
      <c r="A56" s="114" t="s">
        <v>458</v>
      </c>
      <c r="B56" s="145"/>
      <c r="C56" s="145"/>
      <c r="D56" s="145"/>
      <c r="E56" s="2"/>
      <c r="F56" s="2"/>
      <c r="G56" s="2"/>
      <c r="H56" s="2"/>
    </row>
    <row r="57" spans="1:17">
      <c r="A57" s="146" t="s">
        <v>460</v>
      </c>
      <c r="B57" s="147"/>
      <c r="C57" s="147"/>
      <c r="D57" s="147"/>
      <c r="E57" s="2"/>
      <c r="F57" s="2"/>
      <c r="G57" s="2"/>
      <c r="H57" s="2"/>
    </row>
    <row r="58" spans="1:17">
      <c r="A58" s="146" t="s">
        <v>461</v>
      </c>
      <c r="B58" s="147"/>
      <c r="C58" s="147"/>
      <c r="D58" s="147"/>
      <c r="E58" s="2"/>
      <c r="F58" s="2"/>
      <c r="G58" s="2"/>
      <c r="H58" s="2"/>
    </row>
    <row r="59" spans="1:17">
      <c r="A59" s="146" t="s">
        <v>462</v>
      </c>
      <c r="B59" s="147"/>
      <c r="C59" s="147"/>
      <c r="D59" s="147"/>
      <c r="E59" s="2"/>
      <c r="F59" s="2"/>
      <c r="G59" s="2"/>
      <c r="H59" s="2"/>
    </row>
    <row r="60" spans="1:17" ht="13.5" thickBot="1">
      <c r="A60" s="137"/>
      <c r="B60" s="149"/>
      <c r="C60" s="149"/>
      <c r="D60" s="149"/>
      <c r="E60" s="2"/>
      <c r="F60" s="2"/>
      <c r="G60" s="2"/>
      <c r="H60" s="2"/>
    </row>
    <row r="61" spans="1:17">
      <c r="A61" s="142" t="s">
        <v>463</v>
      </c>
      <c r="B61" s="143">
        <f>B7+B9-B28</f>
        <v>0</v>
      </c>
      <c r="C61" s="143">
        <f>C7+C9-C28</f>
        <v>0</v>
      </c>
      <c r="D61" s="143">
        <f>D7+D9-D28</f>
        <v>0</v>
      </c>
      <c r="E61" s="2"/>
      <c r="F61" s="2"/>
      <c r="G61" s="2"/>
      <c r="H61" s="2"/>
    </row>
    <row r="62" spans="1:17" ht="13.5" thickBot="1">
      <c r="A62" s="137"/>
      <c r="B62" s="149"/>
      <c r="C62" s="149"/>
      <c r="D62" s="149"/>
      <c r="E62" s="2"/>
      <c r="F62" s="2"/>
      <c r="G62" s="2"/>
      <c r="H62" s="2"/>
    </row>
    <row r="63" spans="1:17">
      <c r="A63" s="142" t="s">
        <v>464</v>
      </c>
      <c r="B63" s="143">
        <f>B9-B28</f>
        <v>0</v>
      </c>
      <c r="C63" s="143">
        <f>C9-C28</f>
        <v>0</v>
      </c>
      <c r="D63" s="143">
        <f>D9-D28</f>
        <v>0</v>
      </c>
      <c r="E63" s="2"/>
      <c r="F63" s="2"/>
      <c r="G63" s="2"/>
      <c r="H63" s="2"/>
    </row>
    <row r="64" spans="1:17">
      <c r="A64" s="2"/>
      <c r="B64" s="153"/>
      <c r="C64" s="153"/>
      <c r="D64" s="153"/>
      <c r="E64" s="153"/>
      <c r="F64" s="153"/>
      <c r="G64" s="153"/>
      <c r="H64" s="153"/>
      <c r="I64" s="153"/>
      <c r="J64" s="153"/>
      <c r="K64" s="153"/>
      <c r="L64" s="153"/>
      <c r="M64" s="153"/>
      <c r="N64" s="153"/>
      <c r="O64" s="153"/>
      <c r="P64" s="153"/>
      <c r="Q64" s="153"/>
    </row>
    <row r="65" spans="1:17">
      <c r="A65" s="2"/>
      <c r="B65" s="154"/>
      <c r="C65" s="154"/>
      <c r="D65" s="154"/>
      <c r="E65" s="154"/>
      <c r="F65" s="154"/>
      <c r="G65" s="154"/>
      <c r="H65" s="154"/>
      <c r="I65" s="154"/>
      <c r="J65" s="154"/>
      <c r="K65" s="154"/>
      <c r="L65" s="154"/>
      <c r="M65" s="154"/>
      <c r="N65" s="154"/>
      <c r="O65" s="154"/>
      <c r="P65" s="154"/>
      <c r="Q65" s="154"/>
    </row>
    <row r="66" spans="1:17">
      <c r="A66" s="2"/>
      <c r="B66" s="154"/>
      <c r="C66" s="154"/>
      <c r="D66" s="154"/>
      <c r="E66" s="154"/>
      <c r="F66" s="154"/>
      <c r="G66" s="154"/>
      <c r="H66" s="154"/>
      <c r="I66" s="154"/>
      <c r="J66" s="154"/>
      <c r="K66" s="154"/>
      <c r="L66" s="154"/>
      <c r="M66" s="154"/>
      <c r="N66" s="154"/>
      <c r="O66" s="154"/>
      <c r="P66" s="154"/>
      <c r="Q66" s="154"/>
    </row>
    <row r="67" spans="1:17">
      <c r="A67" s="2"/>
      <c r="B67" s="154"/>
      <c r="C67" s="154"/>
      <c r="D67" s="154"/>
      <c r="E67" s="154"/>
      <c r="F67" s="154"/>
      <c r="G67" s="154"/>
      <c r="H67" s="154"/>
      <c r="I67" s="154"/>
      <c r="J67" s="154"/>
      <c r="K67" s="154"/>
      <c r="L67" s="154"/>
      <c r="M67" s="154"/>
      <c r="N67" s="154"/>
      <c r="O67" s="154"/>
      <c r="P67" s="154"/>
      <c r="Q67" s="154"/>
    </row>
    <row r="68" spans="1:17">
      <c r="A68" s="2"/>
      <c r="B68" s="154"/>
      <c r="C68" s="154"/>
      <c r="D68" s="154"/>
      <c r="E68" s="154"/>
      <c r="F68" s="154"/>
      <c r="G68" s="154"/>
      <c r="H68" s="154"/>
      <c r="I68" s="154"/>
      <c r="J68" s="154"/>
      <c r="K68" s="154"/>
      <c r="L68" s="154"/>
      <c r="M68" s="154"/>
      <c r="N68" s="154"/>
      <c r="O68" s="154"/>
      <c r="P68" s="154"/>
      <c r="Q68" s="154"/>
    </row>
    <row r="69" spans="1:17">
      <c r="A69" s="2"/>
      <c r="B69" s="154"/>
      <c r="C69" s="154"/>
      <c r="D69" s="154"/>
      <c r="E69" s="154"/>
      <c r="F69" s="154"/>
      <c r="G69" s="154"/>
      <c r="H69" s="154"/>
      <c r="I69" s="154"/>
      <c r="J69" s="154"/>
      <c r="K69" s="154"/>
      <c r="L69" s="154"/>
      <c r="M69" s="154"/>
      <c r="N69" s="154"/>
      <c r="O69" s="154"/>
      <c r="P69" s="154"/>
      <c r="Q69" s="154"/>
    </row>
    <row r="70" spans="1:17">
      <c r="A70" s="2"/>
      <c r="B70" s="154"/>
      <c r="C70" s="154"/>
      <c r="D70" s="154"/>
      <c r="E70" s="154"/>
      <c r="F70" s="154"/>
      <c r="G70" s="154"/>
      <c r="H70" s="154"/>
      <c r="I70" s="154"/>
      <c r="J70" s="154"/>
      <c r="K70" s="154"/>
      <c r="L70" s="154"/>
      <c r="M70" s="154"/>
      <c r="N70" s="154"/>
      <c r="O70" s="154"/>
      <c r="P70" s="154"/>
      <c r="Q70" s="154"/>
    </row>
    <row r="71" spans="1:17">
      <c r="B71" s="154"/>
      <c r="C71" s="154"/>
      <c r="D71" s="154"/>
      <c r="E71" s="154"/>
      <c r="F71" s="154"/>
      <c r="G71" s="154"/>
      <c r="H71" s="154"/>
      <c r="I71" s="154"/>
      <c r="J71" s="154"/>
      <c r="K71" s="154"/>
      <c r="L71" s="154"/>
      <c r="M71" s="154"/>
      <c r="N71" s="154"/>
      <c r="O71" s="154"/>
      <c r="P71" s="154"/>
      <c r="Q71" s="154"/>
    </row>
    <row r="72" spans="1:17">
      <c r="B72" s="154"/>
      <c r="C72" s="154"/>
      <c r="D72" s="154"/>
      <c r="E72" s="154"/>
      <c r="F72" s="154"/>
      <c r="G72" s="154"/>
      <c r="H72" s="154"/>
      <c r="I72" s="154"/>
      <c r="J72" s="154"/>
      <c r="K72" s="154"/>
      <c r="L72" s="154"/>
      <c r="M72" s="154"/>
      <c r="N72" s="154"/>
      <c r="O72" s="154"/>
      <c r="P72" s="154"/>
      <c r="Q72" s="154"/>
    </row>
    <row r="73" spans="1:17">
      <c r="B73" s="154"/>
      <c r="C73" s="154"/>
      <c r="D73" s="154"/>
      <c r="E73" s="154"/>
      <c r="F73" s="154"/>
      <c r="G73" s="154"/>
      <c r="H73" s="154"/>
      <c r="I73" s="154"/>
      <c r="J73" s="154"/>
      <c r="K73" s="154"/>
      <c r="L73" s="154"/>
      <c r="M73" s="154"/>
      <c r="N73" s="154"/>
      <c r="O73" s="154"/>
      <c r="P73" s="154"/>
      <c r="Q73" s="154"/>
    </row>
    <row r="74" spans="1:17">
      <c r="E74" s="13"/>
      <c r="F74" s="13"/>
    </row>
    <row r="75" spans="1:17">
      <c r="E75" s="13"/>
      <c r="F75" s="13"/>
    </row>
    <row r="76" spans="1:17">
      <c r="E76" s="13"/>
      <c r="F76" s="13"/>
    </row>
    <row r="77" spans="1:17">
      <c r="E77" s="13"/>
      <c r="F77" s="13"/>
    </row>
    <row r="78" spans="1:17">
      <c r="E78" s="13"/>
      <c r="F78" s="13"/>
    </row>
    <row r="79" spans="1:17">
      <c r="E79" s="13"/>
      <c r="F79" s="13"/>
    </row>
    <row r="80" spans="1:17">
      <c r="E80" s="13"/>
      <c r="F80" s="13"/>
    </row>
    <row r="81" spans="5:6">
      <c r="E81" s="13"/>
      <c r="F81" s="13"/>
    </row>
    <row r="82" spans="5:6">
      <c r="E82" s="13"/>
      <c r="F82" s="13"/>
    </row>
    <row r="83" spans="5:6">
      <c r="E83" s="13"/>
      <c r="F83" s="13"/>
    </row>
    <row r="84" spans="5:6">
      <c r="E84" s="13"/>
      <c r="F84" s="13"/>
    </row>
    <row r="85" spans="5:6">
      <c r="E85" s="13"/>
      <c r="F85" s="13"/>
    </row>
    <row r="86" spans="5:6">
      <c r="E86" s="13"/>
      <c r="F86" s="13"/>
    </row>
    <row r="87" spans="5:6">
      <c r="E87" s="13"/>
      <c r="F87" s="13"/>
    </row>
    <row r="88" spans="5:6">
      <c r="E88" s="13"/>
      <c r="F88" s="13"/>
    </row>
    <row r="89" spans="5:6">
      <c r="E89" s="13"/>
      <c r="F89" s="13"/>
    </row>
    <row r="90" spans="5:6">
      <c r="E90" s="13"/>
      <c r="F90" s="13"/>
    </row>
    <row r="91" spans="5:6">
      <c r="E91" s="13"/>
      <c r="F91" s="13"/>
    </row>
    <row r="92" spans="5:6">
      <c r="E92" s="13"/>
      <c r="F92" s="13"/>
    </row>
    <row r="93" spans="5:6">
      <c r="E93" s="13"/>
      <c r="F93" s="13"/>
    </row>
    <row r="94" spans="5:6">
      <c r="E94" s="13"/>
      <c r="F94" s="13"/>
    </row>
    <row r="95" spans="5:6">
      <c r="E95" s="13"/>
      <c r="F95" s="13"/>
    </row>
    <row r="96" spans="5:6">
      <c r="E96" s="13"/>
      <c r="F96" s="13"/>
    </row>
    <row r="97" spans="5:6">
      <c r="E97" s="13"/>
      <c r="F97" s="13"/>
    </row>
  </sheetData>
  <sheetProtection password="CE4F" sheet="1" objects="1" scenarios="1" formatCells="0" formatColumns="0" formatRows="0" selectLockedCells="1"/>
  <mergeCells count="1">
    <mergeCell ref="A4:E4"/>
  </mergeCells>
  <printOptions horizontalCentered="1" verticalCentered="1"/>
  <pageMargins left="0.98425196850393704" right="0.43307086614173229" top="0.31496062992125984" bottom="0.35433070866141736" header="0.51181102362204722" footer="0.35433070866141736"/>
  <pageSetup paperSize="9" scale="72" orientation="portrait" r:id="rId1"/>
  <headerFooter alignWithMargins="0">
    <oddFooter>&amp;R&amp;P/&amp;N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56"/>
  <sheetViews>
    <sheetView view="pageBreakPreview" zoomScale="70" zoomScaleSheetLayoutView="70" workbookViewId="0">
      <selection activeCell="G42" sqref="G42"/>
    </sheetView>
  </sheetViews>
  <sheetFormatPr defaultRowHeight="12.75"/>
  <cols>
    <col min="1" max="1" width="54.5703125" style="2" customWidth="1"/>
    <col min="2" max="4" width="12.7109375" style="2" customWidth="1"/>
    <col min="5" max="6" width="9.140625" style="2"/>
    <col min="7" max="51" width="9.140625" style="12"/>
    <col min="52" max="16384" width="9.140625" style="2"/>
  </cols>
  <sheetData>
    <row r="1" spans="1:3" ht="15.75">
      <c r="A1" s="60" t="s">
        <v>465</v>
      </c>
      <c r="B1" s="155"/>
      <c r="C1" s="3"/>
    </row>
    <row r="2" spans="1:3" ht="15.75">
      <c r="A2" s="156"/>
      <c r="B2" s="155"/>
      <c r="C2" s="3"/>
    </row>
    <row r="3" spans="1:3" ht="15.75">
      <c r="A3" s="87" t="s">
        <v>138</v>
      </c>
      <c r="B3" s="155"/>
      <c r="C3" s="3"/>
    </row>
    <row r="4" spans="1:3">
      <c r="A4" s="555" t="s">
        <v>921</v>
      </c>
      <c r="B4" s="3"/>
      <c r="C4" s="3"/>
    </row>
    <row r="5" spans="1:3">
      <c r="A5" s="574" t="s">
        <v>922</v>
      </c>
      <c r="B5" s="3"/>
      <c r="C5" s="3"/>
    </row>
    <row r="6" spans="1:3">
      <c r="A6" s="157"/>
      <c r="B6" s="158"/>
      <c r="C6" s="158"/>
    </row>
    <row r="8" spans="1:3">
      <c r="A8" s="159" t="s">
        <v>993</v>
      </c>
    </row>
    <row r="9" spans="1:3">
      <c r="A9" s="159" t="s">
        <v>466</v>
      </c>
    </row>
    <row r="10" spans="1:3" s="12" customFormat="1"/>
    <row r="11" spans="1:3" s="12" customFormat="1"/>
    <row r="12" spans="1:3" s="12" customFormat="1"/>
    <row r="13" spans="1:3" s="12" customFormat="1"/>
    <row r="14" spans="1:3" s="12" customFormat="1"/>
    <row r="15" spans="1:3" s="12" customFormat="1"/>
    <row r="16" spans="1:3" s="12" customFormat="1"/>
    <row r="17" s="12" customFormat="1"/>
    <row r="18" s="12" customFormat="1"/>
    <row r="19" s="12" customFormat="1"/>
    <row r="20" s="12" customFormat="1"/>
    <row r="21" s="12" customFormat="1"/>
    <row r="22" s="12" customFormat="1"/>
    <row r="23" s="12" customFormat="1"/>
    <row r="24" s="12" customFormat="1"/>
    <row r="25" s="12" customFormat="1"/>
    <row r="26" s="12" customFormat="1"/>
    <row r="27" s="12" customFormat="1"/>
    <row r="28" s="12" customFormat="1"/>
    <row r="29" s="12" customFormat="1"/>
    <row r="30" s="12" customFormat="1"/>
    <row r="31" s="12" customFormat="1"/>
    <row r="32" s="12" customFormat="1"/>
    <row r="33" s="12" customFormat="1"/>
    <row r="34" s="12" customFormat="1"/>
    <row r="35" s="12" customFormat="1"/>
    <row r="36" s="12" customFormat="1"/>
    <row r="37" s="12" customFormat="1"/>
    <row r="38" s="12" customFormat="1"/>
    <row r="39" s="12" customFormat="1"/>
    <row r="40" s="12" customFormat="1"/>
    <row r="41" s="12" customFormat="1"/>
    <row r="42" s="12" customFormat="1"/>
    <row r="43" s="12" customFormat="1"/>
    <row r="44" s="12" customFormat="1"/>
    <row r="45" s="12" customFormat="1"/>
    <row r="46" s="12" customFormat="1"/>
    <row r="47" s="12" customFormat="1"/>
    <row r="48" s="12" customFormat="1"/>
    <row r="49" s="12" customFormat="1"/>
    <row r="50" s="12" customFormat="1"/>
    <row r="51" s="12" customFormat="1"/>
    <row r="52" s="12" customFormat="1"/>
    <row r="53" s="12" customFormat="1"/>
    <row r="54" s="12" customFormat="1"/>
    <row r="55" s="12" customFormat="1"/>
    <row r="56" s="12" customFormat="1"/>
  </sheetData>
  <sheetProtection formatCells="0" formatColumns="0" formatRows="0" insertColumns="0" insertRows="0" deleteColumns="0" deleteRows="0" selectLockedCells="1"/>
  <printOptions horizontalCentered="1" verticalCentered="1"/>
  <pageMargins left="0.74803149606299213" right="0.74803149606299213" top="0.98425196850393704" bottom="0.98425196850393704" header="0.51181102362204722" footer="0.51181102362204722"/>
  <pageSetup paperSize="9" scale="60"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D58"/>
  <sheetViews>
    <sheetView showGridLines="0" view="pageBreakPreview" zoomScale="70" zoomScaleSheetLayoutView="70" workbookViewId="0">
      <selection activeCell="A9" sqref="A9"/>
    </sheetView>
  </sheetViews>
  <sheetFormatPr defaultRowHeight="12.75"/>
  <cols>
    <col min="1" max="1" width="38.28515625" bestFit="1" customWidth="1"/>
    <col min="2" max="2" width="11.5703125" customWidth="1"/>
    <col min="3" max="13" width="11.28515625" customWidth="1"/>
    <col min="14" max="14" width="9.85546875" bestFit="1" customWidth="1"/>
    <col min="15" max="15" width="3.28515625" customWidth="1"/>
  </cols>
  <sheetData>
    <row r="1" spans="1:30" ht="15.75">
      <c r="A1" s="60" t="s">
        <v>467</v>
      </c>
      <c r="B1" s="60"/>
      <c r="C1" s="6"/>
    </row>
    <row r="2" spans="1:30" ht="15.75">
      <c r="A2" s="156"/>
      <c r="B2" s="60"/>
      <c r="C2" s="6"/>
    </row>
    <row r="3" spans="1:30" ht="15.75">
      <c r="A3" s="87" t="s">
        <v>138</v>
      </c>
      <c r="B3" s="60"/>
      <c r="C3" s="6"/>
    </row>
    <row r="4" spans="1:30">
      <c r="A4" s="48" t="s">
        <v>468</v>
      </c>
    </row>
    <row r="5" spans="1:30">
      <c r="A5" s="48" t="s">
        <v>469</v>
      </c>
    </row>
    <row r="6" spans="1:30">
      <c r="A6" s="575" t="s">
        <v>470</v>
      </c>
    </row>
    <row r="7" spans="1:30" ht="20.25">
      <c r="O7" s="160"/>
      <c r="P7" s="160"/>
      <c r="Q7" s="160"/>
      <c r="R7" s="160"/>
      <c r="S7" s="160"/>
      <c r="T7" s="160"/>
      <c r="U7" s="160"/>
      <c r="V7" s="160"/>
      <c r="W7" s="160"/>
      <c r="X7" s="160"/>
      <c r="Y7" s="160"/>
      <c r="Z7" s="160"/>
      <c r="AA7" s="160"/>
      <c r="AB7" s="160"/>
      <c r="AC7" s="160"/>
      <c r="AD7" s="160"/>
    </row>
    <row r="8" spans="1:30" ht="21" thickBot="1">
      <c r="A8" s="797" t="s">
        <v>972</v>
      </c>
      <c r="B8" s="797"/>
      <c r="C8" s="797"/>
      <c r="D8" s="797"/>
      <c r="E8" s="797"/>
      <c r="F8" s="797"/>
      <c r="G8" s="797"/>
      <c r="H8" s="797"/>
      <c r="I8" s="797"/>
      <c r="J8" s="797"/>
      <c r="K8" s="797"/>
      <c r="L8" s="797"/>
      <c r="M8" s="797"/>
      <c r="N8" s="797"/>
    </row>
    <row r="9" spans="1:30" s="2" customFormat="1" ht="13.5" thickBot="1">
      <c r="A9" s="161"/>
      <c r="B9" s="162" t="s">
        <v>471</v>
      </c>
      <c r="C9" s="162" t="s">
        <v>472</v>
      </c>
      <c r="D9" s="162" t="s">
        <v>473</v>
      </c>
      <c r="E9" s="162" t="s">
        <v>474</v>
      </c>
      <c r="F9" s="162" t="s">
        <v>475</v>
      </c>
      <c r="G9" s="162" t="s">
        <v>476</v>
      </c>
      <c r="H9" s="162" t="s">
        <v>477</v>
      </c>
      <c r="I9" s="162" t="s">
        <v>478</v>
      </c>
      <c r="J9" s="162" t="s">
        <v>479</v>
      </c>
      <c r="K9" s="162" t="s">
        <v>480</v>
      </c>
      <c r="L9" s="162" t="s">
        <v>481</v>
      </c>
      <c r="M9" s="162" t="s">
        <v>482</v>
      </c>
      <c r="N9" s="163" t="s">
        <v>483</v>
      </c>
    </row>
    <row r="10" spans="1:30" s="2" customFormat="1">
      <c r="A10" s="164" t="s">
        <v>484</v>
      </c>
      <c r="B10" s="165"/>
      <c r="C10" s="165"/>
      <c r="D10" s="165"/>
      <c r="E10" s="165"/>
      <c r="F10" s="165"/>
      <c r="G10" s="165"/>
      <c r="H10" s="165"/>
      <c r="I10" s="165"/>
      <c r="J10" s="165"/>
      <c r="K10" s="165"/>
      <c r="L10" s="165"/>
      <c r="M10" s="165"/>
      <c r="N10" s="166"/>
    </row>
    <row r="11" spans="1:30" s="2" customFormat="1">
      <c r="A11" s="167" t="s">
        <v>485</v>
      </c>
      <c r="B11" s="168"/>
      <c r="C11" s="169"/>
      <c r="D11" s="169"/>
      <c r="E11" s="169"/>
      <c r="F11" s="169"/>
      <c r="G11" s="169"/>
      <c r="H11" s="169"/>
      <c r="I11" s="169"/>
      <c r="J11" s="169"/>
      <c r="K11" s="169"/>
      <c r="L11" s="169"/>
      <c r="M11" s="169"/>
      <c r="N11" s="170"/>
    </row>
    <row r="12" spans="1:30" s="2" customFormat="1">
      <c r="A12" s="171" t="s">
        <v>486</v>
      </c>
      <c r="B12" s="172"/>
      <c r="C12" s="173"/>
      <c r="D12" s="173"/>
      <c r="E12" s="173"/>
      <c r="F12" s="173"/>
      <c r="G12" s="173"/>
      <c r="H12" s="173"/>
      <c r="I12" s="173"/>
      <c r="J12" s="173"/>
      <c r="K12" s="173"/>
      <c r="L12" s="173"/>
      <c r="M12" s="173"/>
      <c r="N12" s="174">
        <f>IF(N13=0,0,+N14/N13)</f>
        <v>0</v>
      </c>
    </row>
    <row r="13" spans="1:30" s="2" customFormat="1">
      <c r="A13" s="171" t="s">
        <v>487</v>
      </c>
      <c r="B13" s="175"/>
      <c r="C13" s="176"/>
      <c r="D13" s="176"/>
      <c r="E13" s="176"/>
      <c r="F13" s="176"/>
      <c r="G13" s="176"/>
      <c r="H13" s="176"/>
      <c r="I13" s="176"/>
      <c r="J13" s="176"/>
      <c r="K13" s="176"/>
      <c r="L13" s="176"/>
      <c r="M13" s="176"/>
      <c r="N13" s="177">
        <f>SUM(B13:M13)</f>
        <v>0</v>
      </c>
    </row>
    <row r="14" spans="1:30" s="2" customFormat="1">
      <c r="A14" s="171" t="s">
        <v>488</v>
      </c>
      <c r="B14" s="175">
        <f>B12*B13</f>
        <v>0</v>
      </c>
      <c r="C14" s="176">
        <f t="shared" ref="C14:M14" si="0">C12*C13</f>
        <v>0</v>
      </c>
      <c r="D14" s="176">
        <f t="shared" si="0"/>
        <v>0</v>
      </c>
      <c r="E14" s="176">
        <f t="shared" si="0"/>
        <v>0</v>
      </c>
      <c r="F14" s="176">
        <f t="shared" si="0"/>
        <v>0</v>
      </c>
      <c r="G14" s="176">
        <f t="shared" si="0"/>
        <v>0</v>
      </c>
      <c r="H14" s="176">
        <f t="shared" si="0"/>
        <v>0</v>
      </c>
      <c r="I14" s="176">
        <f t="shared" si="0"/>
        <v>0</v>
      </c>
      <c r="J14" s="176">
        <f t="shared" si="0"/>
        <v>0</v>
      </c>
      <c r="K14" s="176">
        <f t="shared" si="0"/>
        <v>0</v>
      </c>
      <c r="L14" s="176">
        <f t="shared" si="0"/>
        <v>0</v>
      </c>
      <c r="M14" s="176">
        <f t="shared" si="0"/>
        <v>0</v>
      </c>
      <c r="N14" s="177">
        <f>SUM(B14:M14)</f>
        <v>0</v>
      </c>
    </row>
    <row r="15" spans="1:30" s="2" customFormat="1">
      <c r="A15" s="525" t="s">
        <v>489</v>
      </c>
      <c r="B15" s="178"/>
      <c r="C15" s="178"/>
      <c r="D15" s="178"/>
      <c r="E15" s="178"/>
      <c r="F15" s="178"/>
      <c r="G15" s="178"/>
      <c r="H15" s="178"/>
      <c r="I15" s="178"/>
      <c r="J15" s="178"/>
      <c r="K15" s="178"/>
      <c r="L15" s="178"/>
      <c r="M15" s="178"/>
      <c r="N15" s="179"/>
    </row>
    <row r="16" spans="1:30" s="2" customFormat="1">
      <c r="A16" s="171" t="s">
        <v>486</v>
      </c>
      <c r="B16" s="172"/>
      <c r="C16" s="173"/>
      <c r="D16" s="173"/>
      <c r="E16" s="173"/>
      <c r="F16" s="173"/>
      <c r="G16" s="173"/>
      <c r="H16" s="173"/>
      <c r="I16" s="173"/>
      <c r="J16" s="173"/>
      <c r="K16" s="173"/>
      <c r="L16" s="173"/>
      <c r="M16" s="173"/>
      <c r="N16" s="174">
        <f>IF(N17=0,0,+N18/N17)</f>
        <v>0</v>
      </c>
    </row>
    <row r="17" spans="1:14" s="2" customFormat="1">
      <c r="A17" s="171" t="s">
        <v>487</v>
      </c>
      <c r="B17" s="175"/>
      <c r="C17" s="176"/>
      <c r="D17" s="176"/>
      <c r="E17" s="176"/>
      <c r="F17" s="176"/>
      <c r="G17" s="176"/>
      <c r="H17" s="176"/>
      <c r="I17" s="176"/>
      <c r="J17" s="176"/>
      <c r="K17" s="176"/>
      <c r="L17" s="176"/>
      <c r="M17" s="176"/>
      <c r="N17" s="177">
        <f>SUM(B17:M17)</f>
        <v>0</v>
      </c>
    </row>
    <row r="18" spans="1:14" s="2" customFormat="1">
      <c r="A18" s="171" t="s">
        <v>488</v>
      </c>
      <c r="B18" s="175">
        <f t="shared" ref="B18:M18" si="1">B16*B17</f>
        <v>0</v>
      </c>
      <c r="C18" s="176">
        <f t="shared" si="1"/>
        <v>0</v>
      </c>
      <c r="D18" s="176">
        <f t="shared" si="1"/>
        <v>0</v>
      </c>
      <c r="E18" s="176">
        <f t="shared" si="1"/>
        <v>0</v>
      </c>
      <c r="F18" s="176">
        <f t="shared" si="1"/>
        <v>0</v>
      </c>
      <c r="G18" s="176">
        <f t="shared" si="1"/>
        <v>0</v>
      </c>
      <c r="H18" s="176">
        <f t="shared" si="1"/>
        <v>0</v>
      </c>
      <c r="I18" s="176">
        <f t="shared" si="1"/>
        <v>0</v>
      </c>
      <c r="J18" s="176">
        <f t="shared" si="1"/>
        <v>0</v>
      </c>
      <c r="K18" s="176">
        <f t="shared" si="1"/>
        <v>0</v>
      </c>
      <c r="L18" s="176">
        <f t="shared" si="1"/>
        <v>0</v>
      </c>
      <c r="M18" s="176">
        <f t="shared" si="1"/>
        <v>0</v>
      </c>
      <c r="N18" s="177">
        <f>SUM(B18:M18)</f>
        <v>0</v>
      </c>
    </row>
    <row r="19" spans="1:14" s="2" customFormat="1">
      <c r="A19" s="525" t="s">
        <v>490</v>
      </c>
      <c r="B19" s="178"/>
      <c r="C19" s="178"/>
      <c r="D19" s="178"/>
      <c r="E19" s="178"/>
      <c r="F19" s="178"/>
      <c r="G19" s="178"/>
      <c r="H19" s="178"/>
      <c r="I19" s="178"/>
      <c r="J19" s="178"/>
      <c r="K19" s="178"/>
      <c r="L19" s="178"/>
      <c r="M19" s="178"/>
      <c r="N19" s="179"/>
    </row>
    <row r="20" spans="1:14" s="2" customFormat="1">
      <c r="A20" s="171" t="s">
        <v>486</v>
      </c>
      <c r="B20" s="172"/>
      <c r="C20" s="173"/>
      <c r="D20" s="173"/>
      <c r="E20" s="173"/>
      <c r="F20" s="173"/>
      <c r="G20" s="173"/>
      <c r="H20" s="173"/>
      <c r="I20" s="173"/>
      <c r="J20" s="173"/>
      <c r="K20" s="173"/>
      <c r="L20" s="173"/>
      <c r="M20" s="173"/>
      <c r="N20" s="174">
        <f>IF(N21=0,0,+N22/N21)</f>
        <v>0</v>
      </c>
    </row>
    <row r="21" spans="1:14" s="2" customFormat="1">
      <c r="A21" s="171" t="s">
        <v>487</v>
      </c>
      <c r="B21" s="175"/>
      <c r="C21" s="176"/>
      <c r="D21" s="176"/>
      <c r="E21" s="176"/>
      <c r="F21" s="176"/>
      <c r="G21" s="176"/>
      <c r="H21" s="176"/>
      <c r="I21" s="176"/>
      <c r="J21" s="176"/>
      <c r="K21" s="176"/>
      <c r="L21" s="176"/>
      <c r="M21" s="176"/>
      <c r="N21" s="177">
        <f>SUM(B21:M21)</f>
        <v>0</v>
      </c>
    </row>
    <row r="22" spans="1:14" s="2" customFormat="1">
      <c r="A22" s="171" t="s">
        <v>488</v>
      </c>
      <c r="B22" s="175">
        <f t="shared" ref="B22:M22" si="2">B20*B21</f>
        <v>0</v>
      </c>
      <c r="C22" s="176">
        <f t="shared" si="2"/>
        <v>0</v>
      </c>
      <c r="D22" s="176">
        <f t="shared" si="2"/>
        <v>0</v>
      </c>
      <c r="E22" s="176">
        <f t="shared" si="2"/>
        <v>0</v>
      </c>
      <c r="F22" s="176">
        <f t="shared" si="2"/>
        <v>0</v>
      </c>
      <c r="G22" s="176">
        <f t="shared" si="2"/>
        <v>0</v>
      </c>
      <c r="H22" s="176">
        <f t="shared" si="2"/>
        <v>0</v>
      </c>
      <c r="I22" s="176">
        <f t="shared" si="2"/>
        <v>0</v>
      </c>
      <c r="J22" s="176">
        <f t="shared" si="2"/>
        <v>0</v>
      </c>
      <c r="K22" s="176">
        <f t="shared" si="2"/>
        <v>0</v>
      </c>
      <c r="L22" s="176">
        <f t="shared" si="2"/>
        <v>0</v>
      </c>
      <c r="M22" s="176">
        <f t="shared" si="2"/>
        <v>0</v>
      </c>
      <c r="N22" s="177">
        <f>SUM(B22:M22)</f>
        <v>0</v>
      </c>
    </row>
    <row r="23" spans="1:14" s="2" customFormat="1">
      <c r="A23" s="180" t="s">
        <v>28</v>
      </c>
      <c r="B23" s="178"/>
      <c r="C23" s="178"/>
      <c r="D23" s="178"/>
      <c r="E23" s="178"/>
      <c r="F23" s="178"/>
      <c r="G23" s="178"/>
      <c r="H23" s="178"/>
      <c r="I23" s="178"/>
      <c r="J23" s="178"/>
      <c r="K23" s="178"/>
      <c r="L23" s="178"/>
      <c r="M23" s="178"/>
      <c r="N23" s="179"/>
    </row>
    <row r="24" spans="1:14" s="2" customFormat="1">
      <c r="A24" s="171" t="s">
        <v>486</v>
      </c>
      <c r="B24" s="181"/>
      <c r="C24" s="182"/>
      <c r="D24" s="182"/>
      <c r="E24" s="182"/>
      <c r="F24" s="182"/>
      <c r="G24" s="182"/>
      <c r="H24" s="182"/>
      <c r="I24" s="182"/>
      <c r="J24" s="182"/>
      <c r="K24" s="182"/>
      <c r="L24" s="182"/>
      <c r="M24" s="182"/>
      <c r="N24" s="174">
        <f>IF(N25=0,0,+N26/N25)</f>
        <v>0</v>
      </c>
    </row>
    <row r="25" spans="1:14" s="2" customFormat="1">
      <c r="A25" s="171" t="s">
        <v>487</v>
      </c>
      <c r="B25" s="175"/>
      <c r="C25" s="176"/>
      <c r="D25" s="176"/>
      <c r="E25" s="176"/>
      <c r="F25" s="176"/>
      <c r="G25" s="176"/>
      <c r="H25" s="176"/>
      <c r="I25" s="176"/>
      <c r="J25" s="176"/>
      <c r="K25" s="176"/>
      <c r="L25" s="176"/>
      <c r="M25" s="176"/>
      <c r="N25" s="177">
        <f>SUM(B25:M25)</f>
        <v>0</v>
      </c>
    </row>
    <row r="26" spans="1:14" s="2" customFormat="1" ht="13.5" thickBot="1">
      <c r="A26" s="183" t="s">
        <v>488</v>
      </c>
      <c r="B26" s="184">
        <f t="shared" ref="B26:M26" si="3">B24*B25</f>
        <v>0</v>
      </c>
      <c r="C26" s="185">
        <f t="shared" si="3"/>
        <v>0</v>
      </c>
      <c r="D26" s="185">
        <f t="shared" si="3"/>
        <v>0</v>
      </c>
      <c r="E26" s="185">
        <f t="shared" si="3"/>
        <v>0</v>
      </c>
      <c r="F26" s="185">
        <f t="shared" si="3"/>
        <v>0</v>
      </c>
      <c r="G26" s="185">
        <f t="shared" si="3"/>
        <v>0</v>
      </c>
      <c r="H26" s="185">
        <f t="shared" si="3"/>
        <v>0</v>
      </c>
      <c r="I26" s="185">
        <f t="shared" si="3"/>
        <v>0</v>
      </c>
      <c r="J26" s="185">
        <f t="shared" si="3"/>
        <v>0</v>
      </c>
      <c r="K26" s="185">
        <f t="shared" si="3"/>
        <v>0</v>
      </c>
      <c r="L26" s="185">
        <f t="shared" si="3"/>
        <v>0</v>
      </c>
      <c r="M26" s="185">
        <f t="shared" si="3"/>
        <v>0</v>
      </c>
      <c r="N26" s="186">
        <f>SUM(B26:M26)</f>
        <v>0</v>
      </c>
    </row>
    <row r="27" spans="1:14" s="2" customFormat="1" ht="13.5" thickBot="1">
      <c r="A27" s="187"/>
      <c r="B27" s="188"/>
      <c r="C27" s="188"/>
      <c r="D27" s="188"/>
      <c r="E27" s="188"/>
      <c r="F27" s="188"/>
      <c r="G27" s="188"/>
      <c r="H27" s="188"/>
      <c r="I27" s="188"/>
      <c r="J27" s="188"/>
      <c r="K27" s="188"/>
      <c r="L27" s="188"/>
      <c r="M27" s="188"/>
      <c r="N27" s="189"/>
    </row>
    <row r="28" spans="1:14" s="2" customFormat="1">
      <c r="A28" s="526" t="s">
        <v>491</v>
      </c>
      <c r="B28" s="165"/>
      <c r="C28" s="165"/>
      <c r="D28" s="165"/>
      <c r="E28" s="165"/>
      <c r="F28" s="165"/>
      <c r="G28" s="165"/>
      <c r="H28" s="165"/>
      <c r="I28" s="165"/>
      <c r="J28" s="165"/>
      <c r="K28" s="165"/>
      <c r="L28" s="165"/>
      <c r="M28" s="165"/>
      <c r="N28" s="166"/>
    </row>
    <row r="29" spans="1:14" s="2" customFormat="1">
      <c r="A29" s="525" t="s">
        <v>485</v>
      </c>
      <c r="B29" s="168"/>
      <c r="C29" s="169"/>
      <c r="D29" s="169"/>
      <c r="E29" s="169"/>
      <c r="F29" s="169"/>
      <c r="G29" s="169"/>
      <c r="H29" s="169"/>
      <c r="I29" s="169"/>
      <c r="J29" s="169"/>
      <c r="K29" s="169"/>
      <c r="L29" s="169"/>
      <c r="M29" s="169"/>
      <c r="N29" s="170"/>
    </row>
    <row r="30" spans="1:14" s="2" customFormat="1">
      <c r="A30" s="171" t="s">
        <v>486</v>
      </c>
      <c r="B30" s="172"/>
      <c r="C30" s="173"/>
      <c r="D30" s="173"/>
      <c r="E30" s="173"/>
      <c r="F30" s="173"/>
      <c r="G30" s="173"/>
      <c r="H30" s="173"/>
      <c r="I30" s="173"/>
      <c r="J30" s="173"/>
      <c r="K30" s="173"/>
      <c r="L30" s="173"/>
      <c r="M30" s="173"/>
      <c r="N30" s="174">
        <f>IF(N31=0,0,+N32/N31)</f>
        <v>0</v>
      </c>
    </row>
    <row r="31" spans="1:14" s="2" customFormat="1">
      <c r="A31" s="171" t="s">
        <v>487</v>
      </c>
      <c r="B31" s="175"/>
      <c r="C31" s="176"/>
      <c r="D31" s="176"/>
      <c r="E31" s="176"/>
      <c r="F31" s="176"/>
      <c r="G31" s="176"/>
      <c r="H31" s="176"/>
      <c r="I31" s="176"/>
      <c r="J31" s="176"/>
      <c r="K31" s="176"/>
      <c r="L31" s="176"/>
      <c r="M31" s="176"/>
      <c r="N31" s="177">
        <f>SUM(B31:M31)</f>
        <v>0</v>
      </c>
    </row>
    <row r="32" spans="1:14" s="2" customFormat="1">
      <c r="A32" s="171" t="s">
        <v>488</v>
      </c>
      <c r="B32" s="175">
        <f t="shared" ref="B32:M32" si="4">B30*B31</f>
        <v>0</v>
      </c>
      <c r="C32" s="176">
        <f t="shared" si="4"/>
        <v>0</v>
      </c>
      <c r="D32" s="176">
        <f t="shared" si="4"/>
        <v>0</v>
      </c>
      <c r="E32" s="176">
        <f t="shared" si="4"/>
        <v>0</v>
      </c>
      <c r="F32" s="176">
        <f t="shared" si="4"/>
        <v>0</v>
      </c>
      <c r="G32" s="176">
        <f t="shared" si="4"/>
        <v>0</v>
      </c>
      <c r="H32" s="176">
        <f t="shared" si="4"/>
        <v>0</v>
      </c>
      <c r="I32" s="176">
        <f t="shared" si="4"/>
        <v>0</v>
      </c>
      <c r="J32" s="176">
        <f t="shared" si="4"/>
        <v>0</v>
      </c>
      <c r="K32" s="176">
        <f t="shared" si="4"/>
        <v>0</v>
      </c>
      <c r="L32" s="176">
        <f t="shared" si="4"/>
        <v>0</v>
      </c>
      <c r="M32" s="176">
        <f t="shared" si="4"/>
        <v>0</v>
      </c>
      <c r="N32" s="177">
        <f>SUM(B32:M32)</f>
        <v>0</v>
      </c>
    </row>
    <row r="33" spans="1:19" s="2" customFormat="1">
      <c r="A33" s="525" t="s">
        <v>489</v>
      </c>
      <c r="B33" s="178"/>
      <c r="C33" s="178"/>
      <c r="D33" s="178"/>
      <c r="E33" s="178"/>
      <c r="F33" s="178"/>
      <c r="G33" s="178"/>
      <c r="H33" s="178"/>
      <c r="I33" s="178"/>
      <c r="J33" s="178"/>
      <c r="K33" s="178"/>
      <c r="L33" s="178"/>
      <c r="M33" s="178"/>
      <c r="N33" s="179"/>
    </row>
    <row r="34" spans="1:19" s="2" customFormat="1">
      <c r="A34" s="171" t="s">
        <v>486</v>
      </c>
      <c r="B34" s="172"/>
      <c r="C34" s="173"/>
      <c r="D34" s="173"/>
      <c r="E34" s="173"/>
      <c r="F34" s="173"/>
      <c r="G34" s="173"/>
      <c r="H34" s="173"/>
      <c r="I34" s="173"/>
      <c r="J34" s="173"/>
      <c r="K34" s="173"/>
      <c r="L34" s="173"/>
      <c r="M34" s="173"/>
      <c r="N34" s="174">
        <f>IF(N35=0,0,+N36/N35)</f>
        <v>0</v>
      </c>
    </row>
    <row r="35" spans="1:19" s="2" customFormat="1">
      <c r="A35" s="171" t="s">
        <v>487</v>
      </c>
      <c r="B35" s="175"/>
      <c r="C35" s="176"/>
      <c r="D35" s="176"/>
      <c r="E35" s="176"/>
      <c r="F35" s="176"/>
      <c r="G35" s="176"/>
      <c r="H35" s="176"/>
      <c r="I35" s="176"/>
      <c r="J35" s="176"/>
      <c r="K35" s="176"/>
      <c r="L35" s="176"/>
      <c r="M35" s="176"/>
      <c r="N35" s="177">
        <f>SUM(B35:M35)</f>
        <v>0</v>
      </c>
    </row>
    <row r="36" spans="1:19" s="2" customFormat="1">
      <c r="A36" s="171" t="s">
        <v>488</v>
      </c>
      <c r="B36" s="175">
        <f t="shared" ref="B36:M36" si="5">B34*B35</f>
        <v>0</v>
      </c>
      <c r="C36" s="176">
        <f t="shared" si="5"/>
        <v>0</v>
      </c>
      <c r="D36" s="176">
        <f t="shared" si="5"/>
        <v>0</v>
      </c>
      <c r="E36" s="176">
        <f t="shared" si="5"/>
        <v>0</v>
      </c>
      <c r="F36" s="176">
        <f t="shared" si="5"/>
        <v>0</v>
      </c>
      <c r="G36" s="176">
        <f t="shared" si="5"/>
        <v>0</v>
      </c>
      <c r="H36" s="176">
        <f t="shared" si="5"/>
        <v>0</v>
      </c>
      <c r="I36" s="176">
        <f t="shared" si="5"/>
        <v>0</v>
      </c>
      <c r="J36" s="176">
        <f t="shared" si="5"/>
        <v>0</v>
      </c>
      <c r="K36" s="176">
        <f t="shared" si="5"/>
        <v>0</v>
      </c>
      <c r="L36" s="176">
        <f t="shared" si="5"/>
        <v>0</v>
      </c>
      <c r="M36" s="176">
        <f t="shared" si="5"/>
        <v>0</v>
      </c>
      <c r="N36" s="177">
        <f>SUM(B36:M36)</f>
        <v>0</v>
      </c>
    </row>
    <row r="37" spans="1:19" s="2" customFormat="1">
      <c r="A37" s="525" t="s">
        <v>490</v>
      </c>
      <c r="B37" s="178"/>
      <c r="C37" s="178"/>
      <c r="D37" s="178"/>
      <c r="E37" s="178"/>
      <c r="F37" s="178"/>
      <c r="G37" s="178"/>
      <c r="H37" s="178"/>
      <c r="I37" s="178"/>
      <c r="J37" s="178"/>
      <c r="K37" s="178"/>
      <c r="L37" s="178"/>
      <c r="M37" s="178"/>
      <c r="N37" s="179"/>
    </row>
    <row r="38" spans="1:19" s="2" customFormat="1">
      <c r="A38" s="171" t="s">
        <v>486</v>
      </c>
      <c r="B38" s="172"/>
      <c r="C38" s="173"/>
      <c r="D38" s="173"/>
      <c r="E38" s="173"/>
      <c r="F38" s="173"/>
      <c r="G38" s="173"/>
      <c r="H38" s="173"/>
      <c r="I38" s="173"/>
      <c r="J38" s="173"/>
      <c r="K38" s="173"/>
      <c r="L38" s="173"/>
      <c r="M38" s="173"/>
      <c r="N38" s="174">
        <f>IF(N39=0,0,+N40/N39)</f>
        <v>0</v>
      </c>
    </row>
    <row r="39" spans="1:19" s="2" customFormat="1">
      <c r="A39" s="171" t="s">
        <v>487</v>
      </c>
      <c r="B39" s="175"/>
      <c r="C39" s="176"/>
      <c r="D39" s="176"/>
      <c r="E39" s="176"/>
      <c r="F39" s="176"/>
      <c r="G39" s="176"/>
      <c r="H39" s="176"/>
      <c r="I39" s="176"/>
      <c r="J39" s="176"/>
      <c r="K39" s="176"/>
      <c r="L39" s="176"/>
      <c r="M39" s="176"/>
      <c r="N39" s="177">
        <f>SUM(B39:M39)</f>
        <v>0</v>
      </c>
    </row>
    <row r="40" spans="1:19" s="2" customFormat="1">
      <c r="A40" s="171" t="s">
        <v>488</v>
      </c>
      <c r="B40" s="175">
        <f t="shared" ref="B40:M40" si="6">B38*B39</f>
        <v>0</v>
      </c>
      <c r="C40" s="176">
        <f t="shared" si="6"/>
        <v>0</v>
      </c>
      <c r="D40" s="176">
        <f t="shared" si="6"/>
        <v>0</v>
      </c>
      <c r="E40" s="176">
        <f t="shared" si="6"/>
        <v>0</v>
      </c>
      <c r="F40" s="176">
        <f t="shared" si="6"/>
        <v>0</v>
      </c>
      <c r="G40" s="176">
        <f t="shared" si="6"/>
        <v>0</v>
      </c>
      <c r="H40" s="176">
        <f t="shared" si="6"/>
        <v>0</v>
      </c>
      <c r="I40" s="176">
        <f t="shared" si="6"/>
        <v>0</v>
      </c>
      <c r="J40" s="176">
        <f t="shared" si="6"/>
        <v>0</v>
      </c>
      <c r="K40" s="176">
        <f t="shared" si="6"/>
        <v>0</v>
      </c>
      <c r="L40" s="176">
        <f t="shared" si="6"/>
        <v>0</v>
      </c>
      <c r="M40" s="176">
        <f t="shared" si="6"/>
        <v>0</v>
      </c>
      <c r="N40" s="177">
        <f>SUM(B40:M40)</f>
        <v>0</v>
      </c>
    </row>
    <row r="41" spans="1:19" s="2" customFormat="1">
      <c r="A41" s="180" t="s">
        <v>28</v>
      </c>
      <c r="B41" s="178"/>
      <c r="C41" s="178"/>
      <c r="D41" s="178"/>
      <c r="E41" s="178"/>
      <c r="F41" s="178"/>
      <c r="G41" s="178"/>
      <c r="H41" s="178"/>
      <c r="I41" s="178"/>
      <c r="J41" s="178"/>
      <c r="K41" s="178"/>
      <c r="L41" s="178"/>
      <c r="M41" s="178"/>
      <c r="N41" s="179"/>
    </row>
    <row r="42" spans="1:19" s="2" customFormat="1">
      <c r="A42" s="171" t="s">
        <v>486</v>
      </c>
      <c r="B42" s="181"/>
      <c r="C42" s="182"/>
      <c r="D42" s="182"/>
      <c r="E42" s="182"/>
      <c r="F42" s="182"/>
      <c r="G42" s="182"/>
      <c r="H42" s="182"/>
      <c r="I42" s="182"/>
      <c r="J42" s="182"/>
      <c r="K42" s="182"/>
      <c r="L42" s="182"/>
      <c r="M42" s="182"/>
      <c r="N42" s="174">
        <f>IF(N43=0,0,+N44/N43)</f>
        <v>0</v>
      </c>
    </row>
    <row r="43" spans="1:19" s="2" customFormat="1">
      <c r="A43" s="171" t="s">
        <v>487</v>
      </c>
      <c r="B43" s="175"/>
      <c r="C43" s="176"/>
      <c r="D43" s="176"/>
      <c r="E43" s="176"/>
      <c r="F43" s="176"/>
      <c r="G43" s="176"/>
      <c r="H43" s="176"/>
      <c r="I43" s="176"/>
      <c r="J43" s="176"/>
      <c r="K43" s="176"/>
      <c r="L43" s="176"/>
      <c r="M43" s="176"/>
      <c r="N43" s="177">
        <f>SUM(B43:M43)</f>
        <v>0</v>
      </c>
    </row>
    <row r="44" spans="1:19" s="2" customFormat="1" ht="13.5" thickBot="1">
      <c r="A44" s="183" t="s">
        <v>488</v>
      </c>
      <c r="B44" s="184">
        <f t="shared" ref="B44:M44" si="7">B42*B43</f>
        <v>0</v>
      </c>
      <c r="C44" s="185">
        <f t="shared" si="7"/>
        <v>0</v>
      </c>
      <c r="D44" s="185">
        <f t="shared" si="7"/>
        <v>0</v>
      </c>
      <c r="E44" s="185">
        <f t="shared" si="7"/>
        <v>0</v>
      </c>
      <c r="F44" s="185">
        <f t="shared" si="7"/>
        <v>0</v>
      </c>
      <c r="G44" s="185">
        <f t="shared" si="7"/>
        <v>0</v>
      </c>
      <c r="H44" s="185">
        <f t="shared" si="7"/>
        <v>0</v>
      </c>
      <c r="I44" s="185">
        <f t="shared" si="7"/>
        <v>0</v>
      </c>
      <c r="J44" s="185">
        <f t="shared" si="7"/>
        <v>0</v>
      </c>
      <c r="K44" s="185">
        <f t="shared" si="7"/>
        <v>0</v>
      </c>
      <c r="L44" s="185">
        <f t="shared" si="7"/>
        <v>0</v>
      </c>
      <c r="M44" s="185">
        <f t="shared" si="7"/>
        <v>0</v>
      </c>
      <c r="N44" s="186">
        <f>SUM(B44:M44)</f>
        <v>0</v>
      </c>
    </row>
    <row r="45" spans="1:19" s="2" customFormat="1" ht="15.75">
      <c r="A45" s="190" t="s">
        <v>492</v>
      </c>
      <c r="B45" s="191"/>
      <c r="C45" s="191"/>
      <c r="D45" s="191"/>
      <c r="E45" s="191"/>
      <c r="F45" s="191"/>
      <c r="G45" s="191"/>
      <c r="H45" s="191"/>
      <c r="I45" s="191"/>
      <c r="J45" s="191"/>
      <c r="K45" s="191"/>
      <c r="L45" s="191"/>
      <c r="M45" s="191"/>
      <c r="N45" s="192"/>
    </row>
    <row r="46" spans="1:19" s="2" customFormat="1" ht="13.5" thickBot="1">
      <c r="A46" s="193"/>
      <c r="B46" s="194"/>
      <c r="C46" s="194"/>
      <c r="D46" s="194"/>
      <c r="E46" s="194"/>
      <c r="F46" s="194"/>
      <c r="G46" s="194"/>
      <c r="H46" s="194"/>
      <c r="I46" s="194"/>
      <c r="J46" s="194"/>
      <c r="K46" s="194"/>
      <c r="L46" s="194"/>
      <c r="M46" s="194"/>
      <c r="N46" s="195"/>
    </row>
    <row r="47" spans="1:19">
      <c r="A47" s="196" t="s">
        <v>493</v>
      </c>
      <c r="B47" s="197"/>
      <c r="C47" s="197"/>
      <c r="D47" s="197"/>
      <c r="E47" s="197"/>
      <c r="F47" s="197"/>
      <c r="G47" s="197"/>
      <c r="H47" s="197"/>
      <c r="I47" s="197"/>
      <c r="J47" s="197"/>
      <c r="K47" s="197"/>
      <c r="L47" s="197"/>
      <c r="M47" s="197"/>
      <c r="N47" s="198"/>
      <c r="O47" s="2"/>
      <c r="P47" s="2"/>
      <c r="Q47" s="2"/>
      <c r="R47" s="2"/>
      <c r="S47" s="2"/>
    </row>
    <row r="48" spans="1:19">
      <c r="A48" s="199" t="s">
        <v>494</v>
      </c>
      <c r="B48" s="200"/>
      <c r="C48" s="200"/>
      <c r="D48" s="200"/>
      <c r="E48" s="200"/>
      <c r="F48" s="200"/>
      <c r="G48" s="200"/>
      <c r="H48" s="200"/>
      <c r="I48" s="200"/>
      <c r="J48" s="200"/>
      <c r="K48" s="200"/>
      <c r="L48" s="200"/>
      <c r="M48" s="200"/>
      <c r="N48" s="201"/>
      <c r="O48" s="2"/>
      <c r="P48" s="2"/>
      <c r="Q48" s="2"/>
      <c r="R48" s="2"/>
      <c r="S48" s="2"/>
    </row>
    <row r="49" spans="1:19">
      <c r="A49" s="199" t="s">
        <v>495</v>
      </c>
      <c r="B49" s="63"/>
      <c r="C49" s="63"/>
      <c r="D49" s="63"/>
      <c r="E49" s="63"/>
      <c r="F49" s="63"/>
      <c r="G49" s="63"/>
      <c r="H49" s="63"/>
      <c r="I49" s="63"/>
      <c r="J49" s="63"/>
      <c r="K49" s="63"/>
      <c r="L49" s="63"/>
      <c r="M49" s="63"/>
      <c r="N49" s="202"/>
      <c r="O49" s="2"/>
      <c r="P49" s="2"/>
      <c r="Q49" s="2"/>
      <c r="R49" s="2"/>
      <c r="S49" s="2"/>
    </row>
    <row r="50" spans="1:19">
      <c r="A50" s="199" t="s">
        <v>496</v>
      </c>
      <c r="B50" s="200"/>
      <c r="C50" s="200"/>
      <c r="D50" s="200"/>
      <c r="E50" s="200"/>
      <c r="F50" s="200"/>
      <c r="G50" s="200"/>
      <c r="H50" s="200"/>
      <c r="I50" s="200"/>
      <c r="J50" s="200"/>
      <c r="K50" s="200"/>
      <c r="L50" s="200"/>
      <c r="M50" s="200"/>
      <c r="N50" s="201"/>
      <c r="O50" s="2"/>
      <c r="P50" s="2"/>
      <c r="Q50" s="2"/>
      <c r="R50" s="2"/>
      <c r="S50" s="2"/>
    </row>
    <row r="51" spans="1:19">
      <c r="A51" s="199" t="s">
        <v>497</v>
      </c>
      <c r="B51" s="203"/>
      <c r="C51" s="203"/>
      <c r="D51" s="203"/>
      <c r="E51" s="203"/>
      <c r="F51" s="203"/>
      <c r="G51" s="203"/>
      <c r="H51" s="203"/>
      <c r="I51" s="203"/>
      <c r="J51" s="203"/>
      <c r="K51" s="203"/>
      <c r="L51" s="203"/>
      <c r="M51" s="203"/>
      <c r="N51" s="204"/>
      <c r="O51" s="2"/>
      <c r="P51" s="2"/>
      <c r="Q51" s="2"/>
      <c r="R51" s="2"/>
      <c r="S51" s="2"/>
    </row>
    <row r="52" spans="1:19">
      <c r="A52" s="199" t="s">
        <v>498</v>
      </c>
      <c r="B52" s="200"/>
      <c r="C52" s="200"/>
      <c r="D52" s="200"/>
      <c r="E52" s="200"/>
      <c r="F52" s="200"/>
      <c r="G52" s="200"/>
      <c r="H52" s="200"/>
      <c r="I52" s="200"/>
      <c r="J52" s="200"/>
      <c r="K52" s="200"/>
      <c r="L52" s="200"/>
      <c r="M52" s="200"/>
      <c r="N52" s="201"/>
      <c r="O52" s="2"/>
      <c r="P52" s="2"/>
      <c r="Q52" s="2"/>
      <c r="R52" s="2"/>
      <c r="S52" s="2"/>
    </row>
    <row r="53" spans="1:19" ht="13.5" thickBot="1">
      <c r="A53" s="205" t="s">
        <v>499</v>
      </c>
      <c r="B53" s="206"/>
      <c r="C53" s="206"/>
      <c r="D53" s="206"/>
      <c r="E53" s="206"/>
      <c r="F53" s="206"/>
      <c r="G53" s="206"/>
      <c r="H53" s="206"/>
      <c r="I53" s="206"/>
      <c r="J53" s="206"/>
      <c r="K53" s="206"/>
      <c r="L53" s="206"/>
      <c r="M53" s="206"/>
      <c r="N53" s="207"/>
      <c r="O53" s="2"/>
      <c r="P53" s="2"/>
      <c r="Q53" s="2"/>
      <c r="R53" s="2"/>
      <c r="S53" s="2"/>
    </row>
    <row r="54" spans="1:19">
      <c r="A54" s="2"/>
      <c r="B54" s="2"/>
      <c r="C54" s="2"/>
      <c r="D54" s="2"/>
      <c r="E54" s="2"/>
      <c r="F54" s="2"/>
      <c r="G54" s="2"/>
      <c r="H54" s="2"/>
      <c r="I54" s="2"/>
      <c r="J54" s="2"/>
      <c r="K54" s="2"/>
      <c r="L54" s="2"/>
      <c r="M54" s="2"/>
      <c r="N54" s="2"/>
      <c r="O54" s="2"/>
      <c r="P54" s="2"/>
      <c r="Q54" s="2"/>
      <c r="R54" s="2"/>
      <c r="S54" s="2"/>
    </row>
    <row r="55" spans="1:19">
      <c r="A55" s="2"/>
      <c r="B55" s="2"/>
      <c r="C55" s="2"/>
      <c r="D55" s="2"/>
      <c r="E55" s="2"/>
      <c r="F55" s="2"/>
      <c r="G55" s="2"/>
      <c r="H55" s="2"/>
      <c r="I55" s="2"/>
      <c r="J55" s="2"/>
      <c r="K55" s="2"/>
      <c r="L55" s="2"/>
      <c r="M55" s="2"/>
      <c r="N55" s="2"/>
      <c r="O55" s="2"/>
      <c r="P55" s="2"/>
      <c r="Q55" s="2"/>
      <c r="R55" s="2"/>
      <c r="S55" s="2"/>
    </row>
    <row r="56" spans="1:19">
      <c r="A56" s="2"/>
      <c r="B56" s="2"/>
      <c r="C56" s="2"/>
      <c r="D56" s="2"/>
      <c r="E56" s="2"/>
      <c r="F56" s="2"/>
      <c r="G56" s="2"/>
      <c r="H56" s="2"/>
      <c r="I56" s="2"/>
      <c r="J56" s="2"/>
      <c r="K56" s="2"/>
      <c r="L56" s="2"/>
      <c r="M56" s="2"/>
      <c r="N56" s="2"/>
      <c r="O56" s="2"/>
      <c r="P56" s="2"/>
      <c r="Q56" s="2"/>
      <c r="R56" s="2"/>
      <c r="S56" s="2"/>
    </row>
    <row r="57" spans="1:19">
      <c r="A57" s="2"/>
      <c r="B57" s="2"/>
      <c r="C57" s="2"/>
      <c r="D57" s="2"/>
      <c r="E57" s="2"/>
      <c r="F57" s="2"/>
      <c r="G57" s="2"/>
      <c r="H57" s="2"/>
      <c r="I57" s="2"/>
      <c r="J57" s="2"/>
      <c r="K57" s="2"/>
      <c r="L57" s="2"/>
      <c r="M57" s="2"/>
      <c r="N57" s="2"/>
      <c r="O57" s="2"/>
      <c r="P57" s="2"/>
      <c r="Q57" s="2"/>
      <c r="R57" s="2"/>
      <c r="S57" s="2"/>
    </row>
    <row r="58" spans="1:19">
      <c r="A58" s="2"/>
      <c r="B58" s="2"/>
      <c r="C58" s="2"/>
      <c r="D58" s="2"/>
      <c r="E58" s="2"/>
      <c r="F58" s="2"/>
      <c r="G58" s="2"/>
      <c r="H58" s="2"/>
      <c r="I58" s="2"/>
      <c r="J58" s="2"/>
      <c r="K58" s="2"/>
      <c r="L58" s="2"/>
      <c r="M58" s="2"/>
      <c r="N58" s="2"/>
      <c r="O58" s="2"/>
      <c r="P58" s="2"/>
      <c r="Q58" s="2"/>
      <c r="R58" s="2"/>
      <c r="S58" s="2"/>
    </row>
  </sheetData>
  <sheetProtection password="CE4F" sheet="1" objects="1" scenarios="1" formatCells="0" formatColumns="0" formatRows="0" insertRows="0" deleteRows="0" selectLockedCells="1"/>
  <mergeCells count="1">
    <mergeCell ref="A8:N8"/>
  </mergeCells>
  <printOptions horizontalCentered="1" verticalCentered="1"/>
  <pageMargins left="0.74803149606299213" right="0.74803149606299213" top="0.98425196850393704" bottom="0.98425196850393704" header="0.51181102362204722" footer="0.51181102362204722"/>
  <pageSetup paperSize="9" scale="65" orientation="landscape" r:id="rId1"/>
  <headerFooter alignWithMargins="0">
    <oddFooter>&amp;R&amp;P/&amp;N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51"/>
  <sheetViews>
    <sheetView showGridLines="0" view="pageBreakPreview" zoomScale="70" zoomScaleNormal="85" zoomScaleSheetLayoutView="70" workbookViewId="0">
      <selection activeCell="O2" sqref="O2"/>
    </sheetView>
  </sheetViews>
  <sheetFormatPr defaultRowHeight="12.75"/>
  <cols>
    <col min="1" max="1" width="39.5703125" style="208" bestFit="1" customWidth="1"/>
    <col min="2" max="2" width="9.28515625" style="208" bestFit="1" customWidth="1"/>
    <col min="3" max="3" width="9.85546875" style="208" bestFit="1" customWidth="1"/>
    <col min="4" max="4" width="9.7109375" style="208" customWidth="1"/>
    <col min="5" max="5" width="9.85546875" style="208" bestFit="1" customWidth="1"/>
    <col min="6" max="6" width="9.42578125" style="208" customWidth="1"/>
    <col min="7" max="7" width="9" style="208" bestFit="1" customWidth="1"/>
    <col min="8" max="9" width="9.140625" style="208" customWidth="1"/>
    <col min="10" max="10" width="9.28515625" style="208" customWidth="1"/>
    <col min="11" max="11" width="9" style="208" bestFit="1" customWidth="1"/>
    <col min="12" max="12" width="9.28515625" style="208" customWidth="1"/>
    <col min="13" max="13" width="9" style="208" bestFit="1" customWidth="1"/>
    <col min="14" max="14" width="9.85546875" style="208" bestFit="1" customWidth="1"/>
    <col min="15" max="15" width="9" style="208" bestFit="1" customWidth="1"/>
    <col min="16" max="16" width="9.28515625" style="208" bestFit="1" customWidth="1"/>
    <col min="17" max="17" width="9" style="208" bestFit="1" customWidth="1"/>
    <col min="18" max="18" width="8.7109375" style="208" bestFit="1" customWidth="1"/>
    <col min="19" max="19" width="9.140625" style="208"/>
    <col min="20" max="20" width="8.7109375" style="208" bestFit="1" customWidth="1"/>
    <col min="21" max="21" width="9.140625" style="208"/>
    <col min="22" max="22" width="8.7109375" style="208" bestFit="1" customWidth="1"/>
    <col min="23" max="23" width="9.140625" style="208"/>
    <col min="24" max="24" width="8.7109375" style="208" bestFit="1" customWidth="1"/>
    <col min="25" max="25" width="9.140625" style="208"/>
    <col min="26" max="26" width="11.140625" style="210" bestFit="1" customWidth="1"/>
    <col min="27" max="27" width="9.140625" style="210"/>
    <col min="28" max="28" width="11.140625" style="210" bestFit="1" customWidth="1"/>
    <col min="29" max="16384" width="9.140625" style="210"/>
  </cols>
  <sheetData>
    <row r="1" spans="1:25" ht="15.75">
      <c r="A1" s="60" t="s">
        <v>500</v>
      </c>
      <c r="C1" s="209"/>
      <c r="O1" s="3"/>
      <c r="P1" s="3"/>
      <c r="Q1" s="3"/>
      <c r="R1" s="3"/>
    </row>
    <row r="2" spans="1:25">
      <c r="A2" s="156"/>
      <c r="B2" s="577"/>
      <c r="C2" s="576"/>
      <c r="D2" s="577"/>
      <c r="E2" s="577"/>
      <c r="F2" s="577"/>
      <c r="G2" s="577"/>
      <c r="H2" s="577"/>
      <c r="I2" s="577"/>
      <c r="J2" s="577"/>
      <c r="K2" s="577"/>
      <c r="L2" s="577"/>
      <c r="M2" s="577"/>
      <c r="N2" s="577"/>
      <c r="O2" s="3"/>
      <c r="P2" s="3"/>
      <c r="Q2" s="3"/>
      <c r="R2" s="3"/>
    </row>
    <row r="3" spans="1:25">
      <c r="A3" s="87" t="s">
        <v>138</v>
      </c>
      <c r="B3" s="577"/>
      <c r="C3" s="576"/>
      <c r="D3" s="577"/>
      <c r="E3" s="577"/>
      <c r="F3" s="577"/>
      <c r="G3" s="577"/>
      <c r="H3" s="577"/>
      <c r="I3" s="577"/>
      <c r="J3" s="577"/>
      <c r="K3" s="577"/>
      <c r="L3" s="577"/>
      <c r="M3" s="577"/>
      <c r="N3" s="577"/>
      <c r="O3" s="3"/>
      <c r="P3" s="3"/>
      <c r="Q3" s="3"/>
      <c r="R3" s="3"/>
    </row>
    <row r="4" spans="1:25">
      <c r="A4" s="798" t="s">
        <v>501</v>
      </c>
      <c r="B4" s="798"/>
      <c r="C4" s="798"/>
      <c r="D4" s="798"/>
      <c r="E4" s="798"/>
      <c r="F4" s="798"/>
      <c r="G4" s="798"/>
      <c r="H4" s="798"/>
      <c r="I4" s="798"/>
      <c r="J4" s="798"/>
      <c r="K4" s="798"/>
      <c r="L4" s="798"/>
      <c r="M4" s="798"/>
      <c r="N4" s="798"/>
      <c r="O4" s="698"/>
      <c r="P4" s="698"/>
      <c r="Q4" s="699"/>
      <c r="R4" s="3"/>
    </row>
    <row r="5" spans="1:25">
      <c r="A5" s="798"/>
      <c r="B5" s="798"/>
      <c r="C5" s="798"/>
      <c r="D5" s="798"/>
      <c r="E5" s="798"/>
      <c r="F5" s="798"/>
      <c r="G5" s="798"/>
      <c r="H5" s="798"/>
      <c r="I5" s="798"/>
      <c r="J5" s="798"/>
      <c r="K5" s="798"/>
      <c r="L5" s="798"/>
      <c r="M5" s="798"/>
      <c r="N5" s="798"/>
      <c r="O5" s="698"/>
      <c r="P5" s="698"/>
      <c r="Q5" s="699"/>
      <c r="R5" s="3"/>
    </row>
    <row r="6" spans="1:25">
      <c r="A6" s="211" t="s">
        <v>1011</v>
      </c>
      <c r="B6" s="577"/>
      <c r="C6" s="577"/>
      <c r="D6" s="577"/>
      <c r="E6" s="577"/>
      <c r="F6" s="577"/>
      <c r="G6" s="577"/>
      <c r="H6" s="577"/>
      <c r="I6" s="577"/>
      <c r="J6" s="577"/>
      <c r="K6" s="577"/>
      <c r="L6" s="577"/>
      <c r="M6" s="577"/>
      <c r="N6" s="577"/>
      <c r="O6" s="3"/>
      <c r="P6" s="3"/>
      <c r="Q6" s="3"/>
      <c r="R6" s="3"/>
    </row>
    <row r="7" spans="1:25">
      <c r="A7" s="211" t="s">
        <v>502</v>
      </c>
      <c r="B7" s="577"/>
      <c r="C7" s="577"/>
      <c r="D7" s="577"/>
      <c r="E7" s="577"/>
      <c r="F7" s="577"/>
      <c r="G7" s="577"/>
      <c r="H7" s="577"/>
      <c r="I7" s="577"/>
      <c r="J7" s="577"/>
      <c r="K7" s="577"/>
      <c r="L7" s="577"/>
      <c r="M7" s="577"/>
      <c r="N7" s="577"/>
      <c r="O7" s="3"/>
      <c r="P7" s="3"/>
      <c r="Q7" s="3"/>
      <c r="R7" s="3"/>
    </row>
    <row r="8" spans="1:25">
      <c r="A8" s="211" t="s">
        <v>1014</v>
      </c>
      <c r="B8" s="577"/>
      <c r="C8" s="577"/>
      <c r="D8" s="577"/>
      <c r="E8" s="577"/>
      <c r="F8" s="577"/>
      <c r="G8" s="577"/>
      <c r="H8" s="577"/>
      <c r="I8" s="577"/>
      <c r="J8" s="577"/>
      <c r="K8" s="577"/>
      <c r="L8" s="577"/>
      <c r="M8" s="577"/>
      <c r="N8" s="577"/>
      <c r="O8" s="3"/>
      <c r="P8" s="3"/>
      <c r="Q8" s="3"/>
      <c r="R8" s="3"/>
    </row>
    <row r="9" spans="1:25">
      <c r="A9" s="211" t="s">
        <v>1015</v>
      </c>
      <c r="B9" s="577"/>
      <c r="C9" s="577"/>
      <c r="D9" s="577"/>
      <c r="E9" s="577"/>
      <c r="F9" s="577"/>
      <c r="G9" s="577"/>
      <c r="H9" s="577"/>
      <c r="I9" s="577"/>
      <c r="J9" s="577"/>
      <c r="K9" s="577"/>
      <c r="L9" s="577"/>
      <c r="M9" s="577"/>
      <c r="N9" s="577"/>
      <c r="O9" s="3"/>
      <c r="P9" s="3"/>
      <c r="Q9" s="3"/>
      <c r="R9" s="3"/>
    </row>
    <row r="10" spans="1:25">
      <c r="A10" s="211" t="s">
        <v>1016</v>
      </c>
      <c r="B10" s="577"/>
      <c r="C10" s="577"/>
      <c r="D10" s="577"/>
      <c r="E10" s="577"/>
      <c r="F10" s="577"/>
      <c r="G10" s="577"/>
      <c r="H10" s="577"/>
      <c r="I10" s="577"/>
      <c r="J10" s="577"/>
      <c r="K10" s="577"/>
      <c r="L10" s="577"/>
      <c r="M10" s="577"/>
      <c r="N10" s="577"/>
      <c r="O10" s="3"/>
      <c r="P10" s="3"/>
      <c r="Q10" s="3"/>
      <c r="R10" s="3"/>
    </row>
    <row r="11" spans="1:25" ht="22.5" customHeight="1" thickBot="1">
      <c r="O11" s="2"/>
      <c r="P11" s="2"/>
      <c r="Q11" s="2"/>
      <c r="R11" s="2"/>
      <c r="S11" s="210"/>
      <c r="T11" s="210"/>
      <c r="U11" s="210"/>
      <c r="V11" s="210"/>
      <c r="W11" s="210"/>
      <c r="X11" s="210"/>
      <c r="Y11" s="210"/>
    </row>
    <row r="12" spans="1:25" s="212" customFormat="1" ht="15.75" thickBot="1">
      <c r="A12" s="799" t="s">
        <v>973</v>
      </c>
      <c r="B12" s="800"/>
      <c r="C12" s="800"/>
      <c r="D12" s="800"/>
      <c r="E12" s="800"/>
      <c r="F12" s="800"/>
      <c r="G12" s="800"/>
      <c r="H12" s="800"/>
      <c r="I12" s="800"/>
      <c r="J12" s="800"/>
      <c r="K12" s="800"/>
      <c r="L12" s="800"/>
      <c r="M12" s="800"/>
      <c r="N12" s="801"/>
      <c r="O12" s="700"/>
      <c r="P12" s="700"/>
      <c r="Q12" s="700"/>
      <c r="R12" s="700"/>
    </row>
    <row r="13" spans="1:25" ht="13.5" thickBot="1">
      <c r="A13" s="213"/>
      <c r="B13" s="214" t="s">
        <v>471</v>
      </c>
      <c r="C13" s="215" t="s">
        <v>472</v>
      </c>
      <c r="D13" s="215" t="s">
        <v>473</v>
      </c>
      <c r="E13" s="215" t="s">
        <v>474</v>
      </c>
      <c r="F13" s="215" t="s">
        <v>475</v>
      </c>
      <c r="G13" s="215" t="s">
        <v>476</v>
      </c>
      <c r="H13" s="215" t="s">
        <v>477</v>
      </c>
      <c r="I13" s="215" t="s">
        <v>478</v>
      </c>
      <c r="J13" s="215" t="s">
        <v>479</v>
      </c>
      <c r="K13" s="215" t="s">
        <v>480</v>
      </c>
      <c r="L13" s="215" t="s">
        <v>481</v>
      </c>
      <c r="M13" s="215" t="s">
        <v>482</v>
      </c>
      <c r="N13" s="216" t="s">
        <v>483</v>
      </c>
      <c r="O13" s="2"/>
      <c r="P13" s="2"/>
      <c r="Q13" s="2"/>
      <c r="R13" s="2"/>
      <c r="S13" s="210"/>
      <c r="T13" s="210"/>
      <c r="U13" s="210"/>
      <c r="V13" s="210"/>
      <c r="W13" s="210"/>
      <c r="X13" s="210"/>
      <c r="Y13" s="210"/>
    </row>
    <row r="14" spans="1:25">
      <c r="A14" s="217" t="s">
        <v>485</v>
      </c>
      <c r="B14" s="218"/>
      <c r="C14" s="218"/>
      <c r="D14" s="218"/>
      <c r="E14" s="218"/>
      <c r="F14" s="218"/>
      <c r="G14" s="218"/>
      <c r="H14" s="218"/>
      <c r="I14" s="218"/>
      <c r="J14" s="218"/>
      <c r="K14" s="218"/>
      <c r="L14" s="218"/>
      <c r="M14" s="218"/>
      <c r="N14" s="219"/>
      <c r="O14" s="2"/>
      <c r="P14" s="2"/>
      <c r="Q14" s="2"/>
      <c r="R14" s="2"/>
      <c r="S14" s="210"/>
      <c r="T14" s="210"/>
      <c r="U14" s="210"/>
      <c r="V14" s="210"/>
      <c r="W14" s="210"/>
      <c r="X14" s="210"/>
      <c r="Y14" s="210"/>
    </row>
    <row r="15" spans="1:25">
      <c r="A15" s="220" t="s">
        <v>486</v>
      </c>
      <c r="B15" s="172"/>
      <c r="C15" s="173"/>
      <c r="D15" s="173"/>
      <c r="E15" s="173"/>
      <c r="F15" s="173"/>
      <c r="G15" s="173"/>
      <c r="H15" s="173"/>
      <c r="I15" s="173"/>
      <c r="J15" s="173"/>
      <c r="K15" s="173"/>
      <c r="L15" s="173"/>
      <c r="M15" s="173"/>
      <c r="N15" s="221">
        <f>IF(N16=0,0,+N17/N16)</f>
        <v>0</v>
      </c>
      <c r="O15" s="2"/>
      <c r="P15" s="2"/>
      <c r="Q15" s="2"/>
      <c r="R15" s="2"/>
      <c r="S15" s="210"/>
      <c r="T15" s="210"/>
      <c r="U15" s="210"/>
      <c r="V15" s="210"/>
      <c r="W15" s="210"/>
      <c r="X15" s="210"/>
      <c r="Y15" s="210"/>
    </row>
    <row r="16" spans="1:25">
      <c r="A16" s="220" t="s">
        <v>503</v>
      </c>
      <c r="B16" s="175"/>
      <c r="C16" s="176"/>
      <c r="D16" s="176"/>
      <c r="E16" s="176"/>
      <c r="F16" s="176"/>
      <c r="G16" s="176"/>
      <c r="H16" s="176"/>
      <c r="I16" s="176"/>
      <c r="J16" s="176"/>
      <c r="K16" s="176"/>
      <c r="L16" s="176"/>
      <c r="M16" s="176"/>
      <c r="N16" s="222">
        <f>SUM(B16:M16)</f>
        <v>0</v>
      </c>
      <c r="O16" s="2"/>
      <c r="P16" s="2"/>
      <c r="Q16" s="2"/>
      <c r="R16" s="2"/>
      <c r="S16" s="210"/>
      <c r="T16" s="210"/>
      <c r="U16" s="210"/>
      <c r="V16" s="210"/>
      <c r="W16" s="210"/>
      <c r="X16" s="210"/>
      <c r="Y16" s="210"/>
    </row>
    <row r="17" spans="1:25">
      <c r="A17" s="220" t="s">
        <v>504</v>
      </c>
      <c r="B17" s="223">
        <f>B15*B16</f>
        <v>0</v>
      </c>
      <c r="C17" s="224">
        <f t="shared" ref="C17:M17" si="0">C15*C16</f>
        <v>0</v>
      </c>
      <c r="D17" s="224">
        <f t="shared" si="0"/>
        <v>0</v>
      </c>
      <c r="E17" s="224">
        <f t="shared" si="0"/>
        <v>0</v>
      </c>
      <c r="F17" s="224">
        <f t="shared" si="0"/>
        <v>0</v>
      </c>
      <c r="G17" s="224">
        <f t="shared" si="0"/>
        <v>0</v>
      </c>
      <c r="H17" s="224">
        <f t="shared" si="0"/>
        <v>0</v>
      </c>
      <c r="I17" s="224">
        <f t="shared" si="0"/>
        <v>0</v>
      </c>
      <c r="J17" s="224">
        <f t="shared" si="0"/>
        <v>0</v>
      </c>
      <c r="K17" s="224">
        <f t="shared" si="0"/>
        <v>0</v>
      </c>
      <c r="L17" s="224">
        <f t="shared" si="0"/>
        <v>0</v>
      </c>
      <c r="M17" s="224">
        <f t="shared" si="0"/>
        <v>0</v>
      </c>
      <c r="N17" s="222">
        <f>SUM(B17:M17)</f>
        <v>0</v>
      </c>
      <c r="O17" s="2"/>
      <c r="P17" s="2"/>
      <c r="Q17" s="2"/>
      <c r="R17" s="2"/>
      <c r="S17" s="210"/>
      <c r="T17" s="210"/>
      <c r="U17" s="210"/>
      <c r="V17" s="210"/>
      <c r="W17" s="210"/>
      <c r="X17" s="210"/>
      <c r="Y17" s="210"/>
    </row>
    <row r="18" spans="1:25">
      <c r="A18" s="220" t="s">
        <v>505</v>
      </c>
      <c r="B18" s="175"/>
      <c r="C18" s="176"/>
      <c r="D18" s="176"/>
      <c r="E18" s="176"/>
      <c r="F18" s="176"/>
      <c r="G18" s="176"/>
      <c r="H18" s="176"/>
      <c r="I18" s="176"/>
      <c r="J18" s="176"/>
      <c r="K18" s="176"/>
      <c r="L18" s="176"/>
      <c r="M18" s="176"/>
      <c r="N18" s="177"/>
      <c r="O18" s="2"/>
      <c r="P18" s="2"/>
      <c r="Q18" s="2"/>
      <c r="R18" s="2"/>
      <c r="S18" s="210"/>
      <c r="T18" s="210"/>
      <c r="U18" s="210"/>
      <c r="V18" s="210"/>
      <c r="W18" s="210"/>
      <c r="X18" s="210"/>
      <c r="Y18" s="210"/>
    </row>
    <row r="19" spans="1:25">
      <c r="A19" s="509" t="s">
        <v>506</v>
      </c>
      <c r="B19" s="218"/>
      <c r="C19" s="218"/>
      <c r="D19" s="218"/>
      <c r="E19" s="218"/>
      <c r="F19" s="218"/>
      <c r="G19" s="218"/>
      <c r="H19" s="218"/>
      <c r="I19" s="218"/>
      <c r="J19" s="218"/>
      <c r="K19" s="218"/>
      <c r="L19" s="218"/>
      <c r="M19" s="218"/>
      <c r="N19" s="219"/>
      <c r="O19" s="2"/>
      <c r="P19" s="2"/>
      <c r="Q19" s="2"/>
      <c r="R19" s="2"/>
      <c r="S19" s="210"/>
      <c r="T19" s="210"/>
      <c r="U19" s="210"/>
      <c r="V19" s="210"/>
      <c r="W19" s="210"/>
      <c r="X19" s="210"/>
      <c r="Y19" s="210"/>
    </row>
    <row r="20" spans="1:25">
      <c r="A20" s="220" t="s">
        <v>486</v>
      </c>
      <c r="B20" s="172"/>
      <c r="C20" s="173"/>
      <c r="D20" s="173"/>
      <c r="E20" s="173"/>
      <c r="F20" s="173"/>
      <c r="G20" s="173"/>
      <c r="H20" s="173"/>
      <c r="I20" s="173"/>
      <c r="J20" s="173"/>
      <c r="K20" s="173"/>
      <c r="L20" s="173"/>
      <c r="M20" s="173"/>
      <c r="N20" s="221">
        <f>IF(N21=0,0,+N22/N21)</f>
        <v>0</v>
      </c>
      <c r="O20" s="2"/>
      <c r="P20" s="2"/>
      <c r="Q20" s="2"/>
      <c r="R20" s="2"/>
      <c r="S20" s="210"/>
      <c r="T20" s="210"/>
      <c r="U20" s="210"/>
      <c r="V20" s="210"/>
      <c r="W20" s="210"/>
      <c r="X20" s="210"/>
      <c r="Y20" s="210"/>
    </row>
    <row r="21" spans="1:25">
      <c r="A21" s="220" t="s">
        <v>503</v>
      </c>
      <c r="B21" s="175"/>
      <c r="C21" s="176"/>
      <c r="D21" s="176"/>
      <c r="E21" s="176"/>
      <c r="F21" s="176"/>
      <c r="G21" s="176"/>
      <c r="H21" s="176"/>
      <c r="I21" s="176"/>
      <c r="J21" s="176"/>
      <c r="K21" s="176"/>
      <c r="L21" s="176"/>
      <c r="M21" s="176"/>
      <c r="N21" s="222">
        <f>SUM(B21:M21)</f>
        <v>0</v>
      </c>
      <c r="O21" s="2"/>
      <c r="P21" s="2"/>
      <c r="Q21" s="2"/>
      <c r="R21" s="2"/>
      <c r="S21" s="210"/>
      <c r="T21" s="210"/>
      <c r="U21" s="210"/>
      <c r="V21" s="210"/>
      <c r="W21" s="210"/>
      <c r="X21" s="210"/>
      <c r="Y21" s="210"/>
    </row>
    <row r="22" spans="1:25">
      <c r="A22" s="220" t="s">
        <v>504</v>
      </c>
      <c r="B22" s="223">
        <f t="shared" ref="B22:M22" si="1">B20*B21</f>
        <v>0</v>
      </c>
      <c r="C22" s="224">
        <f t="shared" si="1"/>
        <v>0</v>
      </c>
      <c r="D22" s="224">
        <f t="shared" si="1"/>
        <v>0</v>
      </c>
      <c r="E22" s="224">
        <f t="shared" si="1"/>
        <v>0</v>
      </c>
      <c r="F22" s="224">
        <f t="shared" si="1"/>
        <v>0</v>
      </c>
      <c r="G22" s="224">
        <f t="shared" si="1"/>
        <v>0</v>
      </c>
      <c r="H22" s="224">
        <f t="shared" si="1"/>
        <v>0</v>
      </c>
      <c r="I22" s="224">
        <f t="shared" si="1"/>
        <v>0</v>
      </c>
      <c r="J22" s="224">
        <f t="shared" si="1"/>
        <v>0</v>
      </c>
      <c r="K22" s="224">
        <f t="shared" si="1"/>
        <v>0</v>
      </c>
      <c r="L22" s="224">
        <f t="shared" si="1"/>
        <v>0</v>
      </c>
      <c r="M22" s="224">
        <f t="shared" si="1"/>
        <v>0</v>
      </c>
      <c r="N22" s="222">
        <f>SUM(B22:M22)</f>
        <v>0</v>
      </c>
      <c r="O22" s="2"/>
      <c r="P22" s="2"/>
      <c r="Q22" s="2"/>
      <c r="R22" s="2"/>
      <c r="S22" s="210"/>
      <c r="T22" s="210"/>
      <c r="U22" s="210"/>
      <c r="V22" s="210"/>
      <c r="W22" s="210"/>
      <c r="X22" s="210"/>
      <c r="Y22" s="210"/>
    </row>
    <row r="23" spans="1:25">
      <c r="A23" s="220" t="s">
        <v>505</v>
      </c>
      <c r="B23" s="175"/>
      <c r="C23" s="176"/>
      <c r="D23" s="176"/>
      <c r="E23" s="176"/>
      <c r="F23" s="176"/>
      <c r="G23" s="176"/>
      <c r="H23" s="176"/>
      <c r="I23" s="176"/>
      <c r="J23" s="176"/>
      <c r="K23" s="176"/>
      <c r="L23" s="176"/>
      <c r="M23" s="176"/>
      <c r="N23" s="177"/>
      <c r="O23" s="2"/>
      <c r="P23" s="2"/>
      <c r="Q23" s="2"/>
      <c r="R23" s="2"/>
      <c r="S23" s="210"/>
      <c r="T23" s="210"/>
      <c r="U23" s="210"/>
      <c r="V23" s="210"/>
      <c r="W23" s="210"/>
      <c r="X23" s="210"/>
      <c r="Y23" s="210"/>
    </row>
    <row r="24" spans="1:25">
      <c r="A24" s="509" t="s">
        <v>507</v>
      </c>
      <c r="B24" s="218"/>
      <c r="C24" s="218"/>
      <c r="D24" s="218"/>
      <c r="E24" s="218"/>
      <c r="F24" s="218"/>
      <c r="G24" s="218"/>
      <c r="H24" s="218"/>
      <c r="I24" s="218"/>
      <c r="J24" s="218"/>
      <c r="K24" s="218"/>
      <c r="L24" s="218"/>
      <c r="M24" s="218"/>
      <c r="N24" s="219"/>
      <c r="O24" s="2"/>
      <c r="P24" s="2"/>
      <c r="Q24" s="2"/>
      <c r="R24" s="2"/>
      <c r="S24" s="210"/>
      <c r="T24" s="210"/>
      <c r="U24" s="210"/>
      <c r="V24" s="210"/>
      <c r="W24" s="210"/>
      <c r="X24" s="210"/>
      <c r="Y24" s="210"/>
    </row>
    <row r="25" spans="1:25">
      <c r="A25" s="220" t="s">
        <v>486</v>
      </c>
      <c r="B25" s="172"/>
      <c r="C25" s="173"/>
      <c r="D25" s="173"/>
      <c r="E25" s="173"/>
      <c r="F25" s="173"/>
      <c r="G25" s="173"/>
      <c r="H25" s="173"/>
      <c r="I25" s="173"/>
      <c r="J25" s="173"/>
      <c r="K25" s="173"/>
      <c r="L25" s="173"/>
      <c r="M25" s="173"/>
      <c r="N25" s="221">
        <f>IF(N26=0,0,+N27/N26)</f>
        <v>0</v>
      </c>
      <c r="O25" s="2"/>
      <c r="P25" s="2"/>
      <c r="Q25" s="2"/>
      <c r="R25" s="2"/>
      <c r="S25" s="210"/>
      <c r="T25" s="210"/>
      <c r="U25" s="210"/>
      <c r="V25" s="210"/>
      <c r="W25" s="210"/>
      <c r="X25" s="210"/>
      <c r="Y25" s="210"/>
    </row>
    <row r="26" spans="1:25">
      <c r="A26" s="220" t="s">
        <v>503</v>
      </c>
      <c r="B26" s="175"/>
      <c r="C26" s="176"/>
      <c r="D26" s="176"/>
      <c r="E26" s="176"/>
      <c r="F26" s="176"/>
      <c r="G26" s="176"/>
      <c r="H26" s="176"/>
      <c r="I26" s="176"/>
      <c r="J26" s="176"/>
      <c r="K26" s="176"/>
      <c r="L26" s="176"/>
      <c r="M26" s="176"/>
      <c r="N26" s="222">
        <f>SUM(B26:M26)</f>
        <v>0</v>
      </c>
      <c r="O26" s="2"/>
      <c r="P26" s="2"/>
      <c r="Q26" s="2"/>
      <c r="R26" s="2"/>
      <c r="S26" s="210"/>
      <c r="T26" s="210"/>
      <c r="U26" s="210"/>
      <c r="V26" s="210"/>
      <c r="W26" s="210"/>
      <c r="X26" s="210"/>
      <c r="Y26" s="210"/>
    </row>
    <row r="27" spans="1:25">
      <c r="A27" s="220" t="s">
        <v>504</v>
      </c>
      <c r="B27" s="223">
        <f t="shared" ref="B27:M27" si="2">B25*B26</f>
        <v>0</v>
      </c>
      <c r="C27" s="224">
        <f t="shared" si="2"/>
        <v>0</v>
      </c>
      <c r="D27" s="224">
        <f t="shared" si="2"/>
        <v>0</v>
      </c>
      <c r="E27" s="224">
        <f t="shared" si="2"/>
        <v>0</v>
      </c>
      <c r="F27" s="224">
        <f t="shared" si="2"/>
        <v>0</v>
      </c>
      <c r="G27" s="224">
        <f t="shared" si="2"/>
        <v>0</v>
      </c>
      <c r="H27" s="224">
        <f t="shared" si="2"/>
        <v>0</v>
      </c>
      <c r="I27" s="224">
        <f t="shared" si="2"/>
        <v>0</v>
      </c>
      <c r="J27" s="224">
        <f t="shared" si="2"/>
        <v>0</v>
      </c>
      <c r="K27" s="224">
        <f t="shared" si="2"/>
        <v>0</v>
      </c>
      <c r="L27" s="224">
        <f t="shared" si="2"/>
        <v>0</v>
      </c>
      <c r="M27" s="224">
        <f t="shared" si="2"/>
        <v>0</v>
      </c>
      <c r="N27" s="222">
        <f>SUM(B27:M27)</f>
        <v>0</v>
      </c>
      <c r="O27" s="2"/>
      <c r="P27" s="2"/>
      <c r="Q27" s="2"/>
      <c r="R27" s="2"/>
      <c r="S27" s="210"/>
      <c r="T27" s="210"/>
      <c r="U27" s="210"/>
      <c r="V27" s="210"/>
      <c r="W27" s="210"/>
      <c r="X27" s="210"/>
      <c r="Y27" s="210"/>
    </row>
    <row r="28" spans="1:25">
      <c r="A28" s="220" t="s">
        <v>505</v>
      </c>
      <c r="B28" s="175"/>
      <c r="C28" s="176"/>
      <c r="D28" s="176"/>
      <c r="E28" s="176"/>
      <c r="F28" s="176"/>
      <c r="G28" s="176"/>
      <c r="H28" s="176"/>
      <c r="I28" s="176"/>
      <c r="J28" s="176"/>
      <c r="K28" s="176"/>
      <c r="L28" s="176"/>
      <c r="M28" s="176"/>
      <c r="N28" s="177"/>
      <c r="O28" s="2"/>
      <c r="P28" s="2"/>
      <c r="Q28" s="2"/>
      <c r="R28" s="2"/>
      <c r="S28" s="210"/>
      <c r="T28" s="210"/>
      <c r="U28" s="210"/>
      <c r="V28" s="210"/>
      <c r="W28" s="210"/>
      <c r="X28" s="210"/>
      <c r="Y28" s="210"/>
    </row>
    <row r="29" spans="1:25">
      <c r="A29" s="225" t="s">
        <v>28</v>
      </c>
      <c r="B29" s="218"/>
      <c r="C29" s="218"/>
      <c r="D29" s="218"/>
      <c r="E29" s="218"/>
      <c r="F29" s="218"/>
      <c r="G29" s="218"/>
      <c r="H29" s="218"/>
      <c r="I29" s="218"/>
      <c r="J29" s="218"/>
      <c r="K29" s="218"/>
      <c r="L29" s="218"/>
      <c r="M29" s="218"/>
      <c r="N29" s="219"/>
      <c r="O29" s="2"/>
      <c r="P29" s="2"/>
      <c r="Q29" s="2"/>
      <c r="R29" s="2"/>
      <c r="S29" s="210"/>
      <c r="T29" s="210"/>
      <c r="U29" s="210"/>
      <c r="V29" s="210"/>
      <c r="W29" s="210"/>
      <c r="X29" s="210"/>
      <c r="Y29" s="210"/>
    </row>
    <row r="30" spans="1:25">
      <c r="A30" s="220" t="s">
        <v>486</v>
      </c>
      <c r="B30" s="181"/>
      <c r="C30" s="182"/>
      <c r="D30" s="182"/>
      <c r="E30" s="182"/>
      <c r="F30" s="182"/>
      <c r="G30" s="182"/>
      <c r="H30" s="182"/>
      <c r="I30" s="182"/>
      <c r="J30" s="182"/>
      <c r="K30" s="182"/>
      <c r="L30" s="182"/>
      <c r="M30" s="182"/>
      <c r="N30" s="221">
        <f>IF(N31=0,0,+N32/N31)</f>
        <v>0</v>
      </c>
      <c r="O30" s="2"/>
      <c r="P30" s="2"/>
      <c r="Q30" s="2"/>
      <c r="R30" s="2"/>
      <c r="S30" s="210"/>
      <c r="T30" s="210"/>
      <c r="U30" s="210"/>
      <c r="V30" s="210"/>
      <c r="W30" s="210"/>
      <c r="X30" s="210"/>
      <c r="Y30" s="210"/>
    </row>
    <row r="31" spans="1:25">
      <c r="A31" s="220" t="s">
        <v>503</v>
      </c>
      <c r="B31" s="175"/>
      <c r="C31" s="176"/>
      <c r="D31" s="176"/>
      <c r="E31" s="176"/>
      <c r="F31" s="176"/>
      <c r="G31" s="176"/>
      <c r="H31" s="176"/>
      <c r="I31" s="176"/>
      <c r="J31" s="176"/>
      <c r="K31" s="176"/>
      <c r="L31" s="176"/>
      <c r="M31" s="176"/>
      <c r="N31" s="222">
        <f>SUM(B31:M31)</f>
        <v>0</v>
      </c>
      <c r="O31" s="2"/>
      <c r="P31" s="2"/>
      <c r="Q31" s="2"/>
      <c r="R31" s="2"/>
      <c r="S31" s="210"/>
      <c r="T31" s="210"/>
      <c r="U31" s="210"/>
      <c r="V31" s="210"/>
      <c r="W31" s="210"/>
      <c r="X31" s="210"/>
      <c r="Y31" s="210"/>
    </row>
    <row r="32" spans="1:25">
      <c r="A32" s="220" t="s">
        <v>504</v>
      </c>
      <c r="B32" s="223">
        <f t="shared" ref="B32:M32" si="3">B30*B31</f>
        <v>0</v>
      </c>
      <c r="C32" s="224">
        <f t="shared" si="3"/>
        <v>0</v>
      </c>
      <c r="D32" s="224">
        <f t="shared" si="3"/>
        <v>0</v>
      </c>
      <c r="E32" s="224">
        <f t="shared" si="3"/>
        <v>0</v>
      </c>
      <c r="F32" s="224">
        <f t="shared" si="3"/>
        <v>0</v>
      </c>
      <c r="G32" s="224">
        <f t="shared" si="3"/>
        <v>0</v>
      </c>
      <c r="H32" s="224">
        <f t="shared" si="3"/>
        <v>0</v>
      </c>
      <c r="I32" s="224">
        <f t="shared" si="3"/>
        <v>0</v>
      </c>
      <c r="J32" s="224">
        <f t="shared" si="3"/>
        <v>0</v>
      </c>
      <c r="K32" s="224">
        <f t="shared" si="3"/>
        <v>0</v>
      </c>
      <c r="L32" s="224">
        <f t="shared" si="3"/>
        <v>0</v>
      </c>
      <c r="M32" s="224">
        <f t="shared" si="3"/>
        <v>0</v>
      </c>
      <c r="N32" s="222">
        <f>SUM(B32:M32)</f>
        <v>0</v>
      </c>
      <c r="O32" s="2"/>
      <c r="P32" s="2"/>
      <c r="Q32" s="2"/>
      <c r="R32" s="2"/>
      <c r="S32" s="210"/>
      <c r="T32" s="210"/>
      <c r="U32" s="210"/>
      <c r="V32" s="210"/>
      <c r="W32" s="210"/>
      <c r="X32" s="210"/>
      <c r="Y32" s="210"/>
    </row>
    <row r="33" spans="1:25">
      <c r="A33" s="220" t="s">
        <v>505</v>
      </c>
      <c r="B33" s="175"/>
      <c r="C33" s="176"/>
      <c r="D33" s="176"/>
      <c r="E33" s="176"/>
      <c r="F33" s="176"/>
      <c r="G33" s="176"/>
      <c r="H33" s="176"/>
      <c r="I33" s="176"/>
      <c r="J33" s="176"/>
      <c r="K33" s="176"/>
      <c r="L33" s="176"/>
      <c r="M33" s="176"/>
      <c r="N33" s="176"/>
      <c r="O33" s="2"/>
      <c r="P33" s="2"/>
      <c r="Q33" s="2"/>
      <c r="R33" s="2"/>
      <c r="S33" s="210"/>
      <c r="T33" s="210"/>
      <c r="U33" s="210"/>
      <c r="V33" s="210"/>
      <c r="W33" s="210"/>
      <c r="X33" s="210"/>
      <c r="Y33" s="210"/>
    </row>
    <row r="34" spans="1:25">
      <c r="A34" s="226" t="s">
        <v>1010</v>
      </c>
      <c r="B34" s="218"/>
      <c r="C34" s="218"/>
      <c r="D34" s="218"/>
      <c r="E34" s="218"/>
      <c r="F34" s="218"/>
      <c r="G34" s="218"/>
      <c r="H34" s="218"/>
      <c r="I34" s="218"/>
      <c r="J34" s="218"/>
      <c r="K34" s="218"/>
      <c r="L34" s="218"/>
      <c r="M34" s="218"/>
      <c r="N34" s="219"/>
      <c r="O34" s="2"/>
      <c r="P34" s="2"/>
      <c r="Q34" s="2"/>
      <c r="R34" s="2"/>
      <c r="S34" s="210"/>
      <c r="T34" s="210"/>
      <c r="U34" s="210"/>
      <c r="V34" s="210"/>
      <c r="W34" s="210"/>
      <c r="X34" s="210"/>
      <c r="Y34" s="210"/>
    </row>
    <row r="35" spans="1:25">
      <c r="A35" s="220" t="s">
        <v>486</v>
      </c>
      <c r="B35" s="181"/>
      <c r="C35" s="182"/>
      <c r="D35" s="182"/>
      <c r="E35" s="182"/>
      <c r="F35" s="182"/>
      <c r="G35" s="182"/>
      <c r="H35" s="182"/>
      <c r="I35" s="182"/>
      <c r="J35" s="182"/>
      <c r="K35" s="182"/>
      <c r="L35" s="182"/>
      <c r="M35" s="182"/>
      <c r="N35" s="221">
        <f>IF(N36=0,0,+N37/N36)</f>
        <v>0</v>
      </c>
      <c r="O35" s="2"/>
      <c r="P35" s="2"/>
      <c r="Q35" s="2"/>
      <c r="R35" s="2"/>
      <c r="S35" s="210"/>
      <c r="T35" s="210"/>
      <c r="U35" s="210"/>
      <c r="V35" s="210"/>
      <c r="W35" s="210"/>
      <c r="X35" s="210"/>
      <c r="Y35" s="210"/>
    </row>
    <row r="36" spans="1:25">
      <c r="A36" s="220" t="s">
        <v>503</v>
      </c>
      <c r="B36" s="175"/>
      <c r="C36" s="176"/>
      <c r="D36" s="176"/>
      <c r="E36" s="176"/>
      <c r="F36" s="176"/>
      <c r="G36" s="176"/>
      <c r="H36" s="176"/>
      <c r="I36" s="176"/>
      <c r="J36" s="176"/>
      <c r="K36" s="176"/>
      <c r="L36" s="176"/>
      <c r="M36" s="176"/>
      <c r="N36" s="222">
        <f>SUM(B36:M36)</f>
        <v>0</v>
      </c>
      <c r="O36" s="2"/>
      <c r="P36" s="2"/>
      <c r="Q36" s="2"/>
      <c r="R36" s="2"/>
      <c r="S36" s="210"/>
      <c r="T36" s="210"/>
      <c r="U36" s="210"/>
      <c r="V36" s="210"/>
      <c r="W36" s="210"/>
      <c r="X36" s="210"/>
      <c r="Y36" s="210"/>
    </row>
    <row r="37" spans="1:25">
      <c r="A37" s="220" t="s">
        <v>504</v>
      </c>
      <c r="B37" s="223">
        <f t="shared" ref="B37:M37" si="4">B35*B36</f>
        <v>0</v>
      </c>
      <c r="C37" s="224">
        <f t="shared" si="4"/>
        <v>0</v>
      </c>
      <c r="D37" s="224">
        <f t="shared" si="4"/>
        <v>0</v>
      </c>
      <c r="E37" s="224">
        <f t="shared" si="4"/>
        <v>0</v>
      </c>
      <c r="F37" s="224">
        <f t="shared" si="4"/>
        <v>0</v>
      </c>
      <c r="G37" s="224">
        <f t="shared" si="4"/>
        <v>0</v>
      </c>
      <c r="H37" s="224">
        <f t="shared" si="4"/>
        <v>0</v>
      </c>
      <c r="I37" s="224">
        <f t="shared" si="4"/>
        <v>0</v>
      </c>
      <c r="J37" s="224">
        <f t="shared" si="4"/>
        <v>0</v>
      </c>
      <c r="K37" s="224">
        <f t="shared" si="4"/>
        <v>0</v>
      </c>
      <c r="L37" s="224">
        <f t="shared" si="4"/>
        <v>0</v>
      </c>
      <c r="M37" s="224">
        <f t="shared" si="4"/>
        <v>0</v>
      </c>
      <c r="N37" s="222">
        <f>SUM(B37:M37)</f>
        <v>0</v>
      </c>
      <c r="O37" s="2"/>
      <c r="P37" s="2"/>
      <c r="Q37" s="2"/>
      <c r="R37" s="2"/>
      <c r="S37" s="210"/>
      <c r="T37" s="210"/>
      <c r="U37" s="210"/>
      <c r="V37" s="210"/>
      <c r="W37" s="210"/>
      <c r="X37" s="210"/>
      <c r="Y37" s="210"/>
    </row>
    <row r="38" spans="1:25">
      <c r="A38" s="220" t="s">
        <v>505</v>
      </c>
      <c r="B38" s="175"/>
      <c r="C38" s="176"/>
      <c r="D38" s="176"/>
      <c r="E38" s="176"/>
      <c r="F38" s="176"/>
      <c r="G38" s="176"/>
      <c r="H38" s="176"/>
      <c r="I38" s="176"/>
      <c r="J38" s="176"/>
      <c r="K38" s="176"/>
      <c r="L38" s="176"/>
      <c r="M38" s="176"/>
      <c r="N38" s="176"/>
      <c r="O38" s="2"/>
      <c r="P38" s="2"/>
      <c r="Q38" s="2"/>
      <c r="R38" s="2"/>
      <c r="S38" s="210"/>
      <c r="T38" s="210"/>
      <c r="U38" s="210"/>
      <c r="V38" s="210"/>
      <c r="W38" s="210"/>
      <c r="X38" s="210"/>
      <c r="Y38" s="210"/>
    </row>
    <row r="39" spans="1:25">
      <c r="A39" s="225" t="s">
        <v>1012</v>
      </c>
      <c r="B39" s="218"/>
      <c r="C39" s="218"/>
      <c r="D39" s="218"/>
      <c r="E39" s="218"/>
      <c r="F39" s="218"/>
      <c r="G39" s="218"/>
      <c r="H39" s="218"/>
      <c r="I39" s="218"/>
      <c r="J39" s="218"/>
      <c r="K39" s="218"/>
      <c r="L39" s="218"/>
      <c r="M39" s="218"/>
      <c r="N39" s="219"/>
      <c r="O39" s="2"/>
      <c r="P39" s="2"/>
      <c r="Q39" s="2"/>
      <c r="R39" s="2"/>
      <c r="S39" s="210"/>
      <c r="T39" s="210"/>
      <c r="U39" s="210"/>
      <c r="V39" s="210"/>
      <c r="W39" s="210"/>
      <c r="X39" s="210"/>
      <c r="Y39" s="210"/>
    </row>
    <row r="40" spans="1:25">
      <c r="A40" s="220" t="s">
        <v>486</v>
      </c>
      <c r="B40" s="181"/>
      <c r="C40" s="182"/>
      <c r="D40" s="182"/>
      <c r="E40" s="182"/>
      <c r="F40" s="182"/>
      <c r="G40" s="182"/>
      <c r="H40" s="182"/>
      <c r="I40" s="182"/>
      <c r="J40" s="182"/>
      <c r="K40" s="182"/>
      <c r="L40" s="182"/>
      <c r="M40" s="182"/>
      <c r="N40" s="221">
        <f>IF(N41=0,0,+N42/N41)</f>
        <v>0</v>
      </c>
      <c r="O40" s="2"/>
      <c r="P40" s="2"/>
      <c r="Q40" s="2"/>
      <c r="R40" s="2"/>
      <c r="S40" s="210"/>
      <c r="T40" s="210"/>
      <c r="U40" s="210"/>
      <c r="V40" s="210"/>
      <c r="W40" s="210"/>
      <c r="X40" s="210"/>
      <c r="Y40" s="210"/>
    </row>
    <row r="41" spans="1:25">
      <c r="A41" s="220" t="s">
        <v>503</v>
      </c>
      <c r="B41" s="175"/>
      <c r="C41" s="176"/>
      <c r="D41" s="176"/>
      <c r="E41" s="176"/>
      <c r="F41" s="176"/>
      <c r="G41" s="176"/>
      <c r="H41" s="176"/>
      <c r="I41" s="176"/>
      <c r="J41" s="176"/>
      <c r="K41" s="176"/>
      <c r="L41" s="176"/>
      <c r="M41" s="176"/>
      <c r="N41" s="222">
        <f>SUM(B41:M41)</f>
        <v>0</v>
      </c>
      <c r="O41" s="2"/>
      <c r="P41" s="2"/>
      <c r="Q41" s="2"/>
      <c r="R41" s="2"/>
      <c r="S41" s="210"/>
      <c r="T41" s="210"/>
      <c r="U41" s="210"/>
      <c r="V41" s="210"/>
      <c r="W41" s="210"/>
      <c r="X41" s="210"/>
      <c r="Y41" s="210"/>
    </row>
    <row r="42" spans="1:25" ht="13.5" thickBot="1">
      <c r="A42" s="220" t="s">
        <v>1013</v>
      </c>
      <c r="B42" s="223">
        <f t="shared" ref="B42:M42" si="5">B40*B41</f>
        <v>0</v>
      </c>
      <c r="C42" s="224">
        <f t="shared" si="5"/>
        <v>0</v>
      </c>
      <c r="D42" s="224">
        <f t="shared" si="5"/>
        <v>0</v>
      </c>
      <c r="E42" s="224">
        <f t="shared" si="5"/>
        <v>0</v>
      </c>
      <c r="F42" s="224">
        <f t="shared" si="5"/>
        <v>0</v>
      </c>
      <c r="G42" s="224">
        <f t="shared" si="5"/>
        <v>0</v>
      </c>
      <c r="H42" s="224">
        <f t="shared" si="5"/>
        <v>0</v>
      </c>
      <c r="I42" s="224">
        <f t="shared" si="5"/>
        <v>0</v>
      </c>
      <c r="J42" s="224">
        <f t="shared" si="5"/>
        <v>0</v>
      </c>
      <c r="K42" s="224">
        <f t="shared" si="5"/>
        <v>0</v>
      </c>
      <c r="L42" s="224">
        <f t="shared" si="5"/>
        <v>0</v>
      </c>
      <c r="M42" s="224">
        <f t="shared" si="5"/>
        <v>0</v>
      </c>
      <c r="N42" s="222">
        <f>SUM(B42:M42)</f>
        <v>0</v>
      </c>
      <c r="O42" s="2"/>
      <c r="P42" s="2"/>
      <c r="Q42" s="2"/>
      <c r="R42" s="2"/>
      <c r="S42" s="210"/>
      <c r="T42" s="210"/>
      <c r="U42" s="210"/>
      <c r="V42" s="210"/>
      <c r="W42" s="210"/>
      <c r="X42" s="210"/>
      <c r="Y42" s="210"/>
    </row>
    <row r="43" spans="1:25">
      <c r="A43" s="217" t="s">
        <v>20</v>
      </c>
      <c r="B43" s="227"/>
      <c r="C43" s="227"/>
      <c r="D43" s="227"/>
      <c r="E43" s="227"/>
      <c r="F43" s="227"/>
      <c r="G43" s="227"/>
      <c r="H43" s="227"/>
      <c r="I43" s="227"/>
      <c r="J43" s="227"/>
      <c r="K43" s="227"/>
      <c r="L43" s="227"/>
      <c r="M43" s="227"/>
      <c r="N43" s="228"/>
      <c r="O43" s="2"/>
      <c r="P43" s="2"/>
      <c r="Q43" s="2"/>
      <c r="R43" s="2"/>
      <c r="S43" s="210"/>
      <c r="T43" s="210"/>
      <c r="U43" s="210"/>
      <c r="V43" s="210"/>
      <c r="W43" s="210"/>
      <c r="X43" s="210"/>
      <c r="Y43" s="210"/>
    </row>
    <row r="44" spans="1:25" ht="13.5">
      <c r="A44" s="230" t="s">
        <v>508</v>
      </c>
      <c r="B44" s="231">
        <f>B26+B21+B16+B31+B36+B41</f>
        <v>0</v>
      </c>
      <c r="C44" s="232">
        <f t="shared" ref="C44:M44" si="6">C26+C21+C16+C31+C36+C41</f>
        <v>0</v>
      </c>
      <c r="D44" s="232">
        <f t="shared" si="6"/>
        <v>0</v>
      </c>
      <c r="E44" s="232">
        <f t="shared" si="6"/>
        <v>0</v>
      </c>
      <c r="F44" s="232">
        <f t="shared" si="6"/>
        <v>0</v>
      </c>
      <c r="G44" s="232">
        <f t="shared" si="6"/>
        <v>0</v>
      </c>
      <c r="H44" s="232">
        <f t="shared" si="6"/>
        <v>0</v>
      </c>
      <c r="I44" s="232">
        <f t="shared" si="6"/>
        <v>0</v>
      </c>
      <c r="J44" s="232">
        <f t="shared" si="6"/>
        <v>0</v>
      </c>
      <c r="K44" s="232">
        <f t="shared" si="6"/>
        <v>0</v>
      </c>
      <c r="L44" s="232">
        <f t="shared" si="6"/>
        <v>0</v>
      </c>
      <c r="M44" s="232">
        <f t="shared" si="6"/>
        <v>0</v>
      </c>
      <c r="N44" s="233">
        <f>N26+N21+N16+N31+N36+N41</f>
        <v>0</v>
      </c>
      <c r="O44" s="154"/>
      <c r="P44" s="154"/>
      <c r="Q44" s="154"/>
      <c r="R44" s="154"/>
      <c r="S44" s="229"/>
      <c r="T44" s="210"/>
      <c r="U44" s="210"/>
      <c r="V44" s="210"/>
      <c r="W44" s="210"/>
      <c r="X44" s="210"/>
      <c r="Y44" s="210"/>
    </row>
    <row r="45" spans="1:25">
      <c r="A45" s="230" t="s">
        <v>509</v>
      </c>
      <c r="B45" s="234">
        <f>B27+B22+B17+B32+B37+B42</f>
        <v>0</v>
      </c>
      <c r="C45" s="235">
        <f t="shared" ref="C45:N45" si="7">C27+C22+C17+C32+C37+C42</f>
        <v>0</v>
      </c>
      <c r="D45" s="235">
        <f t="shared" si="7"/>
        <v>0</v>
      </c>
      <c r="E45" s="235">
        <f t="shared" si="7"/>
        <v>0</v>
      </c>
      <c r="F45" s="235">
        <f t="shared" si="7"/>
        <v>0</v>
      </c>
      <c r="G45" s="235">
        <f t="shared" si="7"/>
        <v>0</v>
      </c>
      <c r="H45" s="235">
        <f t="shared" si="7"/>
        <v>0</v>
      </c>
      <c r="I45" s="235">
        <f t="shared" si="7"/>
        <v>0</v>
      </c>
      <c r="J45" s="235">
        <f t="shared" si="7"/>
        <v>0</v>
      </c>
      <c r="K45" s="235">
        <f t="shared" si="7"/>
        <v>0</v>
      </c>
      <c r="L45" s="235">
        <f t="shared" si="7"/>
        <v>0</v>
      </c>
      <c r="M45" s="235">
        <f t="shared" si="7"/>
        <v>0</v>
      </c>
      <c r="N45" s="236">
        <f t="shared" si="7"/>
        <v>0</v>
      </c>
      <c r="O45" s="154"/>
      <c r="P45" s="154"/>
      <c r="Q45" s="154"/>
      <c r="R45" s="154"/>
      <c r="S45" s="229"/>
      <c r="T45" s="210"/>
      <c r="U45" s="210"/>
      <c r="V45" s="210"/>
      <c r="W45" s="210"/>
      <c r="X45" s="210"/>
      <c r="Y45" s="210"/>
    </row>
    <row r="46" spans="1:25" ht="13.5" thickBot="1">
      <c r="A46" s="237" t="s">
        <v>510</v>
      </c>
      <c r="B46" s="238">
        <f>IF(B44=0,0,B45/B44)</f>
        <v>0</v>
      </c>
      <c r="C46" s="239">
        <f t="shared" ref="C46:M46" si="8">IF(C44=0,0,C45/C44)</f>
        <v>0</v>
      </c>
      <c r="D46" s="239">
        <f t="shared" si="8"/>
        <v>0</v>
      </c>
      <c r="E46" s="239">
        <f t="shared" si="8"/>
        <v>0</v>
      </c>
      <c r="F46" s="239">
        <f t="shared" si="8"/>
        <v>0</v>
      </c>
      <c r="G46" s="239">
        <f t="shared" si="8"/>
        <v>0</v>
      </c>
      <c r="H46" s="239">
        <f t="shared" si="8"/>
        <v>0</v>
      </c>
      <c r="I46" s="239">
        <f t="shared" si="8"/>
        <v>0</v>
      </c>
      <c r="J46" s="239">
        <f t="shared" si="8"/>
        <v>0</v>
      </c>
      <c r="K46" s="239">
        <f t="shared" si="8"/>
        <v>0</v>
      </c>
      <c r="L46" s="239">
        <f t="shared" si="8"/>
        <v>0</v>
      </c>
      <c r="M46" s="239">
        <f t="shared" si="8"/>
        <v>0</v>
      </c>
      <c r="N46" s="240">
        <f>IF(N44=0,0,N45/N44)</f>
        <v>0</v>
      </c>
      <c r="O46" s="154"/>
      <c r="P46" s="154"/>
      <c r="Q46" s="154"/>
      <c r="R46" s="154"/>
      <c r="S46" s="229"/>
      <c r="T46" s="210"/>
      <c r="U46" s="210"/>
      <c r="V46" s="210"/>
      <c r="W46" s="210"/>
      <c r="X46" s="210"/>
      <c r="Y46" s="210"/>
    </row>
    <row r="47" spans="1:25">
      <c r="A47" s="3"/>
      <c r="B47" s="3"/>
      <c r="C47" s="3"/>
      <c r="D47" s="3"/>
      <c r="E47" s="3"/>
      <c r="F47" s="3"/>
      <c r="G47" s="3"/>
      <c r="H47" s="3"/>
      <c r="I47" s="3"/>
      <c r="J47" s="3"/>
      <c r="K47" s="3"/>
      <c r="L47" s="3"/>
      <c r="M47" s="3"/>
      <c r="N47" s="3"/>
      <c r="O47" s="154"/>
      <c r="P47" s="154"/>
      <c r="Q47" s="154"/>
      <c r="R47" s="154"/>
      <c r="S47" s="229"/>
      <c r="T47" s="210"/>
      <c r="U47" s="210"/>
      <c r="V47" s="210"/>
      <c r="W47" s="210"/>
      <c r="X47" s="210"/>
      <c r="Y47" s="210"/>
    </row>
    <row r="48" spans="1:25" ht="15.75" customHeight="1">
      <c r="A48" s="3"/>
      <c r="B48" s="3"/>
      <c r="C48" s="3"/>
      <c r="D48" s="3"/>
      <c r="E48" s="3"/>
      <c r="F48" s="3"/>
      <c r="G48" s="3"/>
      <c r="H48" s="3"/>
      <c r="I48" s="3"/>
      <c r="J48" s="3"/>
      <c r="K48" s="3"/>
      <c r="L48" s="3"/>
      <c r="M48" s="3"/>
      <c r="N48" s="3"/>
      <c r="O48" s="2"/>
      <c r="P48" s="2"/>
      <c r="Q48" s="2"/>
      <c r="R48" s="2"/>
      <c r="S48" s="210"/>
      <c r="T48" s="210"/>
      <c r="U48" s="210"/>
      <c r="V48" s="210"/>
      <c r="W48" s="210"/>
      <c r="X48" s="210"/>
      <c r="Y48" s="210"/>
    </row>
    <row r="49" spans="1:18">
      <c r="A49" s="3"/>
      <c r="B49" s="3"/>
      <c r="C49" s="3"/>
      <c r="D49" s="3"/>
      <c r="E49" s="3"/>
      <c r="F49" s="3"/>
      <c r="G49" s="3"/>
      <c r="H49" s="3"/>
      <c r="I49" s="3"/>
      <c r="J49" s="3"/>
      <c r="K49" s="3"/>
      <c r="L49" s="3"/>
      <c r="M49" s="3"/>
      <c r="N49" s="3"/>
      <c r="O49" s="3"/>
      <c r="P49" s="3"/>
      <c r="Q49" s="3"/>
      <c r="R49" s="3"/>
    </row>
    <row r="50" spans="1:18">
      <c r="A50" s="3"/>
      <c r="B50" s="3"/>
      <c r="C50" s="3"/>
      <c r="D50" s="3"/>
      <c r="E50" s="3"/>
      <c r="F50" s="3"/>
      <c r="G50" s="3"/>
      <c r="H50" s="3"/>
      <c r="I50" s="3"/>
      <c r="J50" s="3"/>
      <c r="K50" s="3"/>
      <c r="L50" s="3"/>
      <c r="M50" s="3"/>
      <c r="N50" s="3"/>
      <c r="O50" s="3"/>
      <c r="P50" s="3"/>
      <c r="Q50" s="3"/>
      <c r="R50" s="3"/>
    </row>
    <row r="51" spans="1:18">
      <c r="A51" s="3"/>
      <c r="B51" s="3"/>
      <c r="C51" s="3"/>
      <c r="D51" s="3"/>
      <c r="E51" s="3"/>
      <c r="F51" s="3"/>
      <c r="G51" s="3"/>
      <c r="H51" s="3"/>
      <c r="I51" s="3"/>
      <c r="J51" s="3"/>
      <c r="K51" s="3"/>
      <c r="L51" s="3"/>
      <c r="M51" s="3"/>
      <c r="N51" s="3"/>
      <c r="O51" s="3"/>
      <c r="P51" s="3"/>
      <c r="Q51" s="3"/>
      <c r="R51" s="3"/>
    </row>
  </sheetData>
  <sheetProtection password="CE4F" sheet="1" objects="1" scenarios="1" formatCells="0" formatColumns="0" formatRows="0" selectLockedCells="1"/>
  <mergeCells count="2">
    <mergeCell ref="A4:N5"/>
    <mergeCell ref="A12:N12"/>
  </mergeCells>
  <printOptions horizontalCentered="1" verticalCentered="1"/>
  <pageMargins left="0.39370078740157483" right="0.35433070866141736" top="0.59055118110236227" bottom="0.59055118110236227" header="0.51181102362204722" footer="0.51181102362204722"/>
  <pageSetup paperSize="9" scale="84" orientation="landscape" r:id="rId1"/>
  <headerFooter alignWithMargins="0">
    <oddFooter>&amp;R&amp;P/&amp;N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1"/>
  <sheetViews>
    <sheetView view="pageBreakPreview" zoomScale="70" zoomScaleSheetLayoutView="70" workbookViewId="0">
      <selection activeCell="B16" activeCellId="2" sqref="E7:F21 A17:E21 B16:D17"/>
    </sheetView>
  </sheetViews>
  <sheetFormatPr defaultRowHeight="12.75"/>
  <cols>
    <col min="1" max="1" width="29.5703125" style="1" customWidth="1"/>
    <col min="2" max="2" width="17.5703125" style="1" customWidth="1"/>
    <col min="3" max="3" width="19.28515625" style="1" customWidth="1"/>
    <col min="4" max="4" width="17.140625" style="1" customWidth="1"/>
    <col min="5" max="5" width="20.28515625" style="1" customWidth="1"/>
    <col min="6" max="6" width="27.140625" style="1" customWidth="1"/>
    <col min="7" max="7" width="9" style="1" bestFit="1" customWidth="1"/>
  </cols>
  <sheetData>
    <row r="1" spans="1:10" ht="15.75">
      <c r="A1" s="60" t="s">
        <v>134</v>
      </c>
      <c r="B1" s="5"/>
      <c r="C1" s="54"/>
    </row>
    <row r="3" spans="1:10" ht="15.75">
      <c r="A3" s="87" t="s">
        <v>138</v>
      </c>
      <c r="B3" s="60"/>
      <c r="C3" s="6"/>
      <c r="D3"/>
      <c r="E3"/>
      <c r="F3"/>
      <c r="G3"/>
    </row>
    <row r="4" spans="1:10">
      <c r="A4" s="48" t="s">
        <v>1018</v>
      </c>
      <c r="B4"/>
      <c r="C4"/>
      <c r="D4"/>
      <c r="E4"/>
      <c r="F4"/>
      <c r="G4"/>
    </row>
    <row r="5" spans="1:10">
      <c r="A5" s="575" t="s">
        <v>1019</v>
      </c>
      <c r="B5"/>
      <c r="C5"/>
      <c r="D5"/>
      <c r="E5"/>
      <c r="F5"/>
      <c r="G5"/>
    </row>
    <row r="6" spans="1:10">
      <c r="E6" s="3"/>
      <c r="F6" s="3"/>
    </row>
    <row r="7" spans="1:10" ht="15.75" customHeight="1">
      <c r="A7" s="802" t="s">
        <v>1017</v>
      </c>
      <c r="B7" s="802"/>
      <c r="C7" s="802"/>
      <c r="D7" s="802"/>
      <c r="E7" s="3"/>
      <c r="F7" s="3"/>
      <c r="G7" s="3"/>
      <c r="H7" s="2"/>
      <c r="I7" s="2"/>
      <c r="J7" s="2"/>
    </row>
    <row r="8" spans="1:10" ht="39.75">
      <c r="A8" s="697" t="s">
        <v>36</v>
      </c>
      <c r="B8" s="696" t="s">
        <v>1020</v>
      </c>
      <c r="C8" s="696" t="s">
        <v>1021</v>
      </c>
      <c r="D8" s="696" t="s">
        <v>37</v>
      </c>
      <c r="E8" s="3"/>
      <c r="F8" s="3"/>
      <c r="G8" s="2"/>
      <c r="H8" s="2"/>
      <c r="I8" s="2"/>
    </row>
    <row r="9" spans="1:10">
      <c r="A9" s="56">
        <v>2014</v>
      </c>
      <c r="B9" s="57"/>
      <c r="C9" s="57"/>
      <c r="D9" s="58">
        <f t="shared" ref="D9:D15" si="0">SUM(B9:C9)</f>
        <v>0</v>
      </c>
      <c r="E9" s="3"/>
      <c r="F9" s="3"/>
      <c r="G9" s="2"/>
      <c r="H9" s="2"/>
      <c r="I9" s="2"/>
    </row>
    <row r="10" spans="1:10">
      <c r="A10" s="56" t="str">
        <f>$A$9+1&amp;" (P)"</f>
        <v>2015 (P)</v>
      </c>
      <c r="B10" s="57"/>
      <c r="C10" s="57"/>
      <c r="D10" s="58">
        <f t="shared" si="0"/>
        <v>0</v>
      </c>
      <c r="E10" s="3"/>
      <c r="F10" s="3"/>
      <c r="G10" s="2"/>
      <c r="H10" s="2"/>
      <c r="I10" s="2"/>
    </row>
    <row r="11" spans="1:10">
      <c r="A11" s="56" t="str">
        <f>$A$9+2&amp;" (P)"</f>
        <v>2016 (P)</v>
      </c>
      <c r="B11" s="57"/>
      <c r="C11" s="57"/>
      <c r="D11" s="58">
        <f t="shared" si="0"/>
        <v>0</v>
      </c>
      <c r="E11" s="3"/>
      <c r="F11" s="3"/>
      <c r="G11" s="2"/>
      <c r="H11" s="2"/>
      <c r="I11" s="2"/>
    </row>
    <row r="12" spans="1:10">
      <c r="A12" s="56" t="str">
        <f>$A$9+3&amp;" (P)"</f>
        <v>2017 (P)</v>
      </c>
      <c r="B12" s="57"/>
      <c r="C12" s="57"/>
      <c r="D12" s="58">
        <f t="shared" si="0"/>
        <v>0</v>
      </c>
      <c r="E12" s="3"/>
      <c r="F12" s="3"/>
      <c r="G12" s="2"/>
      <c r="H12" s="2"/>
      <c r="I12" s="2"/>
    </row>
    <row r="13" spans="1:10">
      <c r="A13" s="56" t="str">
        <f>$A$9+4&amp;" (P)"</f>
        <v>2018 (P)</v>
      </c>
      <c r="B13" s="57"/>
      <c r="C13" s="57"/>
      <c r="D13" s="58">
        <f t="shared" si="0"/>
        <v>0</v>
      </c>
      <c r="E13" s="3"/>
      <c r="F13" s="3"/>
      <c r="G13" s="2"/>
      <c r="H13" s="2"/>
      <c r="I13" s="2"/>
    </row>
    <row r="14" spans="1:10">
      <c r="A14" s="56" t="str">
        <f>$A$9+5&amp;" (P)"</f>
        <v>2019 (P)</v>
      </c>
      <c r="B14" s="57"/>
      <c r="C14" s="57"/>
      <c r="D14" s="58">
        <f t="shared" si="0"/>
        <v>0</v>
      </c>
      <c r="E14" s="3"/>
      <c r="F14" s="3"/>
      <c r="G14" s="2"/>
      <c r="H14" s="2"/>
      <c r="I14" s="2"/>
    </row>
    <row r="15" spans="1:10">
      <c r="A15" s="56" t="str">
        <f>$A$9+6&amp;" (P)"</f>
        <v>2020 (P)</v>
      </c>
      <c r="B15" s="57"/>
      <c r="C15" s="57"/>
      <c r="D15" s="58">
        <f t="shared" si="0"/>
        <v>0</v>
      </c>
      <c r="E15" s="3"/>
      <c r="F15" s="3"/>
      <c r="G15" s="2"/>
      <c r="H15" s="2"/>
      <c r="I15" s="2"/>
    </row>
    <row r="16" spans="1:10">
      <c r="A16" s="32" t="s">
        <v>128</v>
      </c>
      <c r="B16" s="3"/>
      <c r="C16" s="3"/>
      <c r="D16" s="3"/>
      <c r="E16" s="3"/>
      <c r="F16" s="3"/>
      <c r="G16" s="3"/>
      <c r="H16" s="2"/>
      <c r="I16" s="2"/>
      <c r="J16" s="2"/>
    </row>
    <row r="17" spans="1:10">
      <c r="A17" s="701"/>
      <c r="B17" s="3"/>
      <c r="C17" s="3"/>
      <c r="D17" s="3"/>
      <c r="E17" s="3"/>
      <c r="F17" s="3"/>
      <c r="G17" s="3"/>
      <c r="H17" s="2"/>
      <c r="I17" s="2"/>
      <c r="J17" s="2"/>
    </row>
    <row r="18" spans="1:10">
      <c r="A18" s="701"/>
      <c r="B18" s="3"/>
      <c r="C18" s="3"/>
      <c r="D18" s="3"/>
      <c r="E18" s="3"/>
      <c r="F18" s="3"/>
      <c r="G18" s="3"/>
      <c r="H18" s="2"/>
      <c r="I18" s="2"/>
      <c r="J18" s="2"/>
    </row>
    <row r="19" spans="1:10">
      <c r="A19" s="701"/>
      <c r="B19" s="3"/>
      <c r="C19" s="3"/>
      <c r="D19" s="3"/>
      <c r="E19" s="3"/>
      <c r="F19" s="3"/>
      <c r="G19" s="3"/>
      <c r="H19" s="2"/>
      <c r="I19" s="2"/>
      <c r="J19" s="2"/>
    </row>
    <row r="20" spans="1:10">
      <c r="A20" s="3"/>
      <c r="B20" s="3"/>
      <c r="C20" s="3"/>
      <c r="D20" s="3"/>
      <c r="E20" s="3"/>
      <c r="F20" s="3"/>
      <c r="G20" s="3"/>
      <c r="H20" s="2"/>
      <c r="I20" s="2"/>
      <c r="J20" s="2"/>
    </row>
    <row r="21" spans="1:10">
      <c r="A21" s="3"/>
      <c r="B21" s="3"/>
      <c r="C21" s="3"/>
      <c r="D21" s="3"/>
      <c r="E21" s="3"/>
      <c r="F21" s="3"/>
    </row>
  </sheetData>
  <sheetProtection password="CE4F" sheet="1" objects="1" scenarios="1" formatCells="0" formatColumns="0" formatRows="0" selectLockedCells="1"/>
  <mergeCells count="1">
    <mergeCell ref="A7:D7"/>
  </mergeCells>
  <pageMargins left="0.74803149606299213" right="0.74803149606299213" top="0.98425196850393704" bottom="0.98425196850393704" header="0.51181102362204722" footer="0.51181102362204722"/>
  <pageSetup paperSize="9" scale="80" orientation="landscape" horizontalDpi="300" verticalDpi="3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218"/>
  <sheetViews>
    <sheetView view="pageBreakPreview" zoomScale="70" zoomScaleSheetLayoutView="70" workbookViewId="0">
      <selection activeCell="D16" sqref="D16"/>
    </sheetView>
  </sheetViews>
  <sheetFormatPr defaultRowHeight="12.75"/>
  <cols>
    <col min="1" max="1" width="10.7109375" bestFit="1" customWidth="1"/>
    <col min="2" max="2" width="24.85546875" customWidth="1"/>
    <col min="3" max="3" width="22.7109375" customWidth="1"/>
    <col min="4" max="4" width="28.7109375" customWidth="1"/>
    <col min="5" max="5" width="25.7109375" customWidth="1"/>
  </cols>
  <sheetData>
    <row r="1" spans="1:8" ht="18.75">
      <c r="A1" s="60" t="s">
        <v>1023</v>
      </c>
      <c r="B1" s="6"/>
      <c r="D1" s="7"/>
      <c r="E1" s="7"/>
      <c r="F1" s="7"/>
      <c r="G1" s="7"/>
      <c r="H1" s="7"/>
    </row>
    <row r="3" spans="1:8">
      <c r="A3" s="306" t="s">
        <v>138</v>
      </c>
    </row>
    <row r="4" spans="1:8">
      <c r="A4" s="806" t="s">
        <v>923</v>
      </c>
      <c r="B4" s="806"/>
      <c r="C4" s="806"/>
      <c r="D4" s="806"/>
    </row>
    <row r="5" spans="1:8">
      <c r="A5" s="806"/>
      <c r="B5" s="806"/>
      <c r="C5" s="806"/>
      <c r="D5" s="806"/>
    </row>
    <row r="6" spans="1:8" ht="14.25">
      <c r="A6" s="575" t="s">
        <v>1022</v>
      </c>
      <c r="B6" s="695"/>
      <c r="C6" s="695"/>
      <c r="D6" s="695"/>
    </row>
    <row r="8" spans="1:8">
      <c r="A8" s="803" t="s">
        <v>0</v>
      </c>
      <c r="B8" s="804"/>
      <c r="C8" s="804"/>
      <c r="D8" s="805"/>
    </row>
    <row r="9" spans="1:8" ht="14.25">
      <c r="A9" s="53" t="s">
        <v>125</v>
      </c>
      <c r="B9" s="9" t="s">
        <v>1</v>
      </c>
      <c r="C9" s="9" t="s">
        <v>2</v>
      </c>
      <c r="D9" s="10" t="s">
        <v>974</v>
      </c>
    </row>
    <row r="10" spans="1:8" s="12" customFormat="1">
      <c r="A10" s="578"/>
      <c r="B10" s="11"/>
      <c r="C10" s="11"/>
      <c r="D10" s="85"/>
    </row>
    <row r="11" spans="1:8" s="12" customFormat="1">
      <c r="A11" s="578"/>
      <c r="B11" s="11"/>
      <c r="C11" s="11"/>
      <c r="D11" s="85"/>
    </row>
    <row r="12" spans="1:8" s="12" customFormat="1">
      <c r="A12" s="578"/>
      <c r="B12" s="11"/>
      <c r="C12" s="11"/>
      <c r="D12" s="85"/>
    </row>
    <row r="13" spans="1:8" s="12" customFormat="1">
      <c r="A13" s="578"/>
      <c r="B13" s="11"/>
      <c r="C13" s="11"/>
      <c r="D13" s="85"/>
    </row>
    <row r="14" spans="1:8" s="12" customFormat="1">
      <c r="A14" s="578"/>
      <c r="B14" s="11"/>
      <c r="C14" s="11"/>
      <c r="D14" s="85"/>
    </row>
    <row r="15" spans="1:8" s="12" customFormat="1">
      <c r="A15" s="578"/>
      <c r="B15" s="11"/>
      <c r="C15" s="11"/>
      <c r="D15" s="85"/>
    </row>
    <row r="16" spans="1:8" s="12" customFormat="1">
      <c r="A16" s="578"/>
      <c r="B16" s="11"/>
      <c r="C16" s="11"/>
      <c r="D16" s="85"/>
    </row>
    <row r="17" spans="1:5" s="12" customFormat="1">
      <c r="A17" s="578"/>
      <c r="B17" s="11"/>
      <c r="C17" s="11"/>
      <c r="D17" s="85"/>
    </row>
    <row r="18" spans="1:5" s="12" customFormat="1">
      <c r="A18" s="578"/>
      <c r="B18" s="11"/>
      <c r="C18" s="11"/>
      <c r="D18" s="85"/>
    </row>
    <row r="19" spans="1:5" s="12" customFormat="1">
      <c r="A19" s="578"/>
      <c r="B19" s="11"/>
      <c r="C19" s="11"/>
      <c r="D19" s="85"/>
    </row>
    <row r="20" spans="1:5" s="12" customFormat="1">
      <c r="A20" s="578"/>
      <c r="B20" s="11"/>
      <c r="C20" s="11"/>
      <c r="D20" s="85"/>
    </row>
    <row r="21" spans="1:5" s="12" customFormat="1">
      <c r="A21" s="578"/>
      <c r="B21" s="11"/>
      <c r="C21" s="11"/>
      <c r="D21" s="85"/>
    </row>
    <row r="22" spans="1:5" s="12" customFormat="1">
      <c r="A22" s="578"/>
      <c r="B22" s="11"/>
      <c r="C22" s="11"/>
      <c r="D22" s="85"/>
    </row>
    <row r="23" spans="1:5" s="12" customFormat="1">
      <c r="A23" s="578"/>
      <c r="B23" s="11"/>
      <c r="C23" s="11"/>
      <c r="D23" s="85"/>
    </row>
    <row r="24" spans="1:5" s="12" customFormat="1">
      <c r="A24" s="578"/>
      <c r="B24" s="11"/>
      <c r="C24" s="11"/>
      <c r="D24" s="85"/>
      <c r="E24" s="11"/>
    </row>
    <row r="25" spans="1:5" s="12" customFormat="1">
      <c r="A25" s="578"/>
      <c r="B25" s="11"/>
      <c r="C25" s="11"/>
      <c r="D25" s="85"/>
      <c r="E25" s="11"/>
    </row>
    <row r="26" spans="1:5" s="12" customFormat="1">
      <c r="A26" s="578"/>
      <c r="B26" s="11"/>
      <c r="C26" s="11"/>
      <c r="D26" s="85"/>
      <c r="E26" s="11"/>
    </row>
    <row r="27" spans="1:5" s="12" customFormat="1">
      <c r="A27" s="578"/>
      <c r="B27" s="11"/>
      <c r="C27" s="11"/>
      <c r="D27" s="85"/>
      <c r="E27" s="11"/>
    </row>
    <row r="28" spans="1:5" s="12" customFormat="1">
      <c r="A28" s="578"/>
      <c r="B28" s="11"/>
      <c r="C28" s="11"/>
      <c r="D28" s="85"/>
      <c r="E28" s="11"/>
    </row>
    <row r="29" spans="1:5" s="12" customFormat="1">
      <c r="A29" s="578"/>
      <c r="B29" s="11"/>
      <c r="C29" s="11"/>
      <c r="D29" s="85"/>
      <c r="E29" s="11"/>
    </row>
    <row r="30" spans="1:5" s="12" customFormat="1">
      <c r="A30" s="578"/>
      <c r="B30" s="11"/>
      <c r="C30" s="11"/>
      <c r="D30" s="85"/>
      <c r="E30" s="11"/>
    </row>
    <row r="31" spans="1:5" s="12" customFormat="1">
      <c r="A31" s="578"/>
      <c r="B31" s="11"/>
      <c r="C31" s="11"/>
      <c r="D31" s="85"/>
      <c r="E31" s="11"/>
    </row>
    <row r="32" spans="1:5" s="12" customFormat="1">
      <c r="A32" s="578"/>
      <c r="B32" s="11"/>
      <c r="C32" s="11"/>
      <c r="D32" s="85"/>
      <c r="E32" s="11"/>
    </row>
    <row r="33" spans="1:5" s="12" customFormat="1">
      <c r="A33" s="578"/>
      <c r="B33" s="11"/>
      <c r="C33" s="11"/>
      <c r="D33" s="85"/>
      <c r="E33" s="11"/>
    </row>
    <row r="34" spans="1:5" s="12" customFormat="1">
      <c r="A34" s="578"/>
      <c r="B34" s="11"/>
      <c r="C34" s="11"/>
      <c r="D34" s="85"/>
      <c r="E34" s="11"/>
    </row>
    <row r="35" spans="1:5" s="12" customFormat="1">
      <c r="A35" s="578"/>
      <c r="B35" s="11"/>
      <c r="C35" s="11"/>
      <c r="D35" s="85"/>
      <c r="E35" s="11"/>
    </row>
    <row r="36" spans="1:5" s="12" customFormat="1">
      <c r="A36" s="578"/>
      <c r="B36" s="11"/>
      <c r="C36" s="11"/>
      <c r="D36" s="85"/>
      <c r="E36" s="11"/>
    </row>
    <row r="37" spans="1:5" s="12" customFormat="1">
      <c r="A37" s="578"/>
      <c r="B37" s="11"/>
      <c r="C37" s="11"/>
      <c r="D37" s="85"/>
      <c r="E37" s="11"/>
    </row>
    <row r="38" spans="1:5" s="12" customFormat="1">
      <c r="A38" s="578"/>
      <c r="B38" s="11"/>
      <c r="C38" s="11"/>
      <c r="D38" s="85"/>
      <c r="E38" s="11"/>
    </row>
    <row r="39" spans="1:5" s="12" customFormat="1">
      <c r="A39" s="578"/>
      <c r="B39" s="11"/>
      <c r="C39" s="11"/>
      <c r="D39" s="85"/>
      <c r="E39" s="11"/>
    </row>
    <row r="40" spans="1:5" s="12" customFormat="1">
      <c r="A40" s="578"/>
      <c r="B40" s="11"/>
      <c r="C40" s="11"/>
      <c r="D40" s="85"/>
      <c r="E40" s="11"/>
    </row>
    <row r="41" spans="1:5" s="12" customFormat="1">
      <c r="A41" s="578"/>
      <c r="B41" s="11"/>
      <c r="C41" s="11"/>
      <c r="D41" s="85"/>
      <c r="E41" s="11"/>
    </row>
    <row r="42" spans="1:5" s="12" customFormat="1">
      <c r="A42" s="578"/>
      <c r="B42" s="11"/>
      <c r="C42" s="11"/>
      <c r="D42" s="85"/>
      <c r="E42" s="11"/>
    </row>
    <row r="43" spans="1:5" s="12" customFormat="1">
      <c r="A43" s="578"/>
      <c r="B43" s="11"/>
      <c r="C43" s="11"/>
      <c r="D43" s="85"/>
      <c r="E43" s="11"/>
    </row>
    <row r="44" spans="1:5" s="12" customFormat="1">
      <c r="A44" s="578"/>
      <c r="B44" s="11"/>
      <c r="C44" s="11"/>
      <c r="D44" s="85"/>
      <c r="E44" s="11"/>
    </row>
    <row r="45" spans="1:5" s="12" customFormat="1">
      <c r="A45" s="578"/>
      <c r="B45" s="11"/>
      <c r="C45" s="11"/>
      <c r="D45" s="85"/>
      <c r="E45" s="11"/>
    </row>
    <row r="46" spans="1:5" s="12" customFormat="1">
      <c r="A46" s="578"/>
      <c r="B46" s="11"/>
      <c r="C46" s="11"/>
      <c r="D46" s="85"/>
      <c r="E46" s="11"/>
    </row>
    <row r="47" spans="1:5" s="12" customFormat="1">
      <c r="A47" s="578"/>
      <c r="B47" s="11"/>
      <c r="C47" s="11"/>
      <c r="D47" s="85"/>
      <c r="E47" s="11"/>
    </row>
    <row r="48" spans="1:5" s="12" customFormat="1">
      <c r="A48" s="578"/>
      <c r="B48" s="11"/>
      <c r="C48" s="11"/>
      <c r="D48" s="85"/>
      <c r="E48" s="11"/>
    </row>
    <row r="49" spans="1:5" s="12" customFormat="1">
      <c r="A49" s="578"/>
      <c r="B49" s="11"/>
      <c r="C49" s="11"/>
      <c r="D49" s="85"/>
      <c r="E49" s="11"/>
    </row>
    <row r="50" spans="1:5" s="12" customFormat="1">
      <c r="A50" s="578"/>
      <c r="B50" s="11"/>
      <c r="C50" s="11"/>
      <c r="D50" s="85"/>
      <c r="E50" s="11"/>
    </row>
    <row r="51" spans="1:5" s="12" customFormat="1">
      <c r="A51" s="578"/>
      <c r="B51" s="11"/>
      <c r="C51" s="11"/>
      <c r="D51" s="85"/>
      <c r="E51" s="11"/>
    </row>
    <row r="52" spans="1:5" s="12" customFormat="1">
      <c r="A52" s="578"/>
      <c r="B52" s="11"/>
      <c r="C52" s="11"/>
      <c r="D52" s="85"/>
      <c r="E52" s="11"/>
    </row>
    <row r="53" spans="1:5" s="12" customFormat="1">
      <c r="A53" s="578"/>
      <c r="B53" s="11"/>
      <c r="C53" s="11"/>
      <c r="D53" s="85"/>
      <c r="E53" s="11"/>
    </row>
    <row r="54" spans="1:5" s="12" customFormat="1">
      <c r="A54" s="578"/>
      <c r="B54" s="11"/>
      <c r="C54" s="11"/>
      <c r="D54" s="85"/>
      <c r="E54" s="11"/>
    </row>
    <row r="55" spans="1:5" s="12" customFormat="1">
      <c r="A55" s="578"/>
      <c r="B55" s="11"/>
      <c r="C55" s="11"/>
      <c r="D55" s="85"/>
      <c r="E55" s="11"/>
    </row>
    <row r="56" spans="1:5" s="12" customFormat="1">
      <c r="A56" s="578"/>
      <c r="B56" s="11"/>
      <c r="C56" s="11"/>
      <c r="D56" s="85"/>
      <c r="E56" s="11"/>
    </row>
    <row r="57" spans="1:5" s="12" customFormat="1">
      <c r="A57" s="578"/>
      <c r="B57" s="11"/>
      <c r="C57" s="11"/>
      <c r="D57" s="85"/>
      <c r="E57" s="11"/>
    </row>
    <row r="58" spans="1:5" s="12" customFormat="1">
      <c r="A58" s="578"/>
      <c r="B58" s="11"/>
      <c r="C58" s="11"/>
      <c r="D58" s="85"/>
      <c r="E58" s="11"/>
    </row>
    <row r="59" spans="1:5" s="12" customFormat="1">
      <c r="A59" s="578"/>
      <c r="B59" s="11"/>
      <c r="C59" s="11"/>
      <c r="D59" s="85"/>
      <c r="E59" s="11"/>
    </row>
    <row r="60" spans="1:5" s="12" customFormat="1">
      <c r="A60" s="578"/>
      <c r="B60" s="11"/>
      <c r="C60" s="11"/>
      <c r="D60" s="85"/>
      <c r="E60" s="11"/>
    </row>
    <row r="61" spans="1:5" s="12" customFormat="1">
      <c r="A61" s="578"/>
      <c r="B61" s="11"/>
      <c r="C61" s="11"/>
      <c r="D61" s="85"/>
      <c r="E61" s="11"/>
    </row>
    <row r="62" spans="1:5" s="12" customFormat="1">
      <c r="A62" s="578"/>
      <c r="B62" s="11"/>
      <c r="C62" s="11"/>
      <c r="D62" s="85"/>
      <c r="E62" s="11"/>
    </row>
    <row r="63" spans="1:5" s="12" customFormat="1">
      <c r="A63" s="578"/>
      <c r="B63" s="11"/>
      <c r="C63" s="11"/>
      <c r="D63" s="85"/>
      <c r="E63" s="11"/>
    </row>
    <row r="64" spans="1:5" s="12" customFormat="1">
      <c r="A64" s="578"/>
      <c r="B64" s="11"/>
      <c r="C64" s="11"/>
      <c r="D64" s="85"/>
      <c r="E64" s="11"/>
    </row>
    <row r="65" spans="1:5" s="12" customFormat="1">
      <c r="A65" s="578"/>
      <c r="B65" s="11"/>
      <c r="C65" s="11"/>
      <c r="D65" s="85"/>
      <c r="E65" s="11"/>
    </row>
    <row r="66" spans="1:5" s="12" customFormat="1">
      <c r="A66" s="578"/>
      <c r="B66" s="11"/>
      <c r="C66" s="11"/>
      <c r="D66" s="85"/>
      <c r="E66" s="11"/>
    </row>
    <row r="67" spans="1:5" s="12" customFormat="1">
      <c r="A67" s="578"/>
      <c r="B67" s="11"/>
      <c r="C67" s="11"/>
      <c r="D67" s="85"/>
      <c r="E67" s="11"/>
    </row>
    <row r="68" spans="1:5" s="12" customFormat="1">
      <c r="A68" s="578"/>
      <c r="B68" s="11"/>
      <c r="C68" s="11"/>
      <c r="D68" s="85"/>
      <c r="E68" s="11"/>
    </row>
    <row r="69" spans="1:5" s="12" customFormat="1">
      <c r="A69" s="578"/>
      <c r="B69" s="11"/>
      <c r="C69" s="11"/>
      <c r="D69" s="85"/>
      <c r="E69" s="11"/>
    </row>
    <row r="70" spans="1:5" s="12" customFormat="1">
      <c r="A70" s="578"/>
      <c r="B70" s="11"/>
      <c r="C70" s="11"/>
      <c r="D70" s="85"/>
      <c r="E70" s="11"/>
    </row>
    <row r="71" spans="1:5" s="12" customFormat="1">
      <c r="A71" s="578"/>
      <c r="B71" s="11"/>
      <c r="C71" s="11"/>
      <c r="D71" s="85"/>
      <c r="E71" s="11"/>
    </row>
    <row r="72" spans="1:5" s="12" customFormat="1">
      <c r="A72" s="578"/>
      <c r="B72" s="11"/>
      <c r="C72" s="11"/>
      <c r="D72" s="85"/>
      <c r="E72" s="11"/>
    </row>
    <row r="73" spans="1:5" s="12" customFormat="1">
      <c r="A73" s="578"/>
      <c r="B73" s="11"/>
      <c r="C73" s="11"/>
      <c r="D73" s="85"/>
      <c r="E73" s="11"/>
    </row>
    <row r="74" spans="1:5" s="12" customFormat="1">
      <c r="A74" s="578"/>
      <c r="B74" s="11"/>
      <c r="C74" s="11"/>
      <c r="D74" s="85"/>
      <c r="E74" s="11"/>
    </row>
    <row r="75" spans="1:5" s="12" customFormat="1">
      <c r="A75" s="578"/>
      <c r="B75" s="11"/>
      <c r="C75" s="11"/>
      <c r="D75" s="85"/>
      <c r="E75" s="11"/>
    </row>
    <row r="76" spans="1:5" s="12" customFormat="1">
      <c r="A76" s="578"/>
      <c r="B76" s="11"/>
      <c r="C76" s="11"/>
      <c r="D76" s="85"/>
      <c r="E76" s="11"/>
    </row>
    <row r="77" spans="1:5" s="12" customFormat="1">
      <c r="A77" s="578"/>
      <c r="B77" s="11"/>
      <c r="C77" s="11"/>
      <c r="D77" s="85"/>
      <c r="E77" s="11"/>
    </row>
    <row r="78" spans="1:5" s="12" customFormat="1">
      <c r="A78" s="578"/>
      <c r="B78" s="11"/>
      <c r="C78" s="11"/>
      <c r="D78" s="85"/>
      <c r="E78" s="11"/>
    </row>
    <row r="79" spans="1:5" s="12" customFormat="1">
      <c r="A79" s="578"/>
      <c r="B79" s="11"/>
      <c r="C79" s="11"/>
      <c r="D79" s="85"/>
      <c r="E79" s="11"/>
    </row>
    <row r="80" spans="1:5" s="12" customFormat="1">
      <c r="A80" s="578"/>
      <c r="B80" s="11"/>
      <c r="C80" s="11"/>
      <c r="D80" s="85"/>
      <c r="E80" s="11"/>
    </row>
    <row r="81" spans="1:5" s="12" customFormat="1">
      <c r="A81" s="578"/>
      <c r="B81" s="11"/>
      <c r="C81" s="11"/>
      <c r="D81" s="85"/>
      <c r="E81" s="11"/>
    </row>
    <row r="82" spans="1:5" s="12" customFormat="1">
      <c r="A82" s="578"/>
      <c r="B82" s="11"/>
      <c r="C82" s="11"/>
      <c r="D82" s="85"/>
      <c r="E82" s="11"/>
    </row>
    <row r="83" spans="1:5" s="12" customFormat="1">
      <c r="A83" s="578"/>
      <c r="B83" s="11"/>
      <c r="C83" s="11"/>
      <c r="D83" s="85"/>
      <c r="E83" s="11"/>
    </row>
    <row r="84" spans="1:5" s="12" customFormat="1">
      <c r="A84" s="578"/>
      <c r="B84" s="11"/>
      <c r="C84" s="11"/>
      <c r="D84" s="85"/>
      <c r="E84" s="11"/>
    </row>
    <row r="85" spans="1:5" s="12" customFormat="1">
      <c r="A85" s="578"/>
      <c r="B85" s="11"/>
      <c r="C85" s="11"/>
      <c r="D85" s="85"/>
      <c r="E85" s="11"/>
    </row>
    <row r="86" spans="1:5" s="12" customFormat="1">
      <c r="A86" s="578"/>
      <c r="B86" s="11"/>
      <c r="C86" s="11"/>
      <c r="D86" s="85"/>
      <c r="E86" s="11"/>
    </row>
    <row r="87" spans="1:5" s="12" customFormat="1">
      <c r="A87" s="578"/>
      <c r="B87" s="11"/>
      <c r="C87" s="11"/>
      <c r="D87" s="85"/>
      <c r="E87" s="11"/>
    </row>
    <row r="88" spans="1:5" s="12" customFormat="1">
      <c r="A88" s="578"/>
      <c r="B88" s="11"/>
      <c r="C88" s="11"/>
      <c r="D88" s="85"/>
      <c r="E88" s="11"/>
    </row>
    <row r="89" spans="1:5" s="12" customFormat="1">
      <c r="A89" s="578"/>
      <c r="B89" s="11"/>
      <c r="C89" s="11"/>
      <c r="D89" s="85"/>
      <c r="E89" s="11"/>
    </row>
    <row r="90" spans="1:5" s="12" customFormat="1">
      <c r="A90" s="578"/>
      <c r="B90" s="11"/>
      <c r="C90" s="11"/>
      <c r="D90" s="85"/>
      <c r="E90" s="11"/>
    </row>
    <row r="91" spans="1:5" s="12" customFormat="1">
      <c r="A91" s="578"/>
      <c r="B91" s="11"/>
      <c r="C91" s="11"/>
      <c r="D91" s="85"/>
      <c r="E91" s="11"/>
    </row>
    <row r="92" spans="1:5" s="12" customFormat="1">
      <c r="A92" s="578"/>
      <c r="B92" s="11"/>
      <c r="C92" s="11"/>
      <c r="D92" s="85"/>
      <c r="E92" s="11"/>
    </row>
    <row r="93" spans="1:5" s="12" customFormat="1">
      <c r="A93" s="578"/>
      <c r="B93" s="11"/>
      <c r="C93" s="11"/>
      <c r="D93" s="85"/>
      <c r="E93" s="11"/>
    </row>
    <row r="94" spans="1:5" s="12" customFormat="1">
      <c r="A94" s="578"/>
      <c r="B94" s="11"/>
      <c r="C94" s="11"/>
      <c r="D94" s="85"/>
      <c r="E94" s="11"/>
    </row>
    <row r="95" spans="1:5" s="12" customFormat="1">
      <c r="A95" s="578"/>
      <c r="B95" s="11"/>
      <c r="C95" s="11"/>
      <c r="D95" s="85"/>
      <c r="E95" s="11"/>
    </row>
    <row r="96" spans="1:5" s="12" customFormat="1">
      <c r="A96" s="578"/>
      <c r="B96" s="11"/>
      <c r="C96" s="11"/>
      <c r="D96" s="85"/>
      <c r="E96" s="11"/>
    </row>
    <row r="97" spans="1:5" s="12" customFormat="1">
      <c r="A97" s="578"/>
      <c r="B97" s="11"/>
      <c r="C97" s="11"/>
      <c r="D97" s="85"/>
      <c r="E97" s="11"/>
    </row>
    <row r="98" spans="1:5" s="12" customFormat="1">
      <c r="A98" s="578"/>
      <c r="B98" s="11"/>
      <c r="C98" s="11"/>
      <c r="D98" s="85"/>
      <c r="E98" s="11"/>
    </row>
    <row r="99" spans="1:5" s="12" customFormat="1">
      <c r="A99" s="578"/>
      <c r="B99" s="11"/>
      <c r="C99" s="11"/>
      <c r="D99" s="85"/>
      <c r="E99" s="11"/>
    </row>
    <row r="100" spans="1:5" s="12" customFormat="1">
      <c r="A100" s="578"/>
      <c r="B100" s="11"/>
      <c r="C100" s="11"/>
      <c r="D100" s="85"/>
      <c r="E100" s="11"/>
    </row>
    <row r="101" spans="1:5" s="12" customFormat="1">
      <c r="A101" s="578"/>
      <c r="B101" s="11"/>
      <c r="C101" s="11"/>
      <c r="D101" s="85"/>
      <c r="E101" s="11"/>
    </row>
    <row r="102" spans="1:5" s="12" customFormat="1">
      <c r="A102" s="578"/>
      <c r="B102" s="11"/>
      <c r="C102" s="11"/>
      <c r="D102" s="85"/>
      <c r="E102" s="11"/>
    </row>
    <row r="103" spans="1:5" s="12" customFormat="1">
      <c r="A103" s="578"/>
      <c r="B103" s="11"/>
      <c r="C103" s="11"/>
      <c r="D103" s="85"/>
      <c r="E103" s="11"/>
    </row>
    <row r="104" spans="1:5" s="12" customFormat="1">
      <c r="A104" s="578"/>
      <c r="B104" s="11"/>
      <c r="C104" s="11"/>
      <c r="D104" s="85"/>
      <c r="E104" s="11"/>
    </row>
    <row r="105" spans="1:5" s="12" customFormat="1">
      <c r="A105" s="578"/>
      <c r="B105" s="11"/>
      <c r="C105" s="11"/>
      <c r="D105" s="85"/>
      <c r="E105" s="11"/>
    </row>
    <row r="106" spans="1:5" s="12" customFormat="1">
      <c r="A106" s="578"/>
      <c r="B106" s="11"/>
      <c r="C106" s="11"/>
      <c r="D106" s="85"/>
      <c r="E106" s="11"/>
    </row>
    <row r="107" spans="1:5" s="12" customFormat="1">
      <c r="A107" s="578"/>
      <c r="B107" s="11"/>
      <c r="C107" s="11"/>
      <c r="D107" s="85"/>
      <c r="E107" s="11"/>
    </row>
    <row r="108" spans="1:5" s="12" customFormat="1">
      <c r="A108" s="578"/>
      <c r="B108" s="11"/>
      <c r="C108" s="11"/>
      <c r="D108" s="85"/>
      <c r="E108" s="11"/>
    </row>
    <row r="109" spans="1:5" s="12" customFormat="1">
      <c r="A109" s="578"/>
      <c r="B109" s="11"/>
      <c r="C109" s="11"/>
      <c r="D109" s="85"/>
      <c r="E109" s="11"/>
    </row>
    <row r="110" spans="1:5" s="12" customFormat="1">
      <c r="A110" s="578"/>
      <c r="B110" s="11"/>
      <c r="C110" s="11"/>
      <c r="D110" s="85"/>
      <c r="E110" s="11"/>
    </row>
    <row r="111" spans="1:5" s="12" customFormat="1">
      <c r="A111" s="578"/>
      <c r="B111" s="11"/>
      <c r="C111" s="11"/>
      <c r="D111" s="85"/>
      <c r="E111" s="11"/>
    </row>
    <row r="112" spans="1:5" s="12" customFormat="1">
      <c r="A112" s="578"/>
      <c r="B112" s="11"/>
      <c r="C112" s="11"/>
      <c r="D112" s="85"/>
      <c r="E112" s="11"/>
    </row>
    <row r="113" spans="1:5" s="12" customFormat="1">
      <c r="A113" s="578"/>
      <c r="B113" s="11"/>
      <c r="C113" s="11"/>
      <c r="D113" s="85"/>
      <c r="E113" s="11"/>
    </row>
    <row r="114" spans="1:5" s="12" customFormat="1">
      <c r="A114" s="578"/>
      <c r="B114" s="11"/>
      <c r="C114" s="11"/>
      <c r="D114" s="85"/>
      <c r="E114" s="11"/>
    </row>
    <row r="115" spans="1:5" s="12" customFormat="1">
      <c r="A115" s="578"/>
      <c r="B115" s="11"/>
      <c r="C115" s="11"/>
      <c r="D115" s="85"/>
      <c r="E115" s="11"/>
    </row>
    <row r="116" spans="1:5" s="12" customFormat="1">
      <c r="A116" s="578"/>
      <c r="B116" s="11"/>
      <c r="C116" s="11"/>
      <c r="D116" s="85"/>
      <c r="E116" s="11"/>
    </row>
    <row r="117" spans="1:5" s="12" customFormat="1">
      <c r="A117" s="578"/>
      <c r="B117" s="11"/>
      <c r="C117" s="11"/>
      <c r="D117" s="85"/>
      <c r="E117" s="11"/>
    </row>
    <row r="118" spans="1:5" s="12" customFormat="1">
      <c r="A118" s="578"/>
      <c r="B118" s="11"/>
      <c r="C118" s="11"/>
      <c r="D118" s="85"/>
      <c r="E118" s="11"/>
    </row>
    <row r="119" spans="1:5" s="12" customFormat="1">
      <c r="A119" s="578"/>
      <c r="B119" s="11"/>
      <c r="C119" s="11"/>
      <c r="D119" s="85"/>
      <c r="E119" s="11"/>
    </row>
    <row r="120" spans="1:5" s="12" customFormat="1">
      <c r="A120" s="578"/>
      <c r="B120" s="11"/>
      <c r="C120" s="11"/>
      <c r="D120" s="85"/>
      <c r="E120" s="11"/>
    </row>
    <row r="121" spans="1:5" s="12" customFormat="1">
      <c r="A121" s="578"/>
      <c r="B121" s="11"/>
      <c r="C121" s="11"/>
      <c r="D121" s="85"/>
      <c r="E121" s="11"/>
    </row>
    <row r="122" spans="1:5" s="12" customFormat="1">
      <c r="A122" s="578"/>
      <c r="B122" s="11"/>
      <c r="C122" s="11"/>
      <c r="D122" s="85"/>
      <c r="E122" s="11"/>
    </row>
    <row r="123" spans="1:5" s="12" customFormat="1">
      <c r="A123" s="578"/>
      <c r="B123" s="11"/>
      <c r="C123" s="11"/>
      <c r="D123" s="85"/>
      <c r="E123" s="11"/>
    </row>
    <row r="124" spans="1:5" s="12" customFormat="1">
      <c r="A124" s="578"/>
      <c r="B124" s="11"/>
      <c r="C124" s="11"/>
      <c r="D124" s="85"/>
      <c r="E124" s="11"/>
    </row>
    <row r="125" spans="1:5" s="12" customFormat="1">
      <c r="A125" s="578"/>
      <c r="B125" s="11"/>
      <c r="C125" s="11"/>
      <c r="D125" s="85"/>
      <c r="E125" s="11"/>
    </row>
    <row r="126" spans="1:5" s="12" customFormat="1">
      <c r="A126" s="578"/>
      <c r="B126" s="11"/>
      <c r="C126" s="11"/>
      <c r="D126" s="85"/>
      <c r="E126" s="11"/>
    </row>
    <row r="127" spans="1:5" s="12" customFormat="1">
      <c r="A127" s="578"/>
      <c r="B127" s="11"/>
      <c r="C127" s="11"/>
      <c r="D127" s="85"/>
      <c r="E127" s="11"/>
    </row>
    <row r="128" spans="1:5" s="12" customFormat="1">
      <c r="A128" s="578"/>
      <c r="B128" s="11"/>
      <c r="C128" s="11"/>
      <c r="D128" s="85"/>
      <c r="E128" s="11"/>
    </row>
    <row r="129" spans="1:5" s="12" customFormat="1">
      <c r="A129" s="578"/>
      <c r="B129" s="11"/>
      <c r="C129" s="11"/>
      <c r="D129" s="85"/>
      <c r="E129" s="11"/>
    </row>
    <row r="130" spans="1:5" s="12" customFormat="1">
      <c r="A130" s="578"/>
      <c r="B130" s="11"/>
      <c r="C130" s="11"/>
      <c r="D130" s="85"/>
      <c r="E130" s="11"/>
    </row>
    <row r="131" spans="1:5" s="12" customFormat="1">
      <c r="A131" s="578"/>
      <c r="B131" s="11"/>
      <c r="C131" s="11"/>
      <c r="D131" s="85"/>
      <c r="E131" s="11"/>
    </row>
    <row r="132" spans="1:5" s="12" customFormat="1">
      <c r="A132" s="578"/>
      <c r="B132" s="11"/>
      <c r="C132" s="11"/>
      <c r="D132" s="85"/>
      <c r="E132" s="11"/>
    </row>
    <row r="133" spans="1:5" s="12" customFormat="1">
      <c r="A133" s="578"/>
      <c r="B133" s="11"/>
      <c r="C133" s="11"/>
      <c r="D133" s="85"/>
      <c r="E133" s="11"/>
    </row>
    <row r="134" spans="1:5" s="12" customFormat="1">
      <c r="A134" s="578"/>
      <c r="B134" s="11"/>
      <c r="C134" s="11"/>
      <c r="D134" s="85"/>
      <c r="E134" s="11"/>
    </row>
    <row r="135" spans="1:5" s="12" customFormat="1">
      <c r="A135" s="578"/>
      <c r="B135" s="11"/>
      <c r="C135" s="11"/>
      <c r="D135" s="85"/>
      <c r="E135" s="11"/>
    </row>
    <row r="136" spans="1:5" s="12" customFormat="1">
      <c r="A136" s="578"/>
      <c r="B136" s="11"/>
      <c r="C136" s="11"/>
      <c r="D136" s="85"/>
      <c r="E136" s="11"/>
    </row>
    <row r="137" spans="1:5" s="12" customFormat="1">
      <c r="A137" s="578"/>
      <c r="B137" s="11"/>
      <c r="C137" s="11"/>
      <c r="D137" s="85"/>
      <c r="E137" s="11"/>
    </row>
    <row r="138" spans="1:5" s="12" customFormat="1">
      <c r="A138" s="578"/>
      <c r="B138" s="11"/>
      <c r="C138" s="11"/>
      <c r="D138" s="85"/>
      <c r="E138" s="11"/>
    </row>
    <row r="139" spans="1:5" s="12" customFormat="1">
      <c r="A139" s="578"/>
      <c r="B139" s="11"/>
      <c r="C139" s="11"/>
      <c r="D139" s="85"/>
      <c r="E139" s="11"/>
    </row>
    <row r="140" spans="1:5" s="12" customFormat="1">
      <c r="A140" s="578"/>
      <c r="B140" s="11"/>
      <c r="C140" s="11"/>
      <c r="D140" s="85"/>
      <c r="E140" s="11"/>
    </row>
    <row r="141" spans="1:5" s="12" customFormat="1">
      <c r="A141" s="578"/>
      <c r="B141" s="11"/>
      <c r="C141" s="11"/>
      <c r="D141" s="85"/>
      <c r="E141" s="11"/>
    </row>
    <row r="142" spans="1:5" s="12" customFormat="1">
      <c r="A142" s="578"/>
      <c r="B142" s="11"/>
      <c r="C142" s="11"/>
      <c r="D142" s="85"/>
      <c r="E142" s="11"/>
    </row>
    <row r="143" spans="1:5" s="12" customFormat="1">
      <c r="A143" s="578"/>
      <c r="B143" s="11"/>
      <c r="C143" s="11"/>
      <c r="D143" s="85"/>
      <c r="E143" s="11"/>
    </row>
    <row r="144" spans="1:5" s="12" customFormat="1">
      <c r="A144" s="578"/>
      <c r="B144" s="11"/>
      <c r="C144" s="11"/>
      <c r="D144" s="85"/>
      <c r="E144" s="11"/>
    </row>
    <row r="145" spans="1:5" s="12" customFormat="1">
      <c r="A145" s="578"/>
      <c r="B145" s="11"/>
      <c r="C145" s="11"/>
      <c r="D145" s="85"/>
      <c r="E145" s="11"/>
    </row>
    <row r="146" spans="1:5" s="12" customFormat="1">
      <c r="A146" s="578"/>
      <c r="B146" s="11"/>
      <c r="C146" s="11"/>
      <c r="D146" s="85"/>
      <c r="E146" s="11"/>
    </row>
    <row r="147" spans="1:5" s="12" customFormat="1">
      <c r="A147" s="578"/>
      <c r="B147" s="11"/>
      <c r="C147" s="11"/>
      <c r="D147" s="85"/>
      <c r="E147" s="11"/>
    </row>
    <row r="148" spans="1:5" s="12" customFormat="1">
      <c r="A148" s="578"/>
      <c r="B148" s="11"/>
      <c r="C148" s="11"/>
      <c r="D148" s="85"/>
      <c r="E148" s="11"/>
    </row>
    <row r="149" spans="1:5" s="12" customFormat="1">
      <c r="A149" s="578"/>
      <c r="B149" s="11"/>
      <c r="C149" s="11"/>
      <c r="D149" s="85"/>
      <c r="E149" s="11"/>
    </row>
    <row r="150" spans="1:5" s="12" customFormat="1">
      <c r="A150" s="578"/>
      <c r="B150" s="11"/>
      <c r="C150" s="11"/>
      <c r="D150" s="85"/>
      <c r="E150" s="11"/>
    </row>
    <row r="151" spans="1:5" s="12" customFormat="1">
      <c r="A151" s="578"/>
      <c r="B151" s="11"/>
      <c r="C151" s="11"/>
      <c r="D151" s="85"/>
      <c r="E151" s="11"/>
    </row>
    <row r="152" spans="1:5" s="12" customFormat="1">
      <c r="A152" s="578"/>
      <c r="B152" s="11"/>
      <c r="C152" s="11"/>
      <c r="D152" s="85"/>
      <c r="E152" s="11"/>
    </row>
    <row r="153" spans="1:5" s="12" customFormat="1">
      <c r="A153" s="578"/>
      <c r="B153" s="11"/>
      <c r="C153" s="11"/>
      <c r="D153" s="85"/>
      <c r="E153" s="11"/>
    </row>
    <row r="154" spans="1:5" s="12" customFormat="1">
      <c r="A154" s="578"/>
      <c r="B154" s="11"/>
      <c r="C154" s="11"/>
      <c r="D154" s="85"/>
      <c r="E154" s="11"/>
    </row>
    <row r="155" spans="1:5" s="12" customFormat="1">
      <c r="A155" s="578"/>
      <c r="B155" s="11"/>
      <c r="C155" s="11"/>
      <c r="D155" s="85"/>
      <c r="E155" s="11"/>
    </row>
    <row r="156" spans="1:5" s="12" customFormat="1">
      <c r="A156" s="578"/>
      <c r="B156" s="11"/>
      <c r="C156" s="11"/>
      <c r="D156" s="85"/>
      <c r="E156" s="11"/>
    </row>
    <row r="157" spans="1:5" s="12" customFormat="1">
      <c r="A157" s="578"/>
      <c r="B157" s="11"/>
      <c r="C157" s="11"/>
      <c r="D157" s="85"/>
      <c r="E157" s="11"/>
    </row>
    <row r="158" spans="1:5" s="12" customFormat="1">
      <c r="A158" s="578"/>
      <c r="B158" s="11"/>
      <c r="C158" s="11"/>
      <c r="D158" s="85"/>
      <c r="E158" s="11"/>
    </row>
    <row r="159" spans="1:5" s="12" customFormat="1">
      <c r="A159" s="578"/>
      <c r="B159" s="11"/>
      <c r="C159" s="11"/>
      <c r="D159" s="85"/>
      <c r="E159" s="11"/>
    </row>
    <row r="160" spans="1:5" s="12" customFormat="1">
      <c r="A160" s="578"/>
      <c r="B160" s="11"/>
      <c r="C160" s="11"/>
      <c r="D160" s="85"/>
      <c r="E160" s="11"/>
    </row>
    <row r="161" spans="1:5" s="12" customFormat="1">
      <c r="A161" s="578"/>
      <c r="B161" s="11"/>
      <c r="C161" s="11"/>
      <c r="D161" s="85"/>
      <c r="E161" s="11"/>
    </row>
    <row r="162" spans="1:5" s="12" customFormat="1">
      <c r="A162" s="578"/>
      <c r="B162" s="11"/>
      <c r="C162" s="11"/>
      <c r="D162" s="85"/>
      <c r="E162" s="11"/>
    </row>
    <row r="163" spans="1:5" s="12" customFormat="1">
      <c r="A163" s="578"/>
      <c r="B163" s="11"/>
      <c r="C163" s="11"/>
      <c r="D163" s="85"/>
      <c r="E163" s="11"/>
    </row>
    <row r="164" spans="1:5" s="12" customFormat="1">
      <c r="A164" s="578"/>
      <c r="B164" s="11"/>
      <c r="C164" s="11"/>
      <c r="D164" s="85"/>
      <c r="E164" s="11"/>
    </row>
    <row r="165" spans="1:5" s="12" customFormat="1">
      <c r="A165" s="578"/>
      <c r="B165" s="11"/>
      <c r="C165" s="11"/>
      <c r="D165" s="85"/>
      <c r="E165" s="11"/>
    </row>
    <row r="166" spans="1:5" s="12" customFormat="1">
      <c r="A166" s="578"/>
      <c r="B166" s="11"/>
      <c r="C166" s="11"/>
      <c r="D166" s="85"/>
      <c r="E166" s="11"/>
    </row>
    <row r="167" spans="1:5" s="12" customFormat="1">
      <c r="A167" s="578"/>
      <c r="B167" s="11"/>
      <c r="C167" s="11"/>
      <c r="D167" s="85"/>
      <c r="E167" s="11"/>
    </row>
    <row r="168" spans="1:5" s="12" customFormat="1">
      <c r="A168" s="578"/>
      <c r="B168" s="11"/>
      <c r="C168" s="11"/>
      <c r="D168" s="85"/>
      <c r="E168" s="11"/>
    </row>
    <row r="169" spans="1:5" s="12" customFormat="1">
      <c r="A169" s="578"/>
      <c r="B169" s="11"/>
      <c r="C169" s="11"/>
      <c r="D169" s="85"/>
      <c r="E169" s="11"/>
    </row>
    <row r="170" spans="1:5" s="12" customFormat="1">
      <c r="A170" s="578"/>
      <c r="B170" s="11"/>
      <c r="C170" s="11"/>
      <c r="D170" s="85"/>
      <c r="E170" s="11"/>
    </row>
    <row r="171" spans="1:5" s="12" customFormat="1">
      <c r="A171" s="578"/>
      <c r="B171" s="11"/>
      <c r="C171" s="11"/>
      <c r="D171" s="85"/>
      <c r="E171" s="11"/>
    </row>
    <row r="172" spans="1:5" s="12" customFormat="1">
      <c r="A172" s="578"/>
      <c r="B172" s="11"/>
      <c r="C172" s="11"/>
      <c r="D172" s="85"/>
      <c r="E172" s="11"/>
    </row>
    <row r="173" spans="1:5" s="12" customFormat="1">
      <c r="A173" s="578"/>
      <c r="B173" s="11"/>
      <c r="C173" s="11"/>
      <c r="D173" s="85"/>
      <c r="E173" s="11"/>
    </row>
    <row r="174" spans="1:5" s="12" customFormat="1">
      <c r="A174" s="578"/>
      <c r="B174" s="11"/>
      <c r="C174" s="11"/>
      <c r="D174" s="85"/>
      <c r="E174" s="11"/>
    </row>
    <row r="175" spans="1:5" s="12" customFormat="1">
      <c r="A175" s="578"/>
      <c r="B175" s="11"/>
      <c r="C175" s="11"/>
      <c r="D175" s="85"/>
      <c r="E175" s="11"/>
    </row>
    <row r="176" spans="1:5" s="12" customFormat="1">
      <c r="A176" s="578"/>
      <c r="B176" s="11"/>
      <c r="C176" s="11"/>
      <c r="D176" s="85"/>
      <c r="E176" s="11"/>
    </row>
    <row r="177" spans="1:5" s="12" customFormat="1">
      <c r="A177" s="578"/>
      <c r="B177" s="11"/>
      <c r="C177" s="11"/>
      <c r="D177" s="85"/>
      <c r="E177" s="11"/>
    </row>
    <row r="178" spans="1:5" s="12" customFormat="1">
      <c r="A178" s="578"/>
      <c r="B178" s="11"/>
      <c r="C178" s="11"/>
      <c r="D178" s="85"/>
      <c r="E178" s="11"/>
    </row>
    <row r="179" spans="1:5" s="12" customFormat="1">
      <c r="A179" s="578"/>
      <c r="B179" s="11"/>
      <c r="C179" s="11"/>
      <c r="D179" s="85"/>
      <c r="E179" s="11"/>
    </row>
    <row r="180" spans="1:5" s="12" customFormat="1">
      <c r="A180" s="578"/>
      <c r="B180" s="11"/>
      <c r="C180" s="11"/>
      <c r="D180" s="85"/>
      <c r="E180" s="11"/>
    </row>
    <row r="181" spans="1:5" s="12" customFormat="1">
      <c r="A181" s="578"/>
      <c r="B181" s="11"/>
      <c r="C181" s="11"/>
      <c r="D181" s="85"/>
      <c r="E181" s="11"/>
    </row>
    <row r="182" spans="1:5" s="12" customFormat="1">
      <c r="A182" s="578"/>
      <c r="B182" s="11"/>
      <c r="C182" s="11"/>
      <c r="D182" s="85"/>
      <c r="E182" s="11"/>
    </row>
    <row r="183" spans="1:5" s="12" customFormat="1">
      <c r="A183" s="578"/>
      <c r="B183" s="11"/>
      <c r="C183" s="11"/>
      <c r="D183" s="85"/>
      <c r="E183" s="11"/>
    </row>
    <row r="184" spans="1:5" s="12" customFormat="1">
      <c r="A184" s="578"/>
      <c r="B184" s="11"/>
      <c r="C184" s="11"/>
      <c r="D184" s="85"/>
      <c r="E184" s="11"/>
    </row>
    <row r="185" spans="1:5" s="12" customFormat="1">
      <c r="A185" s="578"/>
      <c r="B185" s="11"/>
      <c r="C185" s="11"/>
      <c r="D185" s="85"/>
      <c r="E185" s="11"/>
    </row>
    <row r="186" spans="1:5" s="12" customFormat="1">
      <c r="A186" s="578"/>
      <c r="B186" s="11"/>
      <c r="C186" s="11"/>
      <c r="D186" s="85"/>
      <c r="E186" s="11"/>
    </row>
    <row r="187" spans="1:5" s="12" customFormat="1">
      <c r="A187" s="578"/>
      <c r="B187" s="11"/>
      <c r="C187" s="11"/>
      <c r="D187" s="85"/>
      <c r="E187" s="11"/>
    </row>
    <row r="188" spans="1:5" s="12" customFormat="1">
      <c r="A188" s="578"/>
      <c r="B188" s="11"/>
      <c r="C188" s="11"/>
      <c r="D188" s="85"/>
      <c r="E188" s="11"/>
    </row>
    <row r="189" spans="1:5" s="12" customFormat="1">
      <c r="A189" s="578"/>
      <c r="B189" s="11"/>
      <c r="C189" s="11"/>
      <c r="D189" s="85"/>
      <c r="E189" s="11"/>
    </row>
    <row r="190" spans="1:5" s="12" customFormat="1">
      <c r="A190" s="578"/>
      <c r="B190" s="11"/>
      <c r="C190" s="11"/>
      <c r="D190" s="85"/>
      <c r="E190" s="11"/>
    </row>
    <row r="191" spans="1:5" s="12" customFormat="1">
      <c r="A191" s="578"/>
      <c r="B191" s="11"/>
      <c r="C191" s="11"/>
      <c r="D191" s="85"/>
      <c r="E191" s="11"/>
    </row>
    <row r="192" spans="1:5" s="12" customFormat="1">
      <c r="A192" s="578"/>
      <c r="B192" s="11"/>
      <c r="C192" s="11"/>
      <c r="D192" s="85"/>
      <c r="E192" s="11"/>
    </row>
    <row r="193" spans="1:5" s="12" customFormat="1">
      <c r="A193" s="578"/>
      <c r="B193" s="11"/>
      <c r="C193" s="11"/>
      <c r="D193" s="85"/>
      <c r="E193" s="11"/>
    </row>
    <row r="194" spans="1:5" s="12" customFormat="1">
      <c r="A194" s="578"/>
      <c r="B194" s="11"/>
      <c r="C194" s="11"/>
      <c r="D194" s="85"/>
      <c r="E194" s="11"/>
    </row>
    <row r="195" spans="1:5" s="12" customFormat="1">
      <c r="A195" s="578"/>
      <c r="B195" s="11"/>
      <c r="C195" s="11"/>
      <c r="D195" s="85"/>
      <c r="E195" s="11"/>
    </row>
    <row r="196" spans="1:5" s="12" customFormat="1">
      <c r="A196" s="578"/>
      <c r="B196" s="11"/>
      <c r="C196" s="11"/>
      <c r="D196" s="85"/>
      <c r="E196" s="11"/>
    </row>
    <row r="197" spans="1:5" s="12" customFormat="1">
      <c r="A197" s="578"/>
      <c r="B197" s="11"/>
      <c r="C197" s="11"/>
      <c r="D197" s="85"/>
      <c r="E197" s="11"/>
    </row>
    <row r="198" spans="1:5" s="12" customFormat="1">
      <c r="A198" s="578"/>
      <c r="B198" s="11"/>
      <c r="C198" s="11"/>
      <c r="D198" s="85"/>
      <c r="E198" s="11"/>
    </row>
    <row r="199" spans="1:5" s="12" customFormat="1">
      <c r="A199" s="578"/>
      <c r="B199" s="11"/>
      <c r="C199" s="11"/>
      <c r="D199" s="85"/>
      <c r="E199" s="11"/>
    </row>
    <row r="200" spans="1:5" s="12" customFormat="1">
      <c r="A200" s="578"/>
      <c r="B200" s="11"/>
      <c r="C200" s="11"/>
      <c r="D200" s="85"/>
      <c r="E200" s="11"/>
    </row>
    <row r="201" spans="1:5" s="12" customFormat="1">
      <c r="A201" s="11"/>
      <c r="B201" s="11"/>
      <c r="C201" s="11"/>
      <c r="D201" s="85"/>
      <c r="E201" s="11"/>
    </row>
    <row r="202" spans="1:5" s="12" customFormat="1">
      <c r="A202" s="11"/>
      <c r="B202" s="11"/>
      <c r="C202" s="11"/>
      <c r="D202" s="85"/>
      <c r="E202" s="11"/>
    </row>
    <row r="203" spans="1:5" s="12" customFormat="1">
      <c r="A203" s="11"/>
      <c r="B203" s="11"/>
      <c r="C203" s="11"/>
      <c r="D203" s="85"/>
      <c r="E203" s="11"/>
    </row>
    <row r="204" spans="1:5" s="12" customFormat="1">
      <c r="A204" s="11"/>
      <c r="B204" s="11"/>
      <c r="C204" s="11"/>
      <c r="D204" s="85"/>
      <c r="E204" s="11"/>
    </row>
    <row r="205" spans="1:5" s="12" customFormat="1">
      <c r="A205" s="11"/>
      <c r="B205" s="11"/>
      <c r="C205" s="11"/>
      <c r="D205" s="85"/>
      <c r="E205" s="11"/>
    </row>
    <row r="206" spans="1:5" s="12" customFormat="1">
      <c r="A206" s="11"/>
      <c r="B206" s="11"/>
      <c r="C206" s="11"/>
      <c r="D206" s="85"/>
      <c r="E206" s="11"/>
    </row>
    <row r="207" spans="1:5" s="12" customFormat="1">
      <c r="A207" s="11"/>
      <c r="B207" s="11"/>
      <c r="C207" s="11"/>
      <c r="D207" s="85"/>
      <c r="E207" s="11"/>
    </row>
    <row r="208" spans="1:5" s="12" customFormat="1">
      <c r="A208" s="11"/>
      <c r="B208" s="11"/>
      <c r="C208" s="11"/>
      <c r="D208" s="85"/>
      <c r="E208" s="11"/>
    </row>
    <row r="209" spans="1:5" s="12" customFormat="1">
      <c r="A209" s="11"/>
      <c r="B209" s="11"/>
      <c r="C209" s="11"/>
      <c r="D209" s="85"/>
      <c r="E209" s="11"/>
    </row>
    <row r="210" spans="1:5" s="12" customFormat="1">
      <c r="A210" s="11"/>
      <c r="B210" s="11"/>
      <c r="C210" s="11"/>
      <c r="D210" s="85"/>
      <c r="E210" s="11"/>
    </row>
    <row r="211" spans="1:5" s="12" customFormat="1">
      <c r="A211" s="11"/>
      <c r="B211" s="11"/>
      <c r="C211" s="11"/>
      <c r="D211" s="85"/>
      <c r="E211" s="11"/>
    </row>
    <row r="212" spans="1:5" s="12" customFormat="1">
      <c r="A212" s="11"/>
      <c r="B212" s="11"/>
      <c r="C212" s="11"/>
      <c r="D212" s="85"/>
      <c r="E212" s="11"/>
    </row>
    <row r="213" spans="1:5" s="12" customFormat="1">
      <c r="A213" s="11"/>
      <c r="B213" s="11"/>
      <c r="C213" s="11"/>
      <c r="D213" s="85"/>
      <c r="E213" s="11"/>
    </row>
    <row r="214" spans="1:5" s="12" customFormat="1">
      <c r="A214" s="11"/>
      <c r="B214" s="11"/>
      <c r="C214" s="11"/>
      <c r="D214" s="85"/>
      <c r="E214" s="11"/>
    </row>
    <row r="215" spans="1:5" s="12" customFormat="1">
      <c r="A215" s="11"/>
      <c r="B215" s="11"/>
      <c r="C215" s="11"/>
      <c r="D215" s="85"/>
      <c r="E215" s="11"/>
    </row>
    <row r="216" spans="1:5" s="12" customFormat="1">
      <c r="A216" s="11"/>
      <c r="B216" s="11"/>
      <c r="C216" s="11"/>
      <c r="D216" s="85"/>
      <c r="E216" s="11"/>
    </row>
    <row r="217" spans="1:5" s="12" customFormat="1">
      <c r="A217" s="11"/>
      <c r="B217" s="11"/>
      <c r="C217" s="11"/>
      <c r="D217" s="85"/>
      <c r="E217" s="11"/>
    </row>
    <row r="218" spans="1:5" s="12" customFormat="1">
      <c r="A218" s="11"/>
      <c r="B218" s="11"/>
      <c r="C218" s="11"/>
      <c r="D218" s="85"/>
      <c r="E218" s="11"/>
    </row>
    <row r="219" spans="1:5" s="12" customFormat="1">
      <c r="A219" s="11"/>
      <c r="B219" s="11"/>
      <c r="C219" s="11"/>
      <c r="D219" s="85"/>
      <c r="E219" s="11"/>
    </row>
    <row r="220" spans="1:5" s="12" customFormat="1">
      <c r="A220" s="11"/>
      <c r="B220" s="11"/>
      <c r="C220" s="11"/>
      <c r="D220" s="85"/>
      <c r="E220" s="11"/>
    </row>
    <row r="221" spans="1:5" s="12" customFormat="1">
      <c r="A221" s="11"/>
      <c r="B221" s="11"/>
      <c r="C221" s="11"/>
      <c r="D221" s="85"/>
      <c r="E221" s="11"/>
    </row>
    <row r="222" spans="1:5" s="12" customFormat="1">
      <c r="A222" s="11"/>
      <c r="B222" s="11"/>
      <c r="C222" s="11"/>
      <c r="D222" s="85"/>
      <c r="E222" s="11"/>
    </row>
    <row r="223" spans="1:5" s="12" customFormat="1">
      <c r="A223" s="11"/>
      <c r="B223" s="11"/>
      <c r="C223" s="11"/>
      <c r="D223" s="85"/>
      <c r="E223" s="11"/>
    </row>
    <row r="224" spans="1:5" s="12" customFormat="1">
      <c r="A224" s="11"/>
      <c r="B224" s="11"/>
      <c r="C224" s="11"/>
      <c r="D224" s="85"/>
      <c r="E224" s="11"/>
    </row>
    <row r="225" spans="1:5" s="12" customFormat="1">
      <c r="A225" s="11"/>
      <c r="B225" s="11"/>
      <c r="C225" s="11"/>
      <c r="D225" s="85"/>
      <c r="E225" s="11"/>
    </row>
    <row r="226" spans="1:5" s="12" customFormat="1">
      <c r="A226" s="11"/>
      <c r="B226" s="11"/>
      <c r="C226" s="11"/>
      <c r="D226" s="85"/>
      <c r="E226" s="11"/>
    </row>
    <row r="227" spans="1:5" s="12" customFormat="1">
      <c r="A227" s="11"/>
      <c r="B227" s="11"/>
      <c r="C227" s="11"/>
      <c r="D227" s="85"/>
      <c r="E227" s="11"/>
    </row>
    <row r="228" spans="1:5" s="12" customFormat="1">
      <c r="A228" s="11"/>
      <c r="B228" s="11"/>
      <c r="C228" s="11"/>
      <c r="D228" s="85"/>
      <c r="E228" s="11"/>
    </row>
    <row r="229" spans="1:5" s="12" customFormat="1">
      <c r="A229" s="11"/>
      <c r="B229" s="11"/>
      <c r="C229" s="11"/>
      <c r="D229" s="85"/>
      <c r="E229" s="11"/>
    </row>
    <row r="230" spans="1:5" s="12" customFormat="1">
      <c r="A230" s="11"/>
      <c r="B230" s="11"/>
      <c r="C230" s="11"/>
      <c r="D230" s="85"/>
      <c r="E230" s="11"/>
    </row>
    <row r="231" spans="1:5" s="12" customFormat="1">
      <c r="A231" s="11"/>
      <c r="B231" s="11"/>
      <c r="C231" s="11"/>
      <c r="D231" s="85"/>
      <c r="E231" s="11"/>
    </row>
    <row r="232" spans="1:5" s="12" customFormat="1">
      <c r="A232" s="11"/>
      <c r="B232" s="11"/>
      <c r="C232" s="11"/>
      <c r="D232" s="85"/>
      <c r="E232" s="11"/>
    </row>
    <row r="233" spans="1:5" s="12" customFormat="1">
      <c r="A233" s="11"/>
      <c r="B233" s="11"/>
      <c r="C233" s="11"/>
      <c r="D233" s="85"/>
      <c r="E233" s="11"/>
    </row>
    <row r="234" spans="1:5" s="12" customFormat="1">
      <c r="A234" s="11"/>
      <c r="B234" s="11"/>
      <c r="C234" s="11"/>
      <c r="D234" s="85"/>
      <c r="E234" s="11"/>
    </row>
    <row r="235" spans="1:5" s="12" customFormat="1">
      <c r="A235" s="11"/>
      <c r="B235" s="11"/>
      <c r="C235" s="11"/>
      <c r="D235" s="85"/>
      <c r="E235" s="11"/>
    </row>
    <row r="236" spans="1:5" s="12" customFormat="1">
      <c r="A236" s="11"/>
      <c r="B236" s="11"/>
      <c r="C236" s="11"/>
      <c r="D236" s="85"/>
      <c r="E236" s="11"/>
    </row>
    <row r="237" spans="1:5" s="12" customFormat="1">
      <c r="A237" s="11"/>
      <c r="B237" s="11"/>
      <c r="C237" s="11"/>
      <c r="D237" s="85"/>
      <c r="E237" s="11"/>
    </row>
    <row r="238" spans="1:5" s="12" customFormat="1">
      <c r="A238" s="11"/>
      <c r="B238" s="11"/>
      <c r="C238" s="11"/>
      <c r="D238" s="85"/>
      <c r="E238" s="11"/>
    </row>
    <row r="239" spans="1:5" s="12" customFormat="1">
      <c r="A239" s="11"/>
      <c r="B239" s="11"/>
      <c r="C239" s="11"/>
      <c r="D239" s="85"/>
      <c r="E239" s="11"/>
    </row>
    <row r="240" spans="1:5" s="12" customFormat="1">
      <c r="A240" s="11"/>
      <c r="B240" s="11"/>
      <c r="C240" s="11"/>
      <c r="D240" s="85"/>
      <c r="E240" s="11"/>
    </row>
    <row r="241" spans="1:5" s="12" customFormat="1">
      <c r="A241" s="11"/>
      <c r="B241" s="11"/>
      <c r="C241" s="11"/>
      <c r="D241" s="85"/>
      <c r="E241" s="11"/>
    </row>
    <row r="242" spans="1:5" s="12" customFormat="1">
      <c r="A242" s="11"/>
      <c r="B242" s="11"/>
      <c r="C242" s="11"/>
      <c r="D242" s="85"/>
      <c r="E242" s="11"/>
    </row>
    <row r="243" spans="1:5" s="12" customFormat="1">
      <c r="A243" s="11"/>
      <c r="B243" s="11"/>
      <c r="C243" s="11"/>
      <c r="D243" s="85"/>
      <c r="E243" s="11"/>
    </row>
    <row r="244" spans="1:5" s="12" customFormat="1">
      <c r="A244" s="11"/>
      <c r="B244" s="11"/>
      <c r="C244" s="11"/>
      <c r="D244" s="85"/>
      <c r="E244" s="11"/>
    </row>
    <row r="245" spans="1:5" s="12" customFormat="1">
      <c r="A245" s="11"/>
      <c r="B245" s="11"/>
      <c r="C245" s="11"/>
      <c r="D245" s="85"/>
      <c r="E245" s="11"/>
    </row>
    <row r="246" spans="1:5" s="12" customFormat="1">
      <c r="A246" s="11"/>
      <c r="B246" s="11"/>
      <c r="C246" s="11"/>
      <c r="D246" s="85"/>
      <c r="E246" s="11"/>
    </row>
    <row r="247" spans="1:5" s="12" customFormat="1">
      <c r="A247" s="11"/>
      <c r="B247" s="11"/>
      <c r="C247" s="11"/>
      <c r="D247" s="85"/>
      <c r="E247" s="11"/>
    </row>
    <row r="248" spans="1:5" s="12" customFormat="1">
      <c r="A248" s="11"/>
      <c r="B248" s="11"/>
      <c r="C248" s="11"/>
      <c r="D248" s="85"/>
      <c r="E248" s="11"/>
    </row>
    <row r="249" spans="1:5" s="12" customFormat="1">
      <c r="A249" s="11"/>
      <c r="B249" s="11"/>
      <c r="C249" s="11"/>
      <c r="D249" s="85"/>
      <c r="E249" s="11"/>
    </row>
    <row r="250" spans="1:5" s="12" customFormat="1">
      <c r="A250" s="11"/>
      <c r="B250" s="11"/>
      <c r="C250" s="11"/>
      <c r="D250" s="85"/>
      <c r="E250" s="11"/>
    </row>
    <row r="251" spans="1:5" s="12" customFormat="1">
      <c r="A251" s="11"/>
      <c r="B251" s="11"/>
      <c r="C251" s="11"/>
      <c r="D251" s="85"/>
      <c r="E251" s="11"/>
    </row>
    <row r="252" spans="1:5" s="12" customFormat="1">
      <c r="A252" s="11"/>
      <c r="B252" s="11"/>
      <c r="C252" s="11"/>
      <c r="D252" s="85"/>
      <c r="E252" s="11"/>
    </row>
    <row r="253" spans="1:5" s="12" customFormat="1">
      <c r="A253" s="11"/>
      <c r="B253" s="11"/>
      <c r="C253" s="11"/>
      <c r="D253" s="85"/>
      <c r="E253" s="11"/>
    </row>
    <row r="254" spans="1:5" s="12" customFormat="1">
      <c r="A254" s="11"/>
      <c r="B254" s="11"/>
      <c r="C254" s="11"/>
      <c r="D254" s="85"/>
      <c r="E254" s="11"/>
    </row>
    <row r="255" spans="1:5" s="12" customFormat="1">
      <c r="A255" s="11"/>
      <c r="B255" s="11"/>
      <c r="C255" s="11"/>
      <c r="D255" s="85"/>
      <c r="E255" s="11"/>
    </row>
    <row r="256" spans="1:5" s="12" customFormat="1">
      <c r="A256" s="11"/>
      <c r="B256" s="11"/>
      <c r="C256" s="11"/>
      <c r="D256" s="85"/>
      <c r="E256" s="11"/>
    </row>
    <row r="257" spans="1:5" s="12" customFormat="1">
      <c r="A257" s="11"/>
      <c r="B257" s="11"/>
      <c r="C257" s="11"/>
      <c r="D257" s="85"/>
      <c r="E257" s="11"/>
    </row>
    <row r="258" spans="1:5" s="12" customFormat="1">
      <c r="A258" s="11"/>
      <c r="B258" s="11"/>
      <c r="C258" s="11"/>
      <c r="D258" s="85"/>
      <c r="E258" s="11"/>
    </row>
    <row r="259" spans="1:5" s="12" customFormat="1">
      <c r="A259" s="11"/>
      <c r="B259" s="11"/>
      <c r="C259" s="11"/>
      <c r="D259" s="85"/>
      <c r="E259" s="11"/>
    </row>
    <row r="260" spans="1:5" s="12" customFormat="1">
      <c r="A260" s="11"/>
      <c r="B260" s="11"/>
      <c r="C260" s="11"/>
      <c r="D260" s="85"/>
      <c r="E260" s="11"/>
    </row>
    <row r="261" spans="1:5" s="12" customFormat="1">
      <c r="A261" s="11"/>
      <c r="B261" s="11"/>
      <c r="C261" s="11"/>
      <c r="D261" s="85"/>
      <c r="E261" s="11"/>
    </row>
    <row r="262" spans="1:5" s="12" customFormat="1">
      <c r="A262" s="11"/>
      <c r="B262" s="11"/>
      <c r="C262" s="11"/>
      <c r="D262" s="85"/>
      <c r="E262" s="11"/>
    </row>
    <row r="263" spans="1:5" s="12" customFormat="1">
      <c r="A263" s="11"/>
      <c r="B263" s="11"/>
      <c r="C263" s="11"/>
      <c r="D263" s="85"/>
      <c r="E263" s="11"/>
    </row>
    <row r="264" spans="1:5" s="12" customFormat="1">
      <c r="A264" s="11"/>
      <c r="B264" s="11"/>
      <c r="C264" s="11"/>
      <c r="D264" s="85"/>
      <c r="E264" s="11"/>
    </row>
    <row r="265" spans="1:5" s="12" customFormat="1">
      <c r="A265" s="11"/>
      <c r="B265" s="11"/>
      <c r="C265" s="11"/>
      <c r="D265" s="85"/>
      <c r="E265" s="11"/>
    </row>
    <row r="266" spans="1:5" s="12" customFormat="1">
      <c r="A266" s="11"/>
      <c r="B266" s="11"/>
      <c r="C266" s="11"/>
      <c r="D266" s="85"/>
      <c r="E266" s="11"/>
    </row>
    <row r="267" spans="1:5" s="12" customFormat="1">
      <c r="A267" s="11"/>
      <c r="B267" s="11"/>
      <c r="C267" s="11"/>
      <c r="D267" s="85"/>
      <c r="E267" s="11"/>
    </row>
    <row r="268" spans="1:5" s="12" customFormat="1">
      <c r="A268" s="11"/>
      <c r="B268" s="11"/>
      <c r="C268" s="11"/>
      <c r="D268" s="85"/>
      <c r="E268" s="11"/>
    </row>
    <row r="269" spans="1:5" s="12" customFormat="1">
      <c r="A269" s="11"/>
      <c r="B269" s="11"/>
      <c r="C269" s="11"/>
      <c r="D269" s="85"/>
      <c r="E269" s="11"/>
    </row>
    <row r="270" spans="1:5" s="12" customFormat="1">
      <c r="A270" s="11"/>
      <c r="B270" s="11"/>
      <c r="C270" s="11"/>
      <c r="D270" s="85"/>
      <c r="E270" s="11"/>
    </row>
    <row r="271" spans="1:5" s="12" customFormat="1">
      <c r="A271" s="11"/>
      <c r="B271" s="11"/>
      <c r="C271" s="11"/>
      <c r="D271" s="85"/>
      <c r="E271" s="11"/>
    </row>
    <row r="272" spans="1:5" s="12" customFormat="1">
      <c r="A272" s="11"/>
      <c r="B272" s="11"/>
      <c r="C272" s="11"/>
      <c r="D272" s="85"/>
      <c r="E272" s="11"/>
    </row>
    <row r="273" spans="1:5" s="12" customFormat="1">
      <c r="A273" s="11"/>
      <c r="B273" s="11"/>
      <c r="C273" s="11"/>
      <c r="D273" s="85"/>
      <c r="E273" s="11"/>
    </row>
    <row r="274" spans="1:5" s="12" customFormat="1">
      <c r="A274" s="11"/>
      <c r="B274" s="11"/>
      <c r="C274" s="11"/>
      <c r="D274" s="85"/>
      <c r="E274" s="11"/>
    </row>
    <row r="275" spans="1:5" s="12" customFormat="1">
      <c r="A275" s="11"/>
      <c r="B275" s="11"/>
      <c r="C275" s="11"/>
      <c r="D275" s="85"/>
      <c r="E275" s="11"/>
    </row>
    <row r="276" spans="1:5" s="12" customFormat="1">
      <c r="A276" s="11"/>
      <c r="B276" s="11"/>
      <c r="C276" s="11"/>
      <c r="D276" s="85"/>
      <c r="E276" s="11"/>
    </row>
    <row r="277" spans="1:5" s="12" customFormat="1">
      <c r="A277" s="11"/>
      <c r="B277" s="11"/>
      <c r="C277" s="11"/>
      <c r="D277" s="85"/>
      <c r="E277" s="11"/>
    </row>
    <row r="278" spans="1:5" s="12" customFormat="1">
      <c r="A278" s="11"/>
      <c r="B278" s="11"/>
      <c r="C278" s="11"/>
      <c r="D278" s="85"/>
      <c r="E278" s="11"/>
    </row>
    <row r="279" spans="1:5" s="12" customFormat="1">
      <c r="A279" s="11"/>
      <c r="B279" s="11"/>
      <c r="C279" s="11"/>
      <c r="D279" s="85"/>
      <c r="E279" s="11"/>
    </row>
    <row r="280" spans="1:5" s="12" customFormat="1">
      <c r="A280" s="11"/>
      <c r="B280" s="11"/>
      <c r="C280" s="11"/>
      <c r="D280" s="85"/>
      <c r="E280" s="11"/>
    </row>
    <row r="281" spans="1:5" s="12" customFormat="1">
      <c r="A281" s="11"/>
      <c r="B281" s="11"/>
      <c r="C281" s="11"/>
      <c r="D281" s="85"/>
      <c r="E281" s="11"/>
    </row>
    <row r="282" spans="1:5" s="12" customFormat="1">
      <c r="A282" s="11"/>
      <c r="B282" s="11"/>
      <c r="C282" s="11"/>
      <c r="D282" s="85"/>
      <c r="E282" s="11"/>
    </row>
    <row r="283" spans="1:5" s="12" customFormat="1">
      <c r="A283" s="11"/>
      <c r="B283" s="11"/>
      <c r="C283" s="11"/>
      <c r="D283" s="85"/>
      <c r="E283" s="11"/>
    </row>
    <row r="284" spans="1:5" s="12" customFormat="1">
      <c r="A284" s="11"/>
      <c r="B284" s="11"/>
      <c r="C284" s="11"/>
      <c r="D284" s="85"/>
      <c r="E284" s="11"/>
    </row>
    <row r="285" spans="1:5" s="12" customFormat="1">
      <c r="A285" s="11"/>
      <c r="B285" s="11"/>
      <c r="C285" s="11"/>
      <c r="D285" s="85"/>
      <c r="E285" s="11"/>
    </row>
    <row r="286" spans="1:5" s="12" customFormat="1">
      <c r="A286" s="11"/>
      <c r="B286" s="11"/>
      <c r="C286" s="11"/>
      <c r="D286" s="85"/>
      <c r="E286" s="11"/>
    </row>
    <row r="287" spans="1:5" s="12" customFormat="1">
      <c r="A287" s="11"/>
      <c r="B287" s="11"/>
      <c r="C287" s="11"/>
      <c r="D287" s="85"/>
      <c r="E287" s="11"/>
    </row>
    <row r="288" spans="1:5" s="12" customFormat="1">
      <c r="A288" s="11"/>
      <c r="B288" s="11"/>
      <c r="C288" s="11"/>
      <c r="D288" s="85"/>
      <c r="E288" s="11"/>
    </row>
    <row r="289" spans="1:5" s="12" customFormat="1">
      <c r="A289" s="11"/>
      <c r="B289" s="11"/>
      <c r="C289" s="11"/>
      <c r="D289" s="85"/>
      <c r="E289" s="11"/>
    </row>
    <row r="290" spans="1:5" s="12" customFormat="1">
      <c r="A290" s="11"/>
      <c r="B290" s="11"/>
      <c r="C290" s="11"/>
      <c r="D290" s="85"/>
      <c r="E290" s="11"/>
    </row>
    <row r="291" spans="1:5" s="12" customFormat="1">
      <c r="A291" s="11"/>
      <c r="B291" s="11"/>
      <c r="C291" s="11"/>
      <c r="D291" s="85"/>
      <c r="E291" s="11"/>
    </row>
    <row r="292" spans="1:5" s="12" customFormat="1">
      <c r="A292" s="11"/>
      <c r="B292" s="11"/>
      <c r="C292" s="11"/>
      <c r="D292" s="85"/>
      <c r="E292" s="11"/>
    </row>
    <row r="293" spans="1:5" s="12" customFormat="1">
      <c r="A293" s="11"/>
      <c r="B293" s="11"/>
      <c r="C293" s="11"/>
      <c r="D293" s="85"/>
      <c r="E293" s="11"/>
    </row>
    <row r="294" spans="1:5" s="12" customFormat="1">
      <c r="A294" s="11"/>
      <c r="B294" s="11"/>
      <c r="C294" s="11"/>
      <c r="D294" s="85"/>
      <c r="E294" s="11"/>
    </row>
    <row r="295" spans="1:5" s="12" customFormat="1">
      <c r="A295" s="11"/>
      <c r="B295" s="11"/>
      <c r="C295" s="11"/>
      <c r="D295" s="85"/>
      <c r="E295" s="11"/>
    </row>
    <row r="296" spans="1:5" s="12" customFormat="1">
      <c r="A296" s="11"/>
      <c r="B296" s="11"/>
      <c r="C296" s="11"/>
      <c r="D296" s="85"/>
      <c r="E296" s="11"/>
    </row>
    <row r="297" spans="1:5" s="12" customFormat="1">
      <c r="A297" s="11"/>
      <c r="B297" s="11"/>
      <c r="C297" s="11"/>
      <c r="D297" s="85"/>
      <c r="E297" s="11"/>
    </row>
    <row r="298" spans="1:5" s="12" customFormat="1">
      <c r="A298" s="11"/>
      <c r="B298" s="11"/>
      <c r="C298" s="11"/>
      <c r="D298" s="85"/>
      <c r="E298" s="11"/>
    </row>
    <row r="299" spans="1:5" s="12" customFormat="1">
      <c r="A299" s="11"/>
      <c r="B299" s="11"/>
      <c r="C299" s="11"/>
      <c r="D299" s="85"/>
      <c r="E299" s="11"/>
    </row>
    <row r="300" spans="1:5" s="12" customFormat="1">
      <c r="A300" s="11"/>
      <c r="B300" s="11"/>
      <c r="C300" s="11"/>
      <c r="D300" s="85"/>
      <c r="E300" s="11"/>
    </row>
    <row r="301" spans="1:5" s="12" customFormat="1">
      <c r="A301" s="11"/>
      <c r="B301" s="11"/>
      <c r="C301" s="11"/>
      <c r="D301" s="85"/>
      <c r="E301" s="11"/>
    </row>
    <row r="302" spans="1:5" s="12" customFormat="1">
      <c r="A302" s="11"/>
      <c r="B302" s="11"/>
      <c r="C302" s="11"/>
      <c r="D302" s="85"/>
      <c r="E302" s="11"/>
    </row>
    <row r="303" spans="1:5" s="12" customFormat="1">
      <c r="A303" s="11"/>
      <c r="B303" s="11"/>
      <c r="C303" s="11"/>
      <c r="D303" s="85"/>
      <c r="E303" s="11"/>
    </row>
    <row r="304" spans="1:5" s="12" customFormat="1">
      <c r="A304" s="11"/>
      <c r="B304" s="11"/>
      <c r="C304" s="11"/>
      <c r="D304" s="85"/>
      <c r="E304" s="11"/>
    </row>
    <row r="305" spans="1:5" s="12" customFormat="1">
      <c r="A305" s="11"/>
      <c r="B305" s="11"/>
      <c r="C305" s="11"/>
      <c r="D305" s="85"/>
      <c r="E305" s="11"/>
    </row>
    <row r="306" spans="1:5" s="12" customFormat="1">
      <c r="A306" s="11"/>
      <c r="B306" s="11"/>
      <c r="C306" s="11"/>
      <c r="D306" s="85"/>
      <c r="E306" s="11"/>
    </row>
    <row r="307" spans="1:5" s="12" customFormat="1">
      <c r="A307" s="11"/>
      <c r="B307" s="11"/>
      <c r="C307" s="11"/>
      <c r="D307" s="85"/>
      <c r="E307" s="11"/>
    </row>
    <row r="308" spans="1:5" s="12" customFormat="1">
      <c r="A308" s="11"/>
      <c r="B308" s="11"/>
      <c r="C308" s="11"/>
      <c r="D308" s="85"/>
      <c r="E308" s="11"/>
    </row>
    <row r="309" spans="1:5" s="12" customFormat="1">
      <c r="A309" s="11"/>
      <c r="B309" s="11"/>
      <c r="C309" s="11"/>
      <c r="D309" s="85"/>
      <c r="E309" s="11"/>
    </row>
    <row r="310" spans="1:5" s="12" customFormat="1">
      <c r="A310" s="11"/>
      <c r="B310" s="11"/>
      <c r="C310" s="11"/>
      <c r="D310" s="85"/>
      <c r="E310" s="11"/>
    </row>
    <row r="311" spans="1:5" s="12" customFormat="1">
      <c r="A311" s="11"/>
      <c r="B311" s="11"/>
      <c r="C311" s="11"/>
      <c r="D311" s="85"/>
      <c r="E311" s="11"/>
    </row>
    <row r="312" spans="1:5" s="12" customFormat="1">
      <c r="A312" s="11"/>
      <c r="B312" s="11"/>
      <c r="C312" s="11"/>
      <c r="D312" s="85"/>
      <c r="E312" s="11"/>
    </row>
    <row r="313" spans="1:5" s="12" customFormat="1">
      <c r="A313" s="11"/>
      <c r="B313" s="11"/>
      <c r="C313" s="11"/>
      <c r="D313" s="85"/>
      <c r="E313" s="11"/>
    </row>
    <row r="314" spans="1:5" s="12" customFormat="1">
      <c r="A314" s="11"/>
      <c r="B314" s="11"/>
      <c r="C314" s="11"/>
      <c r="D314" s="85"/>
      <c r="E314" s="11"/>
    </row>
    <row r="315" spans="1:5" s="12" customFormat="1">
      <c r="A315" s="11"/>
      <c r="B315" s="11"/>
      <c r="C315" s="11"/>
      <c r="D315" s="85"/>
      <c r="E315" s="11"/>
    </row>
    <row r="316" spans="1:5" s="12" customFormat="1">
      <c r="A316" s="11"/>
      <c r="B316" s="11"/>
      <c r="C316" s="11"/>
      <c r="D316" s="85"/>
      <c r="E316" s="11"/>
    </row>
    <row r="317" spans="1:5" s="12" customFormat="1">
      <c r="A317" s="11"/>
      <c r="B317" s="11"/>
      <c r="C317" s="11"/>
      <c r="D317" s="85"/>
      <c r="E317" s="11"/>
    </row>
    <row r="318" spans="1:5" s="12" customFormat="1">
      <c r="A318" s="11"/>
      <c r="B318" s="11"/>
      <c r="C318" s="11"/>
      <c r="D318" s="85"/>
      <c r="E318" s="11"/>
    </row>
    <row r="319" spans="1:5" s="12" customFormat="1">
      <c r="A319" s="11"/>
      <c r="B319" s="11"/>
      <c r="C319" s="11"/>
      <c r="D319" s="85"/>
      <c r="E319" s="11"/>
    </row>
    <row r="320" spans="1:5" s="12" customFormat="1">
      <c r="A320" s="11"/>
      <c r="B320" s="11"/>
      <c r="C320" s="11"/>
      <c r="D320" s="85"/>
      <c r="E320" s="11"/>
    </row>
    <row r="321" spans="1:5" s="12" customFormat="1">
      <c r="A321" s="11"/>
      <c r="B321" s="11"/>
      <c r="C321" s="11"/>
      <c r="D321" s="85"/>
      <c r="E321" s="11"/>
    </row>
    <row r="322" spans="1:5" s="12" customFormat="1">
      <c r="A322" s="11"/>
      <c r="B322" s="11"/>
      <c r="C322" s="11"/>
      <c r="D322" s="85"/>
      <c r="E322" s="11"/>
    </row>
    <row r="323" spans="1:5" s="12" customFormat="1">
      <c r="A323" s="11"/>
      <c r="B323" s="11"/>
      <c r="C323" s="11"/>
      <c r="D323" s="85"/>
      <c r="E323" s="11"/>
    </row>
    <row r="324" spans="1:5" s="12" customFormat="1">
      <c r="A324" s="11"/>
      <c r="B324" s="11"/>
      <c r="C324" s="11"/>
      <c r="D324" s="85"/>
      <c r="E324" s="11"/>
    </row>
    <row r="325" spans="1:5" s="12" customFormat="1">
      <c r="A325" s="11"/>
      <c r="B325" s="11"/>
      <c r="C325" s="11"/>
      <c r="D325" s="85"/>
      <c r="E325" s="11"/>
    </row>
    <row r="326" spans="1:5" s="12" customFormat="1">
      <c r="A326" s="11"/>
      <c r="B326" s="11"/>
      <c r="C326" s="11"/>
      <c r="D326" s="85"/>
      <c r="E326" s="11"/>
    </row>
    <row r="327" spans="1:5" s="12" customFormat="1">
      <c r="A327" s="11"/>
      <c r="B327" s="11"/>
      <c r="C327" s="11"/>
      <c r="D327" s="85"/>
      <c r="E327" s="11"/>
    </row>
    <row r="328" spans="1:5" s="12" customFormat="1">
      <c r="A328" s="11"/>
      <c r="B328" s="11"/>
      <c r="C328" s="11"/>
      <c r="D328" s="85"/>
      <c r="E328" s="11"/>
    </row>
    <row r="329" spans="1:5" s="12" customFormat="1">
      <c r="A329" s="11"/>
      <c r="B329" s="11"/>
      <c r="C329" s="11"/>
      <c r="D329" s="85"/>
      <c r="E329" s="11"/>
    </row>
    <row r="330" spans="1:5" s="12" customFormat="1">
      <c r="A330" s="11"/>
      <c r="B330" s="11"/>
      <c r="C330" s="11"/>
      <c r="D330" s="85"/>
      <c r="E330" s="11"/>
    </row>
    <row r="331" spans="1:5" s="12" customFormat="1">
      <c r="A331" s="11"/>
      <c r="B331" s="11"/>
      <c r="C331" s="11"/>
      <c r="D331" s="85"/>
      <c r="E331" s="11"/>
    </row>
    <row r="332" spans="1:5" s="12" customFormat="1">
      <c r="A332" s="11"/>
      <c r="B332" s="11"/>
      <c r="C332" s="11"/>
      <c r="D332" s="85"/>
      <c r="E332" s="11"/>
    </row>
    <row r="333" spans="1:5" s="12" customFormat="1">
      <c r="A333" s="11"/>
      <c r="B333" s="11"/>
      <c r="C333" s="11"/>
      <c r="D333" s="85"/>
      <c r="E333" s="11"/>
    </row>
    <row r="334" spans="1:5" s="12" customFormat="1">
      <c r="A334" s="11"/>
      <c r="B334" s="11"/>
      <c r="C334" s="11"/>
      <c r="D334" s="85"/>
      <c r="E334" s="11"/>
    </row>
    <row r="335" spans="1:5" s="12" customFormat="1">
      <c r="A335" s="11"/>
      <c r="B335" s="11"/>
      <c r="C335" s="11"/>
      <c r="D335" s="85"/>
      <c r="E335" s="11"/>
    </row>
    <row r="336" spans="1:5" s="12" customFormat="1">
      <c r="A336" s="11"/>
      <c r="B336" s="11"/>
      <c r="C336" s="11"/>
      <c r="D336" s="85"/>
      <c r="E336" s="11"/>
    </row>
    <row r="337" spans="1:5" s="12" customFormat="1">
      <c r="A337" s="11"/>
      <c r="B337" s="11"/>
      <c r="C337" s="11"/>
      <c r="D337" s="85"/>
      <c r="E337" s="11"/>
    </row>
    <row r="338" spans="1:5" s="12" customFormat="1">
      <c r="A338" s="11"/>
      <c r="B338" s="11"/>
      <c r="C338" s="11"/>
      <c r="D338" s="85"/>
      <c r="E338" s="11"/>
    </row>
    <row r="339" spans="1:5" s="12" customFormat="1">
      <c r="A339" s="11"/>
      <c r="B339" s="11"/>
      <c r="C339" s="11"/>
      <c r="D339" s="85"/>
      <c r="E339" s="11"/>
    </row>
    <row r="340" spans="1:5" s="12" customFormat="1">
      <c r="A340" s="11"/>
      <c r="B340" s="11"/>
      <c r="C340" s="11"/>
      <c r="D340" s="85"/>
      <c r="E340" s="11"/>
    </row>
    <row r="341" spans="1:5" s="12" customFormat="1">
      <c r="A341" s="11"/>
      <c r="B341" s="11"/>
      <c r="C341" s="11"/>
      <c r="D341" s="85"/>
      <c r="E341" s="11"/>
    </row>
    <row r="342" spans="1:5" s="12" customFormat="1">
      <c r="A342" s="11"/>
      <c r="B342" s="11"/>
      <c r="C342" s="11"/>
      <c r="D342" s="85"/>
      <c r="E342" s="11"/>
    </row>
    <row r="343" spans="1:5" s="12" customFormat="1">
      <c r="A343" s="11"/>
      <c r="B343" s="11"/>
      <c r="C343" s="11"/>
      <c r="D343" s="85"/>
      <c r="E343" s="11"/>
    </row>
    <row r="344" spans="1:5" s="12" customFormat="1">
      <c r="A344" s="11"/>
      <c r="B344" s="11"/>
      <c r="C344" s="11"/>
      <c r="D344" s="85"/>
      <c r="E344" s="11"/>
    </row>
    <row r="345" spans="1:5" s="12" customFormat="1">
      <c r="A345" s="11"/>
      <c r="B345" s="11"/>
      <c r="C345" s="11"/>
      <c r="D345" s="85"/>
      <c r="E345" s="11"/>
    </row>
    <row r="346" spans="1:5" s="12" customFormat="1">
      <c r="A346" s="11"/>
      <c r="B346" s="11"/>
      <c r="C346" s="11"/>
      <c r="D346" s="85"/>
      <c r="E346" s="11"/>
    </row>
    <row r="347" spans="1:5" s="12" customFormat="1">
      <c r="A347" s="11"/>
      <c r="B347" s="11"/>
      <c r="C347" s="11"/>
      <c r="D347" s="85"/>
      <c r="E347" s="11"/>
    </row>
    <row r="348" spans="1:5" s="12" customFormat="1">
      <c r="A348" s="11"/>
      <c r="B348" s="11"/>
      <c r="C348" s="11"/>
      <c r="D348" s="85"/>
      <c r="E348" s="11"/>
    </row>
    <row r="349" spans="1:5" s="12" customFormat="1">
      <c r="A349" s="11"/>
      <c r="B349" s="11"/>
      <c r="C349" s="11"/>
      <c r="D349" s="85"/>
      <c r="E349" s="11"/>
    </row>
    <row r="350" spans="1:5" s="12" customFormat="1">
      <c r="A350" s="11"/>
      <c r="B350" s="11"/>
      <c r="C350" s="11"/>
      <c r="D350" s="85"/>
      <c r="E350" s="11"/>
    </row>
    <row r="351" spans="1:5" s="12" customFormat="1">
      <c r="A351" s="11"/>
      <c r="B351" s="11"/>
      <c r="C351" s="11"/>
      <c r="D351" s="85"/>
      <c r="E351" s="11"/>
    </row>
    <row r="352" spans="1:5" s="12" customFormat="1">
      <c r="A352" s="11"/>
      <c r="B352" s="11"/>
      <c r="C352" s="11"/>
      <c r="D352" s="85"/>
      <c r="E352" s="11"/>
    </row>
    <row r="353" spans="1:5" s="12" customFormat="1">
      <c r="A353" s="11"/>
      <c r="B353" s="11"/>
      <c r="C353" s="11"/>
      <c r="D353" s="85"/>
      <c r="E353" s="11"/>
    </row>
    <row r="354" spans="1:5" s="12" customFormat="1">
      <c r="A354" s="11"/>
      <c r="B354" s="11"/>
      <c r="C354" s="11"/>
      <c r="D354" s="85"/>
      <c r="E354" s="11"/>
    </row>
    <row r="355" spans="1:5" s="12" customFormat="1">
      <c r="A355" s="11"/>
      <c r="B355" s="11"/>
      <c r="C355" s="11"/>
      <c r="D355" s="85"/>
      <c r="E355" s="11"/>
    </row>
    <row r="356" spans="1:5" s="12" customFormat="1">
      <c r="A356" s="11"/>
      <c r="B356" s="11"/>
      <c r="C356" s="11"/>
      <c r="D356" s="85"/>
      <c r="E356" s="11"/>
    </row>
    <row r="357" spans="1:5" s="12" customFormat="1">
      <c r="A357" s="11"/>
      <c r="B357" s="11"/>
      <c r="C357" s="11"/>
      <c r="D357" s="85"/>
      <c r="E357" s="11"/>
    </row>
    <row r="358" spans="1:5" s="12" customFormat="1">
      <c r="A358" s="11"/>
      <c r="B358" s="11"/>
      <c r="C358" s="11"/>
      <c r="D358" s="85"/>
      <c r="E358" s="11"/>
    </row>
    <row r="359" spans="1:5" s="12" customFormat="1">
      <c r="A359" s="11"/>
      <c r="B359" s="11"/>
      <c r="C359" s="11"/>
      <c r="D359" s="85"/>
      <c r="E359" s="11"/>
    </row>
    <row r="360" spans="1:5" s="12" customFormat="1">
      <c r="A360" s="11"/>
      <c r="B360" s="11"/>
      <c r="C360" s="11"/>
      <c r="D360" s="85"/>
      <c r="E360" s="11"/>
    </row>
    <row r="361" spans="1:5" s="12" customFormat="1">
      <c r="A361" s="11"/>
      <c r="B361" s="11"/>
      <c r="C361" s="11"/>
      <c r="D361" s="85"/>
      <c r="E361" s="11"/>
    </row>
    <row r="362" spans="1:5" s="12" customFormat="1">
      <c r="A362" s="11"/>
      <c r="B362" s="11"/>
      <c r="C362" s="11"/>
      <c r="D362" s="85"/>
      <c r="E362" s="11"/>
    </row>
    <row r="363" spans="1:5" s="12" customFormat="1">
      <c r="A363" s="11"/>
      <c r="B363" s="11"/>
      <c r="C363" s="11"/>
      <c r="D363" s="85"/>
      <c r="E363" s="11"/>
    </row>
    <row r="364" spans="1:5" s="12" customFormat="1">
      <c r="A364" s="11"/>
      <c r="B364" s="11"/>
      <c r="C364" s="11"/>
      <c r="D364" s="85"/>
      <c r="E364" s="11"/>
    </row>
    <row r="365" spans="1:5" s="12" customFormat="1">
      <c r="A365" s="11"/>
      <c r="B365" s="11"/>
      <c r="C365" s="11"/>
      <c r="D365" s="85"/>
      <c r="E365" s="11"/>
    </row>
    <row r="366" spans="1:5" s="12" customFormat="1">
      <c r="A366" s="11"/>
      <c r="B366" s="11"/>
      <c r="C366" s="11"/>
      <c r="D366" s="85"/>
      <c r="E366" s="11"/>
    </row>
    <row r="367" spans="1:5" s="12" customFormat="1">
      <c r="A367" s="11"/>
      <c r="B367" s="11"/>
      <c r="C367" s="11"/>
      <c r="D367" s="85"/>
      <c r="E367" s="11"/>
    </row>
    <row r="368" spans="1:5" s="12" customFormat="1">
      <c r="A368" s="11"/>
      <c r="B368" s="11"/>
      <c r="C368" s="11"/>
      <c r="D368" s="85"/>
      <c r="E368" s="11"/>
    </row>
    <row r="369" spans="1:5" s="12" customFormat="1">
      <c r="A369" s="11"/>
      <c r="B369" s="11"/>
      <c r="C369" s="11"/>
      <c r="D369" s="85"/>
      <c r="E369" s="11"/>
    </row>
    <row r="370" spans="1:5" s="12" customFormat="1">
      <c r="A370" s="11"/>
      <c r="B370" s="11"/>
      <c r="C370" s="11"/>
      <c r="D370" s="85"/>
      <c r="E370" s="11"/>
    </row>
    <row r="371" spans="1:5" s="12" customFormat="1">
      <c r="A371" s="11"/>
      <c r="B371" s="11"/>
      <c r="C371" s="11"/>
      <c r="D371" s="85"/>
      <c r="E371" s="11"/>
    </row>
    <row r="372" spans="1:5" s="12" customFormat="1">
      <c r="A372" s="11"/>
      <c r="B372" s="11"/>
      <c r="C372" s="11"/>
      <c r="D372" s="85"/>
      <c r="E372" s="11"/>
    </row>
    <row r="373" spans="1:5" s="12" customFormat="1">
      <c r="A373" s="11"/>
      <c r="B373" s="11"/>
      <c r="C373" s="11"/>
      <c r="D373" s="85"/>
      <c r="E373" s="11"/>
    </row>
    <row r="374" spans="1:5" s="12" customFormat="1">
      <c r="A374" s="11"/>
      <c r="B374" s="11"/>
      <c r="C374" s="11"/>
      <c r="D374" s="85"/>
      <c r="E374" s="11"/>
    </row>
    <row r="375" spans="1:5" s="12" customFormat="1">
      <c r="A375" s="11"/>
      <c r="B375" s="11"/>
      <c r="C375" s="11"/>
      <c r="D375" s="85"/>
      <c r="E375" s="11"/>
    </row>
    <row r="376" spans="1:5" s="12" customFormat="1">
      <c r="A376" s="11"/>
      <c r="B376" s="11"/>
      <c r="C376" s="11"/>
      <c r="D376" s="85"/>
      <c r="E376" s="11"/>
    </row>
    <row r="377" spans="1:5" s="12" customFormat="1">
      <c r="A377" s="11"/>
      <c r="B377" s="11"/>
      <c r="C377" s="11"/>
      <c r="D377" s="85"/>
      <c r="E377" s="11"/>
    </row>
    <row r="378" spans="1:5" s="12" customFormat="1">
      <c r="A378" s="11"/>
      <c r="B378" s="11"/>
      <c r="C378" s="11"/>
      <c r="D378" s="85"/>
      <c r="E378" s="11"/>
    </row>
    <row r="379" spans="1:5" s="12" customFormat="1">
      <c r="A379" s="11"/>
      <c r="B379" s="11"/>
      <c r="C379" s="11"/>
      <c r="D379" s="85"/>
      <c r="E379" s="11"/>
    </row>
    <row r="380" spans="1:5" s="12" customFormat="1">
      <c r="A380" s="11"/>
      <c r="B380" s="11"/>
      <c r="C380" s="11"/>
      <c r="D380" s="85"/>
      <c r="E380" s="11"/>
    </row>
    <row r="381" spans="1:5" s="12" customFormat="1">
      <c r="A381" s="11"/>
      <c r="B381" s="11"/>
      <c r="C381" s="11"/>
      <c r="D381" s="85"/>
      <c r="E381" s="11"/>
    </row>
    <row r="382" spans="1:5" s="12" customFormat="1">
      <c r="A382" s="11"/>
      <c r="B382" s="11"/>
      <c r="C382" s="11"/>
      <c r="D382" s="85"/>
      <c r="E382" s="11"/>
    </row>
    <row r="383" spans="1:5" s="12" customFormat="1">
      <c r="A383" s="11"/>
      <c r="B383" s="11"/>
      <c r="C383" s="11"/>
      <c r="D383" s="85"/>
      <c r="E383" s="11"/>
    </row>
    <row r="384" spans="1:5" s="12" customFormat="1">
      <c r="A384" s="11"/>
      <c r="B384" s="11"/>
      <c r="C384" s="11"/>
      <c r="D384" s="85"/>
      <c r="E384" s="11"/>
    </row>
    <row r="385" spans="1:5" s="12" customFormat="1">
      <c r="A385" s="11"/>
      <c r="B385" s="11"/>
      <c r="C385" s="11"/>
      <c r="D385" s="85"/>
      <c r="E385" s="11"/>
    </row>
    <row r="386" spans="1:5" s="12" customFormat="1">
      <c r="A386" s="11"/>
      <c r="B386" s="11"/>
      <c r="C386" s="11"/>
      <c r="D386" s="85"/>
      <c r="E386" s="11"/>
    </row>
    <row r="387" spans="1:5" s="12" customFormat="1">
      <c r="A387" s="11"/>
      <c r="B387" s="11"/>
      <c r="C387" s="11"/>
      <c r="D387" s="85"/>
      <c r="E387" s="11"/>
    </row>
    <row r="388" spans="1:5" s="12" customFormat="1">
      <c r="A388" s="11"/>
      <c r="B388" s="11"/>
      <c r="C388" s="11"/>
      <c r="D388" s="85"/>
      <c r="E388" s="11"/>
    </row>
    <row r="389" spans="1:5" s="12" customFormat="1">
      <c r="A389" s="11"/>
      <c r="B389" s="11"/>
      <c r="C389" s="11"/>
      <c r="D389" s="85"/>
      <c r="E389" s="11"/>
    </row>
    <row r="390" spans="1:5" s="12" customFormat="1">
      <c r="A390" s="11"/>
      <c r="B390" s="11"/>
      <c r="C390" s="11"/>
      <c r="D390" s="85"/>
      <c r="E390" s="11"/>
    </row>
    <row r="391" spans="1:5" s="12" customFormat="1">
      <c r="A391" s="11"/>
      <c r="B391" s="11"/>
      <c r="C391" s="11"/>
      <c r="D391" s="85"/>
      <c r="E391" s="11"/>
    </row>
    <row r="392" spans="1:5" s="12" customFormat="1">
      <c r="A392" s="11"/>
      <c r="B392" s="11"/>
      <c r="C392" s="11"/>
      <c r="D392" s="85"/>
      <c r="E392" s="11"/>
    </row>
    <row r="393" spans="1:5" s="12" customFormat="1">
      <c r="A393" s="11"/>
      <c r="B393" s="11"/>
      <c r="C393" s="11"/>
      <c r="D393" s="85"/>
      <c r="E393" s="11"/>
    </row>
    <row r="394" spans="1:5" s="12" customFormat="1">
      <c r="A394" s="11"/>
      <c r="B394" s="11"/>
      <c r="C394" s="11"/>
      <c r="D394" s="85"/>
      <c r="E394" s="11"/>
    </row>
    <row r="395" spans="1:5" s="12" customFormat="1">
      <c r="A395" s="11"/>
      <c r="B395" s="11"/>
      <c r="C395" s="11"/>
      <c r="D395" s="85"/>
      <c r="E395" s="11"/>
    </row>
    <row r="396" spans="1:5" s="12" customFormat="1">
      <c r="A396" s="11"/>
      <c r="B396" s="11"/>
      <c r="C396" s="11"/>
      <c r="D396" s="85"/>
      <c r="E396" s="11"/>
    </row>
    <row r="397" spans="1:5" s="12" customFormat="1">
      <c r="A397" s="11"/>
      <c r="B397" s="11"/>
      <c r="C397" s="11"/>
      <c r="D397" s="85"/>
      <c r="E397" s="11"/>
    </row>
    <row r="398" spans="1:5" s="12" customFormat="1">
      <c r="A398" s="11"/>
      <c r="B398" s="11"/>
      <c r="C398" s="11"/>
      <c r="D398" s="85"/>
      <c r="E398" s="11"/>
    </row>
    <row r="399" spans="1:5" s="12" customFormat="1">
      <c r="A399" s="11"/>
      <c r="B399" s="11"/>
      <c r="C399" s="11"/>
      <c r="D399" s="85"/>
      <c r="E399" s="11"/>
    </row>
    <row r="400" spans="1:5" s="12" customFormat="1">
      <c r="A400" s="11"/>
      <c r="B400" s="11"/>
      <c r="C400" s="11"/>
      <c r="D400" s="85"/>
      <c r="E400" s="11"/>
    </row>
    <row r="401" spans="1:5" s="12" customFormat="1">
      <c r="A401" s="11"/>
      <c r="B401" s="11"/>
      <c r="C401" s="11"/>
      <c r="D401" s="85"/>
      <c r="E401" s="11"/>
    </row>
    <row r="402" spans="1:5" s="12" customFormat="1">
      <c r="A402" s="11"/>
      <c r="B402" s="11"/>
      <c r="C402" s="11"/>
      <c r="D402" s="85"/>
      <c r="E402" s="11"/>
    </row>
    <row r="403" spans="1:5" s="12" customFormat="1">
      <c r="A403" s="11"/>
      <c r="B403" s="11"/>
      <c r="C403" s="11"/>
      <c r="D403" s="85"/>
      <c r="E403" s="11"/>
    </row>
    <row r="404" spans="1:5" s="12" customFormat="1">
      <c r="A404" s="11"/>
      <c r="B404" s="11"/>
      <c r="C404" s="11"/>
      <c r="D404" s="85"/>
      <c r="E404" s="11"/>
    </row>
    <row r="405" spans="1:5" s="12" customFormat="1">
      <c r="A405" s="11"/>
      <c r="B405" s="11"/>
      <c r="C405" s="11"/>
      <c r="D405" s="85"/>
      <c r="E405" s="11"/>
    </row>
    <row r="406" spans="1:5" s="12" customFormat="1">
      <c r="A406" s="11"/>
      <c r="B406" s="11"/>
      <c r="C406" s="11"/>
      <c r="D406" s="85"/>
      <c r="E406" s="11"/>
    </row>
    <row r="407" spans="1:5" s="12" customFormat="1">
      <c r="A407" s="11"/>
      <c r="B407" s="11"/>
      <c r="C407" s="11"/>
      <c r="D407" s="85"/>
      <c r="E407" s="11"/>
    </row>
    <row r="408" spans="1:5" s="12" customFormat="1">
      <c r="A408" s="11"/>
      <c r="B408" s="11"/>
      <c r="C408" s="11"/>
      <c r="D408" s="85"/>
      <c r="E408" s="11"/>
    </row>
    <row r="409" spans="1:5" s="12" customFormat="1">
      <c r="A409" s="11"/>
      <c r="B409" s="11"/>
      <c r="C409" s="11"/>
      <c r="D409" s="85"/>
      <c r="E409" s="11"/>
    </row>
    <row r="410" spans="1:5" s="12" customFormat="1">
      <c r="A410" s="11"/>
      <c r="B410" s="11"/>
      <c r="C410" s="11"/>
      <c r="D410" s="85"/>
      <c r="E410" s="11"/>
    </row>
    <row r="411" spans="1:5" s="12" customFormat="1">
      <c r="A411" s="11"/>
      <c r="B411" s="11"/>
      <c r="C411" s="11"/>
      <c r="D411" s="85"/>
      <c r="E411" s="11"/>
    </row>
    <row r="412" spans="1:5" s="12" customFormat="1">
      <c r="A412" s="11"/>
      <c r="B412" s="11"/>
      <c r="C412" s="11"/>
      <c r="D412" s="85"/>
      <c r="E412" s="11"/>
    </row>
    <row r="413" spans="1:5" s="12" customFormat="1">
      <c r="A413" s="11"/>
      <c r="B413" s="11"/>
      <c r="C413" s="11"/>
      <c r="D413" s="85"/>
      <c r="E413" s="11"/>
    </row>
    <row r="414" spans="1:5" s="12" customFormat="1">
      <c r="A414" s="11"/>
      <c r="B414" s="11"/>
      <c r="C414" s="11"/>
      <c r="D414" s="85"/>
      <c r="E414" s="11"/>
    </row>
    <row r="415" spans="1:5" s="12" customFormat="1">
      <c r="A415" s="11"/>
      <c r="B415" s="11"/>
      <c r="C415" s="11"/>
      <c r="D415" s="85"/>
      <c r="E415" s="11"/>
    </row>
    <row r="416" spans="1:5" s="12" customFormat="1">
      <c r="A416" s="11"/>
      <c r="B416" s="11"/>
      <c r="C416" s="11"/>
      <c r="D416" s="85"/>
      <c r="E416" s="11"/>
    </row>
    <row r="417" spans="1:5" s="12" customFormat="1">
      <c r="A417" s="11"/>
      <c r="B417" s="11"/>
      <c r="C417" s="11"/>
      <c r="D417" s="85"/>
      <c r="E417" s="11"/>
    </row>
    <row r="418" spans="1:5" s="12" customFormat="1">
      <c r="A418" s="11"/>
      <c r="B418" s="11"/>
      <c r="C418" s="11"/>
      <c r="D418" s="85"/>
      <c r="E418" s="11"/>
    </row>
    <row r="419" spans="1:5" s="12" customFormat="1">
      <c r="A419" s="11"/>
      <c r="B419" s="11"/>
      <c r="C419" s="11"/>
      <c r="D419" s="85"/>
      <c r="E419" s="11"/>
    </row>
    <row r="420" spans="1:5" s="12" customFormat="1">
      <c r="A420" s="11"/>
      <c r="B420" s="11"/>
      <c r="C420" s="11"/>
      <c r="D420" s="85"/>
      <c r="E420" s="11"/>
    </row>
    <row r="421" spans="1:5" s="12" customFormat="1">
      <c r="A421" s="11"/>
      <c r="B421" s="11"/>
      <c r="C421" s="11"/>
      <c r="D421" s="85"/>
      <c r="E421" s="11"/>
    </row>
    <row r="422" spans="1:5" s="12" customFormat="1">
      <c r="A422" s="11"/>
      <c r="B422" s="11"/>
      <c r="C422" s="11"/>
      <c r="D422" s="85"/>
      <c r="E422" s="11"/>
    </row>
    <row r="423" spans="1:5" s="12" customFormat="1">
      <c r="A423" s="11"/>
      <c r="B423" s="11"/>
      <c r="C423" s="11"/>
      <c r="D423" s="85"/>
      <c r="E423" s="11"/>
    </row>
    <row r="424" spans="1:5" s="12" customFormat="1">
      <c r="A424" s="11"/>
      <c r="B424" s="11"/>
      <c r="C424" s="11"/>
      <c r="D424" s="85"/>
      <c r="E424" s="11"/>
    </row>
    <row r="425" spans="1:5" s="12" customFormat="1">
      <c r="A425" s="11"/>
      <c r="B425" s="11"/>
      <c r="C425" s="11"/>
      <c r="D425" s="85"/>
      <c r="E425" s="11"/>
    </row>
    <row r="426" spans="1:5" s="12" customFormat="1">
      <c r="A426" s="11"/>
      <c r="B426" s="11"/>
      <c r="C426" s="11"/>
      <c r="D426" s="85"/>
      <c r="E426" s="11"/>
    </row>
    <row r="427" spans="1:5" s="12" customFormat="1">
      <c r="A427" s="11"/>
      <c r="B427" s="11"/>
      <c r="C427" s="11"/>
      <c r="D427" s="85"/>
      <c r="E427" s="11"/>
    </row>
    <row r="428" spans="1:5" s="12" customFormat="1">
      <c r="A428" s="11"/>
      <c r="B428" s="11"/>
      <c r="C428" s="11"/>
      <c r="D428" s="85"/>
      <c r="E428" s="11"/>
    </row>
    <row r="429" spans="1:5" s="12" customFormat="1">
      <c r="A429" s="11"/>
      <c r="B429" s="11"/>
      <c r="C429" s="11"/>
      <c r="D429" s="85"/>
      <c r="E429" s="11"/>
    </row>
    <row r="430" spans="1:5" s="12" customFormat="1">
      <c r="A430" s="11"/>
      <c r="B430" s="11"/>
      <c r="C430" s="11"/>
      <c r="D430" s="85"/>
      <c r="E430" s="11"/>
    </row>
    <row r="431" spans="1:5" s="12" customFormat="1">
      <c r="A431" s="11"/>
      <c r="B431" s="11"/>
      <c r="C431" s="11"/>
      <c r="D431" s="85"/>
      <c r="E431" s="11"/>
    </row>
    <row r="432" spans="1:5" s="12" customFormat="1">
      <c r="A432" s="11"/>
      <c r="B432" s="11"/>
      <c r="C432" s="11"/>
      <c r="D432" s="85"/>
      <c r="E432" s="11"/>
    </row>
    <row r="433" spans="1:5" s="12" customFormat="1">
      <c r="A433" s="11"/>
      <c r="B433" s="11"/>
      <c r="C433" s="11"/>
      <c r="D433" s="85"/>
      <c r="E433" s="11"/>
    </row>
    <row r="434" spans="1:5" s="12" customFormat="1">
      <c r="A434" s="11"/>
      <c r="B434" s="11"/>
      <c r="C434" s="11"/>
      <c r="D434" s="85"/>
      <c r="E434" s="11"/>
    </row>
    <row r="435" spans="1:5" s="12" customFormat="1">
      <c r="A435" s="11"/>
      <c r="B435" s="11"/>
      <c r="C435" s="11"/>
      <c r="D435" s="85"/>
      <c r="E435" s="11"/>
    </row>
    <row r="436" spans="1:5" s="12" customFormat="1">
      <c r="A436" s="11"/>
      <c r="B436" s="11"/>
      <c r="C436" s="11"/>
      <c r="D436" s="85"/>
      <c r="E436" s="11"/>
    </row>
    <row r="437" spans="1:5" s="12" customFormat="1">
      <c r="A437" s="11"/>
      <c r="B437" s="11"/>
      <c r="C437" s="11"/>
      <c r="D437" s="85"/>
      <c r="E437" s="11"/>
    </row>
    <row r="438" spans="1:5" s="12" customFormat="1">
      <c r="A438" s="11"/>
      <c r="B438" s="11"/>
      <c r="C438" s="11"/>
      <c r="D438" s="85"/>
      <c r="E438" s="11"/>
    </row>
    <row r="439" spans="1:5" s="12" customFormat="1">
      <c r="A439" s="11"/>
      <c r="B439" s="11"/>
      <c r="C439" s="11"/>
      <c r="D439" s="11"/>
      <c r="E439" s="11"/>
    </row>
    <row r="440" spans="1:5" s="12" customFormat="1">
      <c r="A440" s="11"/>
      <c r="B440" s="11"/>
      <c r="C440" s="11"/>
      <c r="D440" s="11"/>
      <c r="E440" s="11"/>
    </row>
    <row r="441" spans="1:5" s="12" customFormat="1">
      <c r="A441" s="11"/>
      <c r="B441" s="11"/>
      <c r="C441" s="11"/>
      <c r="D441" s="11"/>
      <c r="E441" s="11"/>
    </row>
    <row r="442" spans="1:5" s="12" customFormat="1">
      <c r="A442" s="11"/>
      <c r="B442" s="11"/>
      <c r="C442" s="11"/>
      <c r="D442" s="11"/>
      <c r="E442" s="11"/>
    </row>
    <row r="443" spans="1:5" s="12" customFormat="1">
      <c r="A443" s="11"/>
      <c r="B443" s="11"/>
      <c r="C443" s="11"/>
      <c r="D443" s="11"/>
      <c r="E443" s="11"/>
    </row>
    <row r="444" spans="1:5" s="12" customFormat="1">
      <c r="A444" s="11"/>
      <c r="B444" s="11"/>
      <c r="C444" s="11"/>
      <c r="D444" s="11"/>
      <c r="E444" s="11"/>
    </row>
    <row r="445" spans="1:5" s="12" customFormat="1">
      <c r="A445" s="11"/>
      <c r="B445" s="11"/>
      <c r="C445" s="11"/>
      <c r="D445" s="11"/>
      <c r="E445" s="11"/>
    </row>
    <row r="446" spans="1:5" s="12" customFormat="1">
      <c r="A446" s="11"/>
      <c r="B446" s="11"/>
      <c r="C446" s="11"/>
      <c r="D446" s="11"/>
      <c r="E446" s="11"/>
    </row>
    <row r="447" spans="1:5" s="12" customFormat="1">
      <c r="A447" s="11"/>
      <c r="B447" s="11"/>
      <c r="C447" s="11"/>
      <c r="D447" s="11"/>
      <c r="E447" s="11"/>
    </row>
    <row r="448" spans="1:5" s="12" customFormat="1">
      <c r="A448" s="11"/>
      <c r="B448" s="11"/>
      <c r="C448" s="11"/>
      <c r="D448" s="11"/>
      <c r="E448" s="11"/>
    </row>
    <row r="449" spans="1:5" s="12" customFormat="1">
      <c r="A449" s="11"/>
      <c r="B449" s="11"/>
      <c r="C449" s="11"/>
      <c r="D449" s="11"/>
      <c r="E449" s="11"/>
    </row>
    <row r="450" spans="1:5" s="12" customFormat="1">
      <c r="A450" s="11"/>
      <c r="B450" s="11"/>
      <c r="C450" s="11"/>
      <c r="D450" s="11"/>
      <c r="E450" s="11"/>
    </row>
    <row r="451" spans="1:5" s="12" customFormat="1">
      <c r="A451" s="11"/>
      <c r="B451" s="11"/>
      <c r="C451" s="11"/>
      <c r="D451" s="11"/>
      <c r="E451" s="11"/>
    </row>
    <row r="452" spans="1:5" s="12" customFormat="1">
      <c r="A452" s="11"/>
      <c r="B452" s="11"/>
      <c r="C452" s="11"/>
      <c r="D452" s="11"/>
      <c r="E452" s="11"/>
    </row>
    <row r="453" spans="1:5" s="12" customFormat="1">
      <c r="A453" s="11"/>
      <c r="B453" s="11"/>
      <c r="C453" s="11"/>
      <c r="D453" s="11"/>
      <c r="E453" s="11"/>
    </row>
    <row r="454" spans="1:5" s="12" customFormat="1">
      <c r="A454" s="11"/>
      <c r="B454" s="11"/>
      <c r="C454" s="11"/>
      <c r="D454" s="11"/>
      <c r="E454" s="11"/>
    </row>
    <row r="455" spans="1:5" s="12" customFormat="1">
      <c r="A455" s="11"/>
      <c r="B455" s="11"/>
      <c r="C455" s="11"/>
      <c r="D455" s="11"/>
      <c r="E455" s="11"/>
    </row>
    <row r="456" spans="1:5" s="12" customFormat="1">
      <c r="A456" s="11"/>
      <c r="B456" s="11"/>
      <c r="C456" s="11"/>
      <c r="D456" s="11"/>
      <c r="E456" s="11"/>
    </row>
    <row r="457" spans="1:5" s="12" customFormat="1">
      <c r="A457" s="11"/>
      <c r="B457" s="11"/>
      <c r="C457" s="11"/>
      <c r="D457" s="11"/>
      <c r="E457" s="11"/>
    </row>
    <row r="458" spans="1:5" s="12" customFormat="1">
      <c r="A458" s="11"/>
      <c r="B458" s="11"/>
      <c r="C458" s="11"/>
      <c r="D458" s="11"/>
      <c r="E458" s="11"/>
    </row>
    <row r="459" spans="1:5" s="12" customFormat="1">
      <c r="A459" s="11"/>
      <c r="B459" s="11"/>
      <c r="C459" s="11"/>
      <c r="D459" s="11"/>
      <c r="E459" s="11"/>
    </row>
    <row r="460" spans="1:5" s="12" customFormat="1">
      <c r="A460" s="11"/>
      <c r="B460" s="11"/>
      <c r="C460" s="11"/>
      <c r="D460" s="11"/>
      <c r="E460" s="11"/>
    </row>
    <row r="461" spans="1:5" s="12" customFormat="1">
      <c r="A461" s="11"/>
      <c r="B461" s="11"/>
      <c r="C461" s="11"/>
      <c r="D461" s="11"/>
      <c r="E461" s="11"/>
    </row>
    <row r="462" spans="1:5" s="12" customFormat="1">
      <c r="A462" s="11"/>
      <c r="B462" s="11"/>
      <c r="C462" s="11"/>
      <c r="D462" s="11"/>
      <c r="E462" s="11"/>
    </row>
    <row r="463" spans="1:5" s="12" customFormat="1">
      <c r="A463" s="11"/>
      <c r="B463" s="11"/>
      <c r="C463" s="11"/>
      <c r="D463" s="11"/>
      <c r="E463" s="11"/>
    </row>
    <row r="464" spans="1:5" s="12" customFormat="1">
      <c r="A464" s="11"/>
      <c r="B464" s="11"/>
      <c r="C464" s="11"/>
      <c r="D464" s="11"/>
      <c r="E464" s="11"/>
    </row>
    <row r="465" spans="1:5" s="12" customFormat="1">
      <c r="A465" s="11"/>
      <c r="B465" s="11"/>
      <c r="C465" s="11"/>
      <c r="D465" s="11"/>
      <c r="E465" s="11"/>
    </row>
    <row r="466" spans="1:5" s="12" customFormat="1">
      <c r="A466" s="11"/>
      <c r="B466" s="11"/>
      <c r="C466" s="11"/>
      <c r="D466" s="11"/>
      <c r="E466" s="11"/>
    </row>
    <row r="467" spans="1:5" s="12" customFormat="1">
      <c r="A467" s="11"/>
      <c r="B467" s="11"/>
      <c r="C467" s="11"/>
      <c r="D467" s="11"/>
      <c r="E467" s="11"/>
    </row>
    <row r="468" spans="1:5" s="12" customFormat="1">
      <c r="A468" s="11"/>
      <c r="B468" s="11"/>
      <c r="C468" s="11"/>
      <c r="D468" s="11"/>
      <c r="E468" s="11"/>
    </row>
    <row r="469" spans="1:5" s="12" customFormat="1">
      <c r="A469" s="11"/>
      <c r="B469" s="11"/>
      <c r="C469" s="11"/>
      <c r="D469" s="11"/>
      <c r="E469" s="11"/>
    </row>
    <row r="470" spans="1:5" s="12" customFormat="1">
      <c r="A470" s="11"/>
      <c r="B470" s="11"/>
      <c r="C470" s="11"/>
      <c r="D470" s="11"/>
      <c r="E470" s="11"/>
    </row>
    <row r="471" spans="1:5" s="12" customFormat="1">
      <c r="A471" s="11"/>
      <c r="B471" s="11"/>
      <c r="C471" s="11"/>
      <c r="D471" s="11"/>
      <c r="E471" s="11"/>
    </row>
    <row r="472" spans="1:5" s="12" customFormat="1">
      <c r="A472" s="11"/>
      <c r="B472" s="11"/>
      <c r="C472" s="11"/>
      <c r="D472" s="11"/>
      <c r="E472" s="11"/>
    </row>
    <row r="473" spans="1:5" s="12" customFormat="1">
      <c r="A473" s="11"/>
      <c r="B473" s="11"/>
      <c r="C473" s="11"/>
      <c r="D473" s="11"/>
      <c r="E473" s="11"/>
    </row>
    <row r="474" spans="1:5" s="12" customFormat="1">
      <c r="A474" s="11"/>
      <c r="B474" s="11"/>
      <c r="C474" s="11"/>
      <c r="D474" s="11"/>
      <c r="E474" s="11"/>
    </row>
    <row r="475" spans="1:5" s="12" customFormat="1">
      <c r="A475" s="11"/>
      <c r="B475" s="11"/>
      <c r="C475" s="11"/>
      <c r="D475" s="11"/>
      <c r="E475" s="11"/>
    </row>
    <row r="476" spans="1:5" s="12" customFormat="1">
      <c r="A476" s="11"/>
      <c r="B476" s="11"/>
      <c r="C476" s="11"/>
      <c r="D476" s="11"/>
      <c r="E476" s="11"/>
    </row>
    <row r="477" spans="1:5" s="12" customFormat="1">
      <c r="A477" s="11"/>
      <c r="B477" s="11"/>
      <c r="C477" s="11"/>
      <c r="D477" s="11"/>
      <c r="E477" s="11"/>
    </row>
    <row r="478" spans="1:5" s="12" customFormat="1">
      <c r="A478" s="11"/>
      <c r="B478" s="11"/>
      <c r="C478" s="11"/>
      <c r="D478" s="11"/>
      <c r="E478" s="11"/>
    </row>
    <row r="479" spans="1:5" s="12" customFormat="1">
      <c r="A479" s="11"/>
      <c r="B479" s="11"/>
      <c r="C479" s="11"/>
      <c r="D479" s="11"/>
      <c r="E479" s="11"/>
    </row>
    <row r="480" spans="1:5" s="12" customFormat="1">
      <c r="A480" s="11"/>
      <c r="B480" s="11"/>
      <c r="C480" s="11"/>
      <c r="D480" s="11"/>
      <c r="E480" s="11"/>
    </row>
    <row r="481" spans="1:5" s="12" customFormat="1">
      <c r="A481" s="11"/>
      <c r="B481" s="11"/>
      <c r="C481" s="11"/>
      <c r="D481" s="11"/>
      <c r="E481" s="11"/>
    </row>
    <row r="482" spans="1:5" s="12" customFormat="1">
      <c r="A482" s="11"/>
      <c r="B482" s="11"/>
      <c r="C482" s="11"/>
      <c r="D482" s="11"/>
      <c r="E482" s="11"/>
    </row>
    <row r="483" spans="1:5" s="12" customFormat="1">
      <c r="A483" s="11"/>
      <c r="B483" s="11"/>
      <c r="C483" s="11"/>
      <c r="D483" s="11"/>
      <c r="E483" s="11"/>
    </row>
    <row r="484" spans="1:5" s="12" customFormat="1">
      <c r="A484" s="11"/>
      <c r="B484" s="11"/>
      <c r="C484" s="11"/>
      <c r="D484" s="11"/>
      <c r="E484" s="11"/>
    </row>
    <row r="485" spans="1:5" s="12" customFormat="1">
      <c r="A485" s="11"/>
      <c r="B485" s="11"/>
      <c r="C485" s="11"/>
      <c r="D485" s="11"/>
      <c r="E485" s="11"/>
    </row>
    <row r="486" spans="1:5" s="12" customFormat="1">
      <c r="A486" s="11"/>
      <c r="B486" s="11"/>
      <c r="C486" s="11"/>
      <c r="D486" s="11"/>
      <c r="E486" s="11"/>
    </row>
    <row r="487" spans="1:5" s="12" customFormat="1">
      <c r="A487" s="11"/>
      <c r="B487" s="11"/>
      <c r="C487" s="11"/>
      <c r="D487" s="11"/>
      <c r="E487" s="11"/>
    </row>
    <row r="488" spans="1:5" s="12" customFormat="1">
      <c r="A488" s="11"/>
      <c r="B488" s="11"/>
      <c r="C488" s="11"/>
      <c r="D488" s="11"/>
      <c r="E488" s="11"/>
    </row>
    <row r="489" spans="1:5" s="12" customFormat="1">
      <c r="A489" s="11"/>
      <c r="B489" s="11"/>
      <c r="C489" s="11"/>
      <c r="D489" s="11"/>
      <c r="E489" s="11"/>
    </row>
    <row r="490" spans="1:5" s="12" customFormat="1">
      <c r="A490" s="11"/>
      <c r="B490" s="11"/>
      <c r="C490" s="11"/>
      <c r="D490" s="11"/>
      <c r="E490" s="11"/>
    </row>
    <row r="491" spans="1:5" s="12" customFormat="1">
      <c r="A491" s="11"/>
      <c r="B491" s="11"/>
      <c r="C491" s="11"/>
      <c r="D491" s="11"/>
      <c r="E491" s="11"/>
    </row>
    <row r="492" spans="1:5" s="12" customFormat="1">
      <c r="A492" s="11"/>
      <c r="B492" s="11"/>
      <c r="C492" s="11"/>
      <c r="D492" s="11"/>
      <c r="E492" s="11"/>
    </row>
    <row r="493" spans="1:5" s="12" customFormat="1">
      <c r="A493" s="11"/>
      <c r="B493" s="11"/>
      <c r="C493" s="11"/>
      <c r="D493" s="11"/>
      <c r="E493" s="11"/>
    </row>
    <row r="494" spans="1:5" s="12" customFormat="1">
      <c r="A494" s="11"/>
      <c r="B494" s="11"/>
      <c r="C494" s="11"/>
      <c r="D494" s="11"/>
      <c r="E494" s="11"/>
    </row>
    <row r="495" spans="1:5" s="12" customFormat="1">
      <c r="A495" s="11"/>
      <c r="B495" s="11"/>
      <c r="C495" s="11"/>
      <c r="D495" s="11"/>
      <c r="E495" s="11"/>
    </row>
    <row r="496" spans="1:5" s="12" customFormat="1">
      <c r="A496" s="11"/>
      <c r="B496" s="11"/>
      <c r="C496" s="11"/>
      <c r="D496" s="11"/>
      <c r="E496" s="11"/>
    </row>
    <row r="497" spans="1:5" s="12" customFormat="1">
      <c r="A497" s="11"/>
      <c r="B497" s="11"/>
      <c r="C497" s="11"/>
      <c r="D497" s="11"/>
      <c r="E497" s="11"/>
    </row>
    <row r="498" spans="1:5" s="12" customFormat="1">
      <c r="A498" s="11"/>
      <c r="B498" s="11"/>
      <c r="C498" s="11"/>
      <c r="D498" s="11"/>
      <c r="E498" s="11"/>
    </row>
    <row r="499" spans="1:5" s="12" customFormat="1">
      <c r="A499" s="11"/>
      <c r="B499" s="11"/>
      <c r="C499" s="11"/>
      <c r="D499" s="11"/>
      <c r="E499" s="11"/>
    </row>
    <row r="500" spans="1:5" s="12" customFormat="1">
      <c r="A500" s="11"/>
      <c r="B500" s="11"/>
      <c r="C500" s="11"/>
      <c r="D500" s="11"/>
      <c r="E500" s="11"/>
    </row>
    <row r="501" spans="1:5" s="12" customFormat="1">
      <c r="A501" s="11"/>
      <c r="B501" s="11"/>
      <c r="C501" s="11"/>
      <c r="D501" s="11"/>
      <c r="E501" s="11"/>
    </row>
    <row r="502" spans="1:5" s="12" customFormat="1">
      <c r="A502" s="11"/>
      <c r="B502" s="11"/>
      <c r="C502" s="11"/>
      <c r="D502" s="11"/>
      <c r="E502" s="11"/>
    </row>
    <row r="503" spans="1:5" s="12" customFormat="1">
      <c r="A503" s="11"/>
      <c r="B503" s="11"/>
      <c r="C503" s="11"/>
      <c r="D503" s="11"/>
      <c r="E503" s="11"/>
    </row>
    <row r="504" spans="1:5" s="12" customFormat="1">
      <c r="A504" s="11"/>
      <c r="B504" s="11"/>
      <c r="C504" s="11"/>
      <c r="D504" s="11"/>
      <c r="E504" s="11"/>
    </row>
    <row r="505" spans="1:5" s="12" customFormat="1">
      <c r="A505" s="11"/>
      <c r="B505" s="11"/>
      <c r="C505" s="11"/>
      <c r="D505" s="11"/>
      <c r="E505" s="11"/>
    </row>
    <row r="506" spans="1:5" s="12" customFormat="1">
      <c r="A506" s="11"/>
      <c r="B506" s="11"/>
      <c r="C506" s="11"/>
      <c r="D506" s="11"/>
      <c r="E506" s="11"/>
    </row>
    <row r="507" spans="1:5" s="12" customFormat="1">
      <c r="A507" s="11"/>
      <c r="B507" s="11"/>
      <c r="C507" s="11"/>
      <c r="D507" s="11"/>
      <c r="E507" s="11"/>
    </row>
    <row r="508" spans="1:5" s="12" customFormat="1">
      <c r="A508" s="11"/>
      <c r="B508" s="11"/>
      <c r="C508" s="11"/>
      <c r="D508" s="11"/>
      <c r="E508" s="11"/>
    </row>
    <row r="509" spans="1:5" s="12" customFormat="1">
      <c r="A509" s="11"/>
      <c r="B509" s="11"/>
      <c r="C509" s="11"/>
      <c r="D509" s="11"/>
      <c r="E509" s="11"/>
    </row>
    <row r="510" spans="1:5" s="12" customFormat="1">
      <c r="A510" s="11"/>
      <c r="B510" s="11"/>
      <c r="C510" s="11"/>
      <c r="D510" s="11"/>
      <c r="E510" s="11"/>
    </row>
    <row r="511" spans="1:5" s="12" customFormat="1">
      <c r="A511" s="11"/>
      <c r="B511" s="11"/>
      <c r="C511" s="11"/>
      <c r="D511" s="11"/>
      <c r="E511" s="11"/>
    </row>
    <row r="512" spans="1:5" s="12" customFormat="1">
      <c r="A512" s="11"/>
      <c r="B512" s="11"/>
      <c r="C512" s="11"/>
      <c r="D512" s="11"/>
      <c r="E512" s="11"/>
    </row>
    <row r="513" spans="1:5" s="12" customFormat="1">
      <c r="A513" s="11"/>
      <c r="B513" s="11"/>
      <c r="C513" s="11"/>
      <c r="D513" s="11"/>
      <c r="E513" s="11"/>
    </row>
    <row r="514" spans="1:5" s="12" customFormat="1">
      <c r="A514" s="11"/>
      <c r="B514" s="11"/>
      <c r="C514" s="11"/>
      <c r="D514" s="11"/>
      <c r="E514" s="11"/>
    </row>
    <row r="515" spans="1:5" s="12" customFormat="1">
      <c r="A515" s="11"/>
      <c r="B515" s="11"/>
      <c r="C515" s="11"/>
      <c r="D515" s="11"/>
      <c r="E515" s="11"/>
    </row>
    <row r="516" spans="1:5" s="12" customFormat="1">
      <c r="A516" s="11"/>
      <c r="B516" s="11"/>
      <c r="C516" s="11"/>
      <c r="D516" s="11"/>
      <c r="E516" s="11"/>
    </row>
    <row r="517" spans="1:5" s="12" customFormat="1">
      <c r="A517" s="11"/>
      <c r="B517" s="11"/>
      <c r="C517" s="11"/>
      <c r="D517" s="11"/>
      <c r="E517" s="11"/>
    </row>
    <row r="518" spans="1:5" s="12" customFormat="1">
      <c r="A518" s="11"/>
      <c r="B518" s="11"/>
      <c r="C518" s="11"/>
      <c r="D518" s="11"/>
      <c r="E518" s="11"/>
    </row>
    <row r="519" spans="1:5" s="12" customFormat="1">
      <c r="A519" s="11"/>
      <c r="B519" s="11"/>
      <c r="C519" s="11"/>
      <c r="D519" s="11"/>
      <c r="E519" s="11"/>
    </row>
    <row r="520" spans="1:5" s="12" customFormat="1">
      <c r="A520" s="11"/>
      <c r="B520" s="11"/>
      <c r="C520" s="11"/>
      <c r="D520" s="11"/>
      <c r="E520" s="11"/>
    </row>
    <row r="521" spans="1:5" s="12" customFormat="1">
      <c r="A521" s="11"/>
      <c r="B521" s="11"/>
      <c r="C521" s="11"/>
      <c r="D521" s="11"/>
      <c r="E521" s="11"/>
    </row>
    <row r="522" spans="1:5" s="12" customFormat="1">
      <c r="A522" s="11"/>
      <c r="B522" s="11"/>
      <c r="C522" s="11"/>
      <c r="D522" s="11"/>
      <c r="E522" s="11"/>
    </row>
    <row r="523" spans="1:5" s="12" customFormat="1">
      <c r="A523" s="11"/>
      <c r="B523" s="11"/>
      <c r="C523" s="11"/>
      <c r="D523" s="11"/>
      <c r="E523" s="11"/>
    </row>
    <row r="524" spans="1:5" s="12" customFormat="1">
      <c r="A524" s="11"/>
      <c r="B524" s="11"/>
      <c r="C524" s="11"/>
      <c r="D524" s="11"/>
      <c r="E524" s="11"/>
    </row>
    <row r="525" spans="1:5" s="12" customFormat="1">
      <c r="A525" s="11"/>
      <c r="B525" s="11"/>
      <c r="C525" s="11"/>
      <c r="D525" s="11"/>
      <c r="E525" s="11"/>
    </row>
    <row r="526" spans="1:5" s="12" customFormat="1">
      <c r="A526" s="11"/>
      <c r="B526" s="11"/>
      <c r="C526" s="11"/>
      <c r="D526" s="11"/>
      <c r="E526" s="11"/>
    </row>
    <row r="527" spans="1:5" s="12" customFormat="1">
      <c r="A527" s="11"/>
      <c r="B527" s="11"/>
      <c r="C527" s="11"/>
      <c r="D527" s="11"/>
      <c r="E527" s="11"/>
    </row>
    <row r="528" spans="1:5" s="12" customFormat="1">
      <c r="A528" s="11"/>
      <c r="B528" s="11"/>
      <c r="C528" s="11"/>
      <c r="D528" s="11"/>
      <c r="E528" s="11"/>
    </row>
    <row r="529" spans="1:5" s="12" customFormat="1">
      <c r="A529" s="11"/>
      <c r="B529" s="11"/>
      <c r="C529" s="11"/>
      <c r="D529" s="11"/>
      <c r="E529" s="11"/>
    </row>
    <row r="530" spans="1:5" s="12" customFormat="1">
      <c r="A530" s="11"/>
      <c r="B530" s="11"/>
      <c r="C530" s="11"/>
      <c r="D530" s="11"/>
      <c r="E530" s="11"/>
    </row>
    <row r="531" spans="1:5" s="12" customFormat="1">
      <c r="A531" s="11"/>
      <c r="B531" s="11"/>
      <c r="C531" s="11"/>
      <c r="D531" s="11"/>
      <c r="E531" s="11"/>
    </row>
    <row r="532" spans="1:5" s="12" customFormat="1">
      <c r="A532" s="11"/>
      <c r="B532" s="11"/>
      <c r="C532" s="11"/>
      <c r="D532" s="11"/>
      <c r="E532" s="11"/>
    </row>
    <row r="533" spans="1:5" s="12" customFormat="1">
      <c r="A533" s="11"/>
      <c r="B533" s="11"/>
      <c r="C533" s="11"/>
      <c r="D533" s="11"/>
      <c r="E533" s="11"/>
    </row>
    <row r="534" spans="1:5" s="12" customFormat="1">
      <c r="A534" s="11"/>
      <c r="B534" s="11"/>
      <c r="C534" s="11"/>
      <c r="D534" s="11"/>
      <c r="E534" s="11"/>
    </row>
    <row r="535" spans="1:5" s="12" customFormat="1">
      <c r="A535" s="11"/>
      <c r="B535" s="11"/>
      <c r="C535" s="11"/>
      <c r="D535" s="11"/>
      <c r="E535" s="11"/>
    </row>
    <row r="536" spans="1:5" s="12" customFormat="1">
      <c r="A536" s="11"/>
      <c r="B536" s="11"/>
      <c r="C536" s="11"/>
      <c r="D536" s="11"/>
      <c r="E536" s="11"/>
    </row>
    <row r="537" spans="1:5" s="12" customFormat="1">
      <c r="A537" s="11"/>
      <c r="B537" s="11"/>
      <c r="C537" s="11"/>
      <c r="D537" s="11"/>
      <c r="E537" s="11"/>
    </row>
    <row r="538" spans="1:5" s="12" customFormat="1">
      <c r="A538" s="11"/>
      <c r="B538" s="11"/>
      <c r="C538" s="11"/>
      <c r="D538" s="11"/>
      <c r="E538" s="11"/>
    </row>
    <row r="539" spans="1:5" s="12" customFormat="1">
      <c r="A539" s="11"/>
      <c r="B539" s="11"/>
      <c r="C539" s="11"/>
      <c r="D539" s="11"/>
      <c r="E539" s="11"/>
    </row>
    <row r="540" spans="1:5" s="12" customFormat="1">
      <c r="A540" s="11"/>
      <c r="B540" s="11"/>
      <c r="C540" s="11"/>
      <c r="D540" s="11"/>
      <c r="E540" s="11"/>
    </row>
    <row r="541" spans="1:5" s="12" customFormat="1">
      <c r="A541" s="11"/>
      <c r="B541" s="11"/>
      <c r="C541" s="11"/>
      <c r="D541" s="11"/>
      <c r="E541" s="11"/>
    </row>
    <row r="542" spans="1:5" s="12" customFormat="1">
      <c r="A542" s="11"/>
      <c r="B542" s="11"/>
      <c r="C542" s="11"/>
      <c r="D542" s="11"/>
      <c r="E542" s="11"/>
    </row>
    <row r="543" spans="1:5" s="12" customFormat="1">
      <c r="A543" s="11"/>
      <c r="B543" s="11"/>
      <c r="C543" s="11"/>
      <c r="D543" s="11"/>
      <c r="E543" s="11"/>
    </row>
    <row r="544" spans="1:5" s="12" customFormat="1">
      <c r="A544" s="11"/>
      <c r="B544" s="11"/>
      <c r="C544" s="11"/>
      <c r="D544" s="11"/>
      <c r="E544" s="11"/>
    </row>
    <row r="545" spans="1:5" s="12" customFormat="1">
      <c r="A545" s="11"/>
      <c r="B545" s="11"/>
      <c r="C545" s="11"/>
      <c r="D545" s="11"/>
      <c r="E545" s="11"/>
    </row>
    <row r="546" spans="1:5" s="12" customFormat="1">
      <c r="A546" s="11"/>
      <c r="B546" s="11"/>
      <c r="C546" s="11"/>
      <c r="D546" s="11"/>
      <c r="E546" s="11"/>
    </row>
    <row r="547" spans="1:5" s="12" customFormat="1">
      <c r="A547" s="11"/>
      <c r="B547" s="11"/>
      <c r="C547" s="11"/>
      <c r="D547" s="11"/>
      <c r="E547" s="11"/>
    </row>
    <row r="548" spans="1:5" s="12" customFormat="1">
      <c r="A548" s="11"/>
      <c r="B548" s="11"/>
      <c r="C548" s="11"/>
      <c r="D548" s="11"/>
      <c r="E548" s="11"/>
    </row>
    <row r="549" spans="1:5" s="12" customFormat="1">
      <c r="A549" s="11"/>
      <c r="B549" s="11"/>
      <c r="C549" s="11"/>
      <c r="D549" s="11"/>
      <c r="E549" s="11"/>
    </row>
    <row r="550" spans="1:5" s="12" customFormat="1">
      <c r="A550" s="11"/>
      <c r="B550" s="11"/>
      <c r="C550" s="11"/>
      <c r="D550" s="11"/>
      <c r="E550" s="11"/>
    </row>
    <row r="551" spans="1:5" s="12" customFormat="1">
      <c r="A551" s="11"/>
      <c r="B551" s="11"/>
      <c r="C551" s="11"/>
      <c r="D551" s="11"/>
      <c r="E551" s="11"/>
    </row>
    <row r="552" spans="1:5" s="12" customFormat="1">
      <c r="A552" s="11"/>
      <c r="B552" s="11"/>
      <c r="C552" s="11"/>
      <c r="D552" s="11"/>
      <c r="E552" s="11"/>
    </row>
    <row r="553" spans="1:5" s="12" customFormat="1">
      <c r="A553" s="11"/>
      <c r="B553" s="11"/>
      <c r="C553" s="11"/>
      <c r="D553" s="11"/>
      <c r="E553" s="11"/>
    </row>
    <row r="554" spans="1:5" s="12" customFormat="1">
      <c r="A554" s="11"/>
      <c r="B554" s="11"/>
      <c r="C554" s="11"/>
      <c r="D554" s="11"/>
      <c r="E554" s="11"/>
    </row>
    <row r="555" spans="1:5" s="12" customFormat="1">
      <c r="A555" s="11"/>
      <c r="B555" s="11"/>
      <c r="C555" s="11"/>
      <c r="D555" s="11"/>
      <c r="E555" s="11"/>
    </row>
    <row r="556" spans="1:5" s="12" customFormat="1">
      <c r="A556" s="11"/>
      <c r="B556" s="11"/>
      <c r="C556" s="11"/>
      <c r="D556" s="11"/>
      <c r="E556" s="11"/>
    </row>
    <row r="557" spans="1:5" s="12" customFormat="1">
      <c r="A557" s="11"/>
      <c r="B557" s="11"/>
      <c r="C557" s="11"/>
      <c r="D557" s="11"/>
      <c r="E557" s="11"/>
    </row>
    <row r="558" spans="1:5" s="12" customFormat="1">
      <c r="A558" s="11"/>
      <c r="B558" s="11"/>
      <c r="C558" s="11"/>
      <c r="D558" s="11"/>
      <c r="E558" s="11"/>
    </row>
    <row r="559" spans="1:5" s="12" customFormat="1">
      <c r="A559" s="11"/>
      <c r="B559" s="11"/>
      <c r="C559" s="11"/>
      <c r="D559" s="11"/>
      <c r="E559" s="11"/>
    </row>
    <row r="560" spans="1:5" s="12" customFormat="1">
      <c r="A560" s="11"/>
      <c r="B560" s="11"/>
      <c r="C560" s="11"/>
      <c r="D560" s="11"/>
      <c r="E560" s="11"/>
    </row>
    <row r="561" spans="1:5" s="12" customFormat="1">
      <c r="A561" s="11"/>
      <c r="B561" s="11"/>
      <c r="C561" s="11"/>
      <c r="D561" s="11"/>
      <c r="E561" s="11"/>
    </row>
    <row r="562" spans="1:5" s="12" customFormat="1">
      <c r="A562" s="11"/>
      <c r="B562" s="11"/>
      <c r="C562" s="11"/>
      <c r="D562" s="11"/>
      <c r="E562" s="11"/>
    </row>
    <row r="563" spans="1:5" s="12" customFormat="1">
      <c r="A563" s="11"/>
      <c r="B563" s="11"/>
      <c r="C563" s="11"/>
      <c r="D563" s="11"/>
      <c r="E563" s="11"/>
    </row>
    <row r="564" spans="1:5" s="12" customFormat="1">
      <c r="A564" s="11"/>
      <c r="B564" s="11"/>
      <c r="C564" s="11"/>
      <c r="D564" s="11"/>
      <c r="E564" s="11"/>
    </row>
    <row r="565" spans="1:5" s="12" customFormat="1">
      <c r="A565" s="11"/>
      <c r="B565" s="11"/>
      <c r="C565" s="11"/>
      <c r="D565" s="11"/>
      <c r="E565" s="11"/>
    </row>
    <row r="566" spans="1:5" s="12" customFormat="1">
      <c r="A566" s="11"/>
      <c r="B566" s="11"/>
      <c r="C566" s="11"/>
      <c r="D566" s="11"/>
      <c r="E566" s="11"/>
    </row>
    <row r="567" spans="1:5" s="12" customFormat="1">
      <c r="A567" s="11"/>
      <c r="B567" s="11"/>
      <c r="C567" s="11"/>
      <c r="D567" s="11"/>
      <c r="E567" s="11"/>
    </row>
    <row r="568" spans="1:5" s="12" customFormat="1">
      <c r="A568" s="11"/>
      <c r="B568" s="11"/>
      <c r="C568" s="11"/>
      <c r="D568" s="11"/>
      <c r="E568" s="11"/>
    </row>
    <row r="569" spans="1:5" s="12" customFormat="1">
      <c r="A569" s="11"/>
      <c r="B569" s="11"/>
      <c r="C569" s="11"/>
      <c r="D569" s="11"/>
      <c r="E569" s="11"/>
    </row>
    <row r="570" spans="1:5" s="12" customFormat="1">
      <c r="A570" s="11"/>
      <c r="B570" s="11"/>
      <c r="C570" s="11"/>
      <c r="D570" s="11"/>
      <c r="E570" s="11"/>
    </row>
    <row r="571" spans="1:5" s="12" customFormat="1">
      <c r="A571" s="11"/>
      <c r="B571" s="11"/>
      <c r="C571" s="11"/>
      <c r="D571" s="11"/>
      <c r="E571" s="11"/>
    </row>
    <row r="572" spans="1:5" s="12" customFormat="1">
      <c r="A572" s="11"/>
      <c r="B572" s="11"/>
      <c r="C572" s="11"/>
      <c r="D572" s="11"/>
      <c r="E572" s="11"/>
    </row>
    <row r="573" spans="1:5" s="12" customFormat="1">
      <c r="A573" s="11"/>
      <c r="B573" s="11"/>
      <c r="C573" s="11"/>
      <c r="D573" s="11"/>
      <c r="E573" s="11"/>
    </row>
    <row r="574" spans="1:5" s="12" customFormat="1">
      <c r="A574" s="11"/>
      <c r="B574" s="11"/>
      <c r="C574" s="11"/>
      <c r="D574" s="11"/>
      <c r="E574" s="11"/>
    </row>
    <row r="575" spans="1:5" s="12" customFormat="1">
      <c r="A575" s="11"/>
      <c r="B575" s="11"/>
      <c r="C575" s="11"/>
      <c r="D575" s="11"/>
      <c r="E575" s="11"/>
    </row>
    <row r="576" spans="1:5" s="12" customFormat="1">
      <c r="A576" s="11"/>
      <c r="B576" s="11"/>
      <c r="C576" s="11"/>
      <c r="D576" s="11"/>
      <c r="E576" s="11"/>
    </row>
    <row r="577" spans="1:5" s="12" customFormat="1">
      <c r="A577" s="11"/>
      <c r="B577" s="11"/>
      <c r="C577" s="11"/>
      <c r="D577" s="11"/>
      <c r="E577" s="11"/>
    </row>
    <row r="578" spans="1:5" s="12" customFormat="1">
      <c r="A578" s="11"/>
      <c r="B578" s="11"/>
      <c r="C578" s="11"/>
      <c r="D578" s="11"/>
      <c r="E578" s="11"/>
    </row>
    <row r="579" spans="1:5" s="12" customFormat="1">
      <c r="A579" s="11"/>
      <c r="B579" s="11"/>
      <c r="C579" s="11"/>
      <c r="D579" s="11"/>
      <c r="E579" s="11"/>
    </row>
    <row r="580" spans="1:5" s="12" customFormat="1">
      <c r="A580" s="11"/>
      <c r="B580" s="11"/>
      <c r="C580" s="11"/>
      <c r="D580" s="11"/>
      <c r="E580" s="11"/>
    </row>
    <row r="581" spans="1:5" s="12" customFormat="1">
      <c r="A581" s="11"/>
      <c r="B581" s="11"/>
      <c r="C581" s="11"/>
      <c r="D581" s="11"/>
      <c r="E581" s="11"/>
    </row>
    <row r="582" spans="1:5" s="12" customFormat="1">
      <c r="A582" s="11"/>
      <c r="B582" s="11"/>
      <c r="C582" s="11"/>
      <c r="D582" s="11"/>
      <c r="E582" s="11"/>
    </row>
    <row r="583" spans="1:5" s="12" customFormat="1">
      <c r="A583" s="11"/>
      <c r="B583" s="11"/>
      <c r="C583" s="11"/>
      <c r="D583" s="11"/>
      <c r="E583" s="11"/>
    </row>
    <row r="584" spans="1:5" s="12" customFormat="1">
      <c r="A584" s="11"/>
      <c r="B584" s="11"/>
      <c r="C584" s="11"/>
      <c r="D584" s="11"/>
      <c r="E584" s="11"/>
    </row>
    <row r="585" spans="1:5" s="12" customFormat="1">
      <c r="A585" s="11"/>
      <c r="B585" s="11"/>
      <c r="C585" s="11"/>
      <c r="D585" s="11"/>
      <c r="E585" s="11"/>
    </row>
    <row r="586" spans="1:5" s="12" customFormat="1">
      <c r="A586" s="11"/>
      <c r="B586" s="11"/>
      <c r="C586" s="11"/>
      <c r="D586" s="11"/>
      <c r="E586" s="11"/>
    </row>
    <row r="587" spans="1:5" s="12" customFormat="1">
      <c r="A587" s="11"/>
      <c r="B587" s="11"/>
      <c r="C587" s="11"/>
      <c r="D587" s="11"/>
      <c r="E587" s="11"/>
    </row>
    <row r="588" spans="1:5" s="12" customFormat="1">
      <c r="A588" s="11"/>
      <c r="B588" s="11"/>
      <c r="C588" s="11"/>
      <c r="D588" s="11"/>
      <c r="E588" s="11"/>
    </row>
    <row r="589" spans="1:5" s="12" customFormat="1">
      <c r="A589" s="11"/>
      <c r="B589" s="11"/>
      <c r="C589" s="11"/>
      <c r="D589" s="11"/>
      <c r="E589" s="11"/>
    </row>
    <row r="590" spans="1:5" s="12" customFormat="1">
      <c r="A590" s="11"/>
      <c r="B590" s="11"/>
      <c r="C590" s="11"/>
      <c r="D590" s="11"/>
      <c r="E590" s="11"/>
    </row>
    <row r="591" spans="1:5" s="12" customFormat="1">
      <c r="A591" s="11"/>
      <c r="B591" s="11"/>
      <c r="C591" s="11"/>
      <c r="D591" s="11"/>
      <c r="E591" s="11"/>
    </row>
    <row r="592" spans="1:5" s="12" customFormat="1">
      <c r="A592" s="11"/>
      <c r="B592" s="11"/>
      <c r="C592" s="11"/>
      <c r="D592" s="11"/>
      <c r="E592" s="11"/>
    </row>
    <row r="593" spans="1:5" s="12" customFormat="1">
      <c r="A593" s="11"/>
      <c r="B593" s="11"/>
      <c r="C593" s="11"/>
      <c r="D593" s="11"/>
      <c r="E593" s="11"/>
    </row>
    <row r="594" spans="1:5" s="12" customFormat="1">
      <c r="A594" s="11"/>
      <c r="B594" s="11"/>
      <c r="C594" s="11"/>
      <c r="D594" s="11"/>
      <c r="E594" s="11"/>
    </row>
    <row r="595" spans="1:5" s="12" customFormat="1">
      <c r="A595" s="11"/>
      <c r="B595" s="11"/>
      <c r="C595" s="11"/>
      <c r="D595" s="11"/>
      <c r="E595" s="11"/>
    </row>
    <row r="596" spans="1:5" s="12" customFormat="1">
      <c r="A596" s="11"/>
      <c r="B596" s="11"/>
      <c r="C596" s="11"/>
      <c r="D596" s="11"/>
      <c r="E596" s="11"/>
    </row>
    <row r="597" spans="1:5" s="12" customFormat="1">
      <c r="A597" s="11"/>
      <c r="B597" s="11"/>
      <c r="C597" s="11"/>
      <c r="D597" s="11"/>
      <c r="E597" s="11"/>
    </row>
    <row r="598" spans="1:5" s="12" customFormat="1">
      <c r="A598" s="11"/>
      <c r="B598" s="11"/>
      <c r="C598" s="11"/>
      <c r="D598" s="11"/>
      <c r="E598" s="11"/>
    </row>
    <row r="599" spans="1:5" s="12" customFormat="1">
      <c r="A599" s="11"/>
      <c r="B599" s="11"/>
      <c r="C599" s="11"/>
      <c r="D599" s="11"/>
      <c r="E599" s="11"/>
    </row>
    <row r="600" spans="1:5" s="12" customFormat="1">
      <c r="A600" s="11"/>
      <c r="B600" s="11"/>
      <c r="C600" s="11"/>
      <c r="D600" s="11"/>
      <c r="E600" s="11"/>
    </row>
    <row r="601" spans="1:5" s="12" customFormat="1">
      <c r="A601" s="11"/>
      <c r="B601" s="11"/>
      <c r="C601" s="11"/>
      <c r="D601" s="11"/>
      <c r="E601" s="11"/>
    </row>
    <row r="602" spans="1:5" s="12" customFormat="1">
      <c r="A602" s="11"/>
      <c r="B602" s="11"/>
      <c r="C602" s="11"/>
      <c r="D602" s="11"/>
      <c r="E602" s="11"/>
    </row>
    <row r="603" spans="1:5" s="12" customFormat="1">
      <c r="A603" s="11"/>
      <c r="B603" s="11"/>
      <c r="C603" s="11"/>
      <c r="D603" s="11"/>
      <c r="E603" s="11"/>
    </row>
    <row r="604" spans="1:5" s="12" customFormat="1">
      <c r="A604" s="11"/>
      <c r="B604" s="11"/>
      <c r="C604" s="11"/>
      <c r="D604" s="11"/>
      <c r="E604" s="11"/>
    </row>
    <row r="605" spans="1:5" s="12" customFormat="1">
      <c r="A605" s="11"/>
      <c r="B605" s="11"/>
      <c r="C605" s="11"/>
      <c r="D605" s="11"/>
      <c r="E605" s="11"/>
    </row>
    <row r="606" spans="1:5" s="12" customFormat="1">
      <c r="A606" s="11"/>
      <c r="B606" s="11"/>
      <c r="C606" s="11"/>
      <c r="D606" s="11"/>
      <c r="E606" s="11"/>
    </row>
    <row r="607" spans="1:5" s="12" customFormat="1">
      <c r="A607" s="11"/>
      <c r="B607" s="11"/>
      <c r="C607" s="11"/>
      <c r="D607" s="11"/>
      <c r="E607" s="11"/>
    </row>
    <row r="608" spans="1:5" s="12" customFormat="1">
      <c r="A608" s="11"/>
      <c r="B608" s="11"/>
      <c r="C608" s="11"/>
      <c r="D608" s="11"/>
      <c r="E608" s="11"/>
    </row>
    <row r="609" spans="1:5" s="12" customFormat="1">
      <c r="A609" s="11"/>
      <c r="B609" s="11"/>
      <c r="C609" s="11"/>
      <c r="D609" s="11"/>
      <c r="E609" s="11"/>
    </row>
    <row r="610" spans="1:5" s="12" customFormat="1">
      <c r="A610" s="11"/>
      <c r="B610" s="11"/>
      <c r="C610" s="11"/>
      <c r="D610" s="11"/>
      <c r="E610" s="11"/>
    </row>
    <row r="611" spans="1:5" s="12" customFormat="1">
      <c r="A611" s="11"/>
      <c r="B611" s="11"/>
      <c r="C611" s="11"/>
      <c r="D611" s="11"/>
      <c r="E611" s="11"/>
    </row>
    <row r="612" spans="1:5" s="12" customFormat="1">
      <c r="A612" s="11"/>
      <c r="B612" s="11"/>
      <c r="C612" s="11"/>
      <c r="D612" s="11"/>
      <c r="E612" s="11"/>
    </row>
    <row r="613" spans="1:5" s="12" customFormat="1">
      <c r="A613" s="11"/>
      <c r="B613" s="11"/>
      <c r="C613" s="11"/>
      <c r="D613" s="11"/>
      <c r="E613" s="11"/>
    </row>
    <row r="614" spans="1:5" s="12" customFormat="1">
      <c r="A614" s="11"/>
      <c r="B614" s="11"/>
      <c r="C614" s="11"/>
      <c r="D614" s="11"/>
      <c r="E614" s="11"/>
    </row>
    <row r="615" spans="1:5" s="12" customFormat="1">
      <c r="A615" s="11"/>
      <c r="B615" s="11"/>
      <c r="C615" s="11"/>
      <c r="D615" s="11"/>
      <c r="E615" s="11"/>
    </row>
    <row r="616" spans="1:5" s="12" customFormat="1">
      <c r="A616" s="11"/>
      <c r="B616" s="11"/>
      <c r="C616" s="11"/>
      <c r="D616" s="11"/>
      <c r="E616" s="11"/>
    </row>
    <row r="617" spans="1:5" s="12" customFormat="1">
      <c r="A617" s="11"/>
      <c r="B617" s="11"/>
      <c r="C617" s="11"/>
      <c r="D617" s="11"/>
      <c r="E617" s="11"/>
    </row>
    <row r="618" spans="1:5" s="12" customFormat="1">
      <c r="A618" s="11"/>
      <c r="B618" s="11"/>
      <c r="C618" s="11"/>
      <c r="D618" s="11"/>
      <c r="E618" s="11"/>
    </row>
    <row r="619" spans="1:5" s="12" customFormat="1">
      <c r="A619" s="11"/>
      <c r="B619" s="11"/>
      <c r="C619" s="11"/>
      <c r="D619" s="11"/>
      <c r="E619" s="11"/>
    </row>
    <row r="620" spans="1:5" s="12" customFormat="1">
      <c r="A620" s="11"/>
      <c r="B620" s="11"/>
      <c r="C620" s="11"/>
      <c r="D620" s="11"/>
      <c r="E620" s="11"/>
    </row>
    <row r="621" spans="1:5" s="12" customFormat="1">
      <c r="A621" s="11"/>
      <c r="B621" s="11"/>
      <c r="C621" s="11"/>
      <c r="D621" s="11"/>
      <c r="E621" s="11"/>
    </row>
    <row r="622" spans="1:5" s="12" customFormat="1">
      <c r="A622" s="11"/>
      <c r="B622" s="11"/>
      <c r="C622" s="11"/>
      <c r="D622" s="11"/>
      <c r="E622" s="11"/>
    </row>
    <row r="623" spans="1:5" s="12" customFormat="1">
      <c r="A623" s="11"/>
      <c r="B623" s="11"/>
      <c r="C623" s="11"/>
      <c r="D623" s="11"/>
      <c r="E623" s="11"/>
    </row>
    <row r="624" spans="1:5" s="12" customFormat="1">
      <c r="A624" s="11"/>
      <c r="B624" s="11"/>
      <c r="C624" s="11"/>
      <c r="D624" s="11"/>
      <c r="E624" s="11"/>
    </row>
    <row r="625" spans="1:5" s="12" customFormat="1">
      <c r="A625" s="11"/>
      <c r="B625" s="11"/>
      <c r="C625" s="11"/>
      <c r="D625" s="11"/>
      <c r="E625" s="11"/>
    </row>
    <row r="626" spans="1:5" s="12" customFormat="1">
      <c r="A626" s="11"/>
      <c r="B626" s="11"/>
      <c r="C626" s="11"/>
      <c r="D626" s="11"/>
      <c r="E626" s="11"/>
    </row>
    <row r="627" spans="1:5" s="12" customFormat="1">
      <c r="A627" s="11"/>
      <c r="B627" s="11"/>
      <c r="C627" s="11"/>
      <c r="D627" s="11"/>
      <c r="E627" s="11"/>
    </row>
    <row r="628" spans="1:5" s="12" customFormat="1">
      <c r="A628" s="11"/>
      <c r="B628" s="11"/>
      <c r="C628" s="11"/>
      <c r="D628" s="11"/>
      <c r="E628" s="11"/>
    </row>
    <row r="629" spans="1:5" s="12" customFormat="1">
      <c r="A629" s="11"/>
      <c r="B629" s="11"/>
      <c r="C629" s="11"/>
      <c r="D629" s="11"/>
      <c r="E629" s="11"/>
    </row>
    <row r="630" spans="1:5" s="12" customFormat="1">
      <c r="A630" s="11"/>
      <c r="B630" s="11"/>
      <c r="C630" s="11"/>
      <c r="D630" s="11"/>
      <c r="E630" s="11"/>
    </row>
    <row r="631" spans="1:5" s="12" customFormat="1">
      <c r="A631" s="11"/>
      <c r="B631" s="11"/>
      <c r="C631" s="11"/>
      <c r="D631" s="11"/>
      <c r="E631" s="11"/>
    </row>
    <row r="632" spans="1:5" s="12" customFormat="1">
      <c r="A632" s="11"/>
      <c r="B632" s="11"/>
      <c r="C632" s="11"/>
      <c r="D632" s="11"/>
      <c r="E632" s="11"/>
    </row>
    <row r="633" spans="1:5" s="12" customFormat="1">
      <c r="A633" s="11"/>
      <c r="B633" s="11"/>
      <c r="C633" s="11"/>
      <c r="D633" s="11"/>
      <c r="E633" s="11"/>
    </row>
    <row r="634" spans="1:5" s="12" customFormat="1">
      <c r="A634" s="11"/>
      <c r="B634" s="11"/>
      <c r="C634" s="11"/>
      <c r="D634" s="11"/>
      <c r="E634" s="11"/>
    </row>
    <row r="635" spans="1:5" s="12" customFormat="1">
      <c r="A635" s="11"/>
      <c r="B635" s="11"/>
      <c r="C635" s="11"/>
      <c r="D635" s="11"/>
      <c r="E635" s="11"/>
    </row>
    <row r="636" spans="1:5" s="12" customFormat="1">
      <c r="A636" s="11"/>
      <c r="B636" s="11"/>
      <c r="C636" s="11"/>
      <c r="D636" s="11"/>
      <c r="E636" s="11"/>
    </row>
    <row r="637" spans="1:5" s="12" customFormat="1">
      <c r="A637" s="11"/>
      <c r="B637" s="11"/>
      <c r="C637" s="11"/>
      <c r="D637" s="11"/>
      <c r="E637" s="11"/>
    </row>
    <row r="638" spans="1:5" s="12" customFormat="1">
      <c r="A638" s="11"/>
      <c r="B638" s="11"/>
      <c r="C638" s="11"/>
      <c r="D638" s="11"/>
      <c r="E638" s="11"/>
    </row>
    <row r="639" spans="1:5" s="12" customFormat="1">
      <c r="A639" s="11"/>
      <c r="B639" s="11"/>
      <c r="C639" s="11"/>
      <c r="D639" s="11"/>
      <c r="E639" s="11"/>
    </row>
    <row r="640" spans="1:5" s="12" customFormat="1">
      <c r="A640" s="11"/>
      <c r="B640" s="11"/>
      <c r="C640" s="11"/>
      <c r="D640" s="11"/>
      <c r="E640" s="11"/>
    </row>
    <row r="641" spans="1:5" s="12" customFormat="1">
      <c r="A641" s="11"/>
      <c r="B641" s="11"/>
      <c r="C641" s="11"/>
      <c r="D641" s="11"/>
      <c r="E641" s="11"/>
    </row>
    <row r="642" spans="1:5" s="12" customFormat="1">
      <c r="A642" s="11"/>
      <c r="B642" s="11"/>
      <c r="C642" s="11"/>
      <c r="D642" s="11"/>
      <c r="E642" s="11"/>
    </row>
    <row r="643" spans="1:5" s="12" customFormat="1">
      <c r="A643" s="11"/>
      <c r="B643" s="11"/>
      <c r="C643" s="11"/>
      <c r="D643" s="11"/>
      <c r="E643" s="11"/>
    </row>
    <row r="644" spans="1:5" s="12" customFormat="1">
      <c r="A644" s="11"/>
      <c r="B644" s="11"/>
      <c r="C644" s="11"/>
      <c r="D644" s="11"/>
      <c r="E644" s="11"/>
    </row>
    <row r="645" spans="1:5" s="12" customFormat="1">
      <c r="A645" s="11"/>
      <c r="B645" s="11"/>
      <c r="C645" s="11"/>
      <c r="D645" s="11"/>
      <c r="E645" s="11"/>
    </row>
    <row r="646" spans="1:5" s="12" customFormat="1">
      <c r="A646" s="11"/>
      <c r="B646" s="11"/>
      <c r="C646" s="11"/>
      <c r="D646" s="11"/>
      <c r="E646" s="11"/>
    </row>
    <row r="647" spans="1:5" s="12" customFormat="1">
      <c r="A647" s="11"/>
      <c r="B647" s="11"/>
      <c r="C647" s="11"/>
      <c r="D647" s="11"/>
      <c r="E647" s="11"/>
    </row>
    <row r="648" spans="1:5" s="12" customFormat="1">
      <c r="A648" s="11"/>
      <c r="B648" s="11"/>
      <c r="C648" s="11"/>
      <c r="D648" s="11"/>
      <c r="E648" s="11"/>
    </row>
    <row r="649" spans="1:5" s="12" customFormat="1">
      <c r="A649" s="11"/>
      <c r="B649" s="11"/>
      <c r="C649" s="11"/>
      <c r="D649" s="11"/>
      <c r="E649" s="11"/>
    </row>
    <row r="650" spans="1:5" s="12" customFormat="1">
      <c r="A650" s="11"/>
      <c r="B650" s="11"/>
      <c r="C650" s="11"/>
      <c r="D650" s="11"/>
      <c r="E650" s="11"/>
    </row>
    <row r="651" spans="1:5" s="12" customFormat="1">
      <c r="A651" s="11"/>
      <c r="B651" s="11"/>
      <c r="C651" s="11"/>
      <c r="D651" s="11"/>
      <c r="E651" s="11"/>
    </row>
    <row r="652" spans="1:5" s="12" customFormat="1">
      <c r="A652" s="11"/>
      <c r="B652" s="11"/>
      <c r="C652" s="11"/>
      <c r="D652" s="11"/>
      <c r="E652" s="11"/>
    </row>
    <row r="653" spans="1:5" s="12" customFormat="1">
      <c r="A653" s="11"/>
      <c r="B653" s="11"/>
      <c r="C653" s="11"/>
      <c r="D653" s="11"/>
      <c r="E653" s="11"/>
    </row>
    <row r="654" spans="1:5" s="12" customFormat="1">
      <c r="A654" s="11"/>
      <c r="B654" s="11"/>
      <c r="C654" s="11"/>
      <c r="D654" s="11"/>
      <c r="E654" s="11"/>
    </row>
    <row r="655" spans="1:5" s="12" customFormat="1">
      <c r="A655" s="11"/>
      <c r="B655" s="11"/>
      <c r="C655" s="11"/>
      <c r="D655" s="11"/>
      <c r="E655" s="11"/>
    </row>
    <row r="656" spans="1:5" s="12" customFormat="1">
      <c r="A656" s="11"/>
      <c r="B656" s="11"/>
      <c r="C656" s="11"/>
      <c r="D656" s="11"/>
      <c r="E656" s="11"/>
    </row>
    <row r="657" spans="1:5" s="12" customFormat="1">
      <c r="A657" s="11"/>
      <c r="B657" s="11"/>
      <c r="C657" s="11"/>
      <c r="D657" s="11"/>
      <c r="E657" s="11"/>
    </row>
    <row r="658" spans="1:5" s="12" customFormat="1">
      <c r="A658" s="11"/>
      <c r="B658" s="11"/>
      <c r="C658" s="11"/>
      <c r="D658" s="11"/>
      <c r="E658" s="11"/>
    </row>
    <row r="659" spans="1:5" s="12" customFormat="1">
      <c r="A659" s="11"/>
      <c r="B659" s="11"/>
      <c r="C659" s="11"/>
      <c r="D659" s="11"/>
      <c r="E659" s="11"/>
    </row>
    <row r="660" spans="1:5" s="12" customFormat="1">
      <c r="A660" s="11"/>
      <c r="B660" s="11"/>
      <c r="C660" s="11"/>
      <c r="D660" s="11"/>
      <c r="E660" s="11"/>
    </row>
    <row r="661" spans="1:5" s="12" customFormat="1">
      <c r="A661" s="11"/>
      <c r="B661" s="11"/>
      <c r="C661" s="11"/>
      <c r="D661" s="11"/>
      <c r="E661" s="11"/>
    </row>
    <row r="662" spans="1:5" s="12" customFormat="1">
      <c r="A662" s="11"/>
      <c r="B662" s="11"/>
      <c r="C662" s="11"/>
      <c r="D662" s="11"/>
      <c r="E662" s="11"/>
    </row>
    <row r="663" spans="1:5" s="12" customFormat="1">
      <c r="A663" s="11"/>
      <c r="B663" s="11"/>
      <c r="C663" s="11"/>
      <c r="D663" s="11"/>
      <c r="E663" s="11"/>
    </row>
    <row r="664" spans="1:5" s="12" customFormat="1">
      <c r="A664" s="11"/>
      <c r="B664" s="11"/>
      <c r="C664" s="11"/>
      <c r="D664" s="11"/>
      <c r="E664" s="11"/>
    </row>
    <row r="665" spans="1:5" s="12" customFormat="1">
      <c r="A665" s="11"/>
      <c r="B665" s="11"/>
      <c r="C665" s="11"/>
      <c r="D665" s="11"/>
      <c r="E665" s="11"/>
    </row>
    <row r="666" spans="1:5" s="12" customFormat="1">
      <c r="A666" s="11"/>
      <c r="B666" s="11"/>
      <c r="C666" s="11"/>
      <c r="D666" s="11"/>
      <c r="E666" s="11"/>
    </row>
    <row r="667" spans="1:5" s="12" customFormat="1">
      <c r="A667" s="11"/>
      <c r="B667" s="11"/>
      <c r="C667" s="11"/>
      <c r="D667" s="11"/>
      <c r="E667" s="11"/>
    </row>
    <row r="668" spans="1:5" s="12" customFormat="1">
      <c r="A668" s="11"/>
      <c r="B668" s="11"/>
      <c r="C668" s="11"/>
      <c r="D668" s="11"/>
      <c r="E668" s="11"/>
    </row>
    <row r="669" spans="1:5" s="12" customFormat="1">
      <c r="A669" s="11"/>
      <c r="B669" s="11"/>
      <c r="C669" s="11"/>
      <c r="D669" s="11"/>
      <c r="E669" s="11"/>
    </row>
    <row r="670" spans="1:5" s="12" customFormat="1">
      <c r="A670" s="11"/>
      <c r="B670" s="11"/>
      <c r="C670" s="11"/>
      <c r="D670" s="11"/>
      <c r="E670" s="11"/>
    </row>
    <row r="671" spans="1:5" s="12" customFormat="1">
      <c r="A671" s="11"/>
      <c r="B671" s="11"/>
      <c r="C671" s="11"/>
      <c r="D671" s="11"/>
      <c r="E671" s="11"/>
    </row>
    <row r="672" spans="1:5" s="12" customFormat="1">
      <c r="A672" s="11"/>
      <c r="B672" s="11"/>
      <c r="C672" s="11"/>
      <c r="D672" s="11"/>
      <c r="E672" s="11"/>
    </row>
    <row r="673" spans="1:5" s="12" customFormat="1">
      <c r="A673" s="11"/>
      <c r="B673" s="11"/>
      <c r="C673" s="11"/>
      <c r="D673" s="11"/>
      <c r="E673" s="11"/>
    </row>
    <row r="674" spans="1:5" s="12" customFormat="1">
      <c r="A674" s="11"/>
      <c r="B674" s="11"/>
      <c r="C674" s="11"/>
      <c r="D674" s="11"/>
      <c r="E674" s="11"/>
    </row>
    <row r="675" spans="1:5" s="12" customFormat="1">
      <c r="A675" s="11"/>
      <c r="B675" s="11"/>
      <c r="C675" s="11"/>
      <c r="D675" s="11"/>
      <c r="E675" s="11"/>
    </row>
    <row r="676" spans="1:5" s="12" customFormat="1">
      <c r="A676" s="11"/>
      <c r="B676" s="11"/>
      <c r="C676" s="11"/>
      <c r="D676" s="11"/>
      <c r="E676" s="11"/>
    </row>
    <row r="677" spans="1:5" s="12" customFormat="1">
      <c r="A677" s="11"/>
      <c r="B677" s="11"/>
      <c r="C677" s="11"/>
      <c r="D677" s="11"/>
      <c r="E677" s="11"/>
    </row>
    <row r="678" spans="1:5" s="12" customFormat="1">
      <c r="A678" s="11"/>
      <c r="B678" s="11"/>
      <c r="C678" s="11"/>
      <c r="D678" s="11"/>
      <c r="E678" s="11"/>
    </row>
    <row r="679" spans="1:5" s="12" customFormat="1">
      <c r="A679" s="11"/>
      <c r="B679" s="11"/>
      <c r="C679" s="11"/>
      <c r="D679" s="11"/>
      <c r="E679" s="11"/>
    </row>
    <row r="680" spans="1:5" s="12" customFormat="1">
      <c r="A680" s="11"/>
      <c r="B680" s="11"/>
      <c r="C680" s="11"/>
      <c r="D680" s="11"/>
      <c r="E680" s="11"/>
    </row>
    <row r="681" spans="1:5" s="12" customFormat="1">
      <c r="A681" s="11"/>
      <c r="B681" s="11"/>
      <c r="C681" s="11"/>
      <c r="D681" s="11"/>
      <c r="E681" s="11"/>
    </row>
    <row r="682" spans="1:5" s="12" customFormat="1">
      <c r="A682" s="11"/>
      <c r="B682" s="11"/>
      <c r="C682" s="11"/>
      <c r="D682" s="11"/>
      <c r="E682" s="11"/>
    </row>
    <row r="683" spans="1:5" s="12" customFormat="1">
      <c r="A683" s="11"/>
      <c r="B683" s="11"/>
      <c r="C683" s="11"/>
      <c r="D683" s="11"/>
      <c r="E683" s="11"/>
    </row>
    <row r="684" spans="1:5" s="12" customFormat="1">
      <c r="A684" s="11"/>
      <c r="B684" s="11"/>
      <c r="C684" s="11"/>
      <c r="D684" s="11"/>
      <c r="E684" s="11"/>
    </row>
    <row r="685" spans="1:5" s="12" customFormat="1">
      <c r="A685" s="11"/>
      <c r="B685" s="11"/>
      <c r="C685" s="11"/>
      <c r="D685" s="11"/>
      <c r="E685" s="11"/>
    </row>
    <row r="686" spans="1:5" s="12" customFormat="1">
      <c r="A686" s="11"/>
      <c r="B686" s="11"/>
      <c r="C686" s="11"/>
      <c r="D686" s="11"/>
      <c r="E686" s="11"/>
    </row>
    <row r="687" spans="1:5" s="12" customFormat="1">
      <c r="A687" s="11"/>
      <c r="B687" s="11"/>
      <c r="C687" s="11"/>
      <c r="D687" s="11"/>
      <c r="E687" s="11"/>
    </row>
    <row r="688" spans="1:5" s="12" customFormat="1">
      <c r="A688" s="11"/>
      <c r="B688" s="11"/>
      <c r="C688" s="11"/>
      <c r="D688" s="11"/>
      <c r="E688" s="11"/>
    </row>
    <row r="689" spans="1:5" s="12" customFormat="1">
      <c r="A689" s="11"/>
      <c r="B689" s="11"/>
      <c r="C689" s="11"/>
      <c r="D689" s="11"/>
      <c r="E689" s="11"/>
    </row>
    <row r="690" spans="1:5" s="12" customFormat="1">
      <c r="A690" s="11"/>
      <c r="B690" s="11"/>
      <c r="C690" s="11"/>
      <c r="D690" s="11"/>
      <c r="E690" s="11"/>
    </row>
    <row r="691" spans="1:5" s="12" customFormat="1">
      <c r="A691" s="11"/>
      <c r="B691" s="11"/>
      <c r="C691" s="11"/>
      <c r="D691" s="11"/>
      <c r="E691" s="11"/>
    </row>
    <row r="692" spans="1:5" s="12" customFormat="1">
      <c r="A692" s="11"/>
      <c r="B692" s="11"/>
      <c r="C692" s="11"/>
      <c r="D692" s="11"/>
      <c r="E692" s="11"/>
    </row>
    <row r="693" spans="1:5" s="12" customFormat="1">
      <c r="A693" s="11"/>
      <c r="B693" s="11"/>
      <c r="C693" s="11"/>
      <c r="D693" s="11"/>
      <c r="E693" s="11"/>
    </row>
    <row r="694" spans="1:5" s="12" customFormat="1">
      <c r="A694" s="11"/>
      <c r="B694" s="11"/>
      <c r="C694" s="11"/>
      <c r="D694" s="11"/>
      <c r="E694" s="11"/>
    </row>
    <row r="695" spans="1:5" s="12" customFormat="1">
      <c r="A695" s="11"/>
      <c r="B695" s="11"/>
      <c r="C695" s="11"/>
      <c r="D695" s="11"/>
      <c r="E695" s="11"/>
    </row>
    <row r="696" spans="1:5" s="12" customFormat="1">
      <c r="A696" s="11"/>
      <c r="B696" s="11"/>
      <c r="C696" s="11"/>
      <c r="D696" s="11"/>
      <c r="E696" s="11"/>
    </row>
    <row r="697" spans="1:5" s="12" customFormat="1">
      <c r="A697" s="11"/>
      <c r="B697" s="11"/>
      <c r="C697" s="11"/>
      <c r="D697" s="11"/>
      <c r="E697" s="11"/>
    </row>
    <row r="698" spans="1:5" s="12" customFormat="1">
      <c r="A698" s="11"/>
      <c r="B698" s="11"/>
      <c r="C698" s="11"/>
      <c r="D698" s="11"/>
      <c r="E698" s="11"/>
    </row>
    <row r="699" spans="1:5" s="12" customFormat="1">
      <c r="A699" s="11"/>
      <c r="B699" s="11"/>
      <c r="C699" s="11"/>
      <c r="D699" s="11"/>
      <c r="E699" s="11"/>
    </row>
    <row r="700" spans="1:5" s="12" customFormat="1">
      <c r="A700" s="11"/>
      <c r="B700" s="11"/>
      <c r="C700" s="11"/>
      <c r="D700" s="11"/>
      <c r="E700" s="11"/>
    </row>
    <row r="701" spans="1:5" s="12" customFormat="1">
      <c r="A701" s="11"/>
      <c r="B701" s="11"/>
      <c r="C701" s="11"/>
      <c r="D701" s="11"/>
      <c r="E701" s="11"/>
    </row>
    <row r="702" spans="1:5" s="12" customFormat="1">
      <c r="A702" s="11"/>
      <c r="B702" s="11"/>
      <c r="C702" s="11"/>
      <c r="D702" s="11"/>
      <c r="E702" s="11"/>
    </row>
    <row r="703" spans="1:5" s="12" customFormat="1">
      <c r="A703" s="11"/>
      <c r="B703" s="11"/>
      <c r="C703" s="11"/>
      <c r="D703" s="11"/>
      <c r="E703" s="11"/>
    </row>
    <row r="704" spans="1:5" s="12" customFormat="1">
      <c r="A704" s="11"/>
      <c r="B704" s="11"/>
      <c r="C704" s="11"/>
      <c r="D704" s="11"/>
      <c r="E704" s="11"/>
    </row>
    <row r="705" spans="1:5" s="12" customFormat="1">
      <c r="A705" s="11"/>
      <c r="B705" s="11"/>
      <c r="C705" s="11"/>
      <c r="D705" s="11"/>
      <c r="E705" s="11"/>
    </row>
    <row r="706" spans="1:5" s="12" customFormat="1">
      <c r="A706" s="11"/>
      <c r="B706" s="11"/>
      <c r="C706" s="11"/>
      <c r="D706" s="11"/>
      <c r="E706" s="11"/>
    </row>
    <row r="707" spans="1:5" s="12" customFormat="1">
      <c r="A707" s="11"/>
      <c r="B707" s="11"/>
      <c r="C707" s="11"/>
      <c r="D707" s="11"/>
      <c r="E707" s="11"/>
    </row>
    <row r="708" spans="1:5" s="12" customFormat="1">
      <c r="A708" s="11"/>
      <c r="B708" s="11"/>
      <c r="C708" s="11"/>
      <c r="D708" s="11"/>
      <c r="E708" s="11"/>
    </row>
    <row r="709" spans="1:5" s="12" customFormat="1">
      <c r="A709" s="11"/>
      <c r="B709" s="11"/>
      <c r="C709" s="11"/>
      <c r="D709" s="11"/>
      <c r="E709" s="11"/>
    </row>
    <row r="710" spans="1:5" s="12" customFormat="1">
      <c r="A710" s="11"/>
      <c r="B710" s="11"/>
      <c r="C710" s="11"/>
      <c r="D710" s="11"/>
      <c r="E710" s="11"/>
    </row>
    <row r="711" spans="1:5" s="12" customFormat="1">
      <c r="A711" s="11"/>
      <c r="B711" s="11"/>
      <c r="C711" s="11"/>
      <c r="D711" s="11"/>
      <c r="E711" s="11"/>
    </row>
    <row r="712" spans="1:5" s="12" customFormat="1">
      <c r="A712" s="11"/>
      <c r="B712" s="11"/>
      <c r="C712" s="11"/>
      <c r="D712" s="11"/>
      <c r="E712" s="11"/>
    </row>
    <row r="713" spans="1:5" s="12" customFormat="1">
      <c r="A713" s="11"/>
      <c r="B713" s="11"/>
      <c r="C713" s="11"/>
      <c r="D713" s="11"/>
      <c r="E713" s="11"/>
    </row>
    <row r="714" spans="1:5" s="12" customFormat="1">
      <c r="A714" s="11"/>
      <c r="B714" s="11"/>
      <c r="C714" s="11"/>
      <c r="D714" s="11"/>
      <c r="E714" s="11"/>
    </row>
    <row r="715" spans="1:5" s="12" customFormat="1">
      <c r="A715" s="11"/>
      <c r="B715" s="11"/>
      <c r="C715" s="11"/>
      <c r="D715" s="11"/>
      <c r="E715" s="11"/>
    </row>
    <row r="716" spans="1:5" s="12" customFormat="1">
      <c r="A716" s="11"/>
      <c r="B716" s="11"/>
      <c r="C716" s="11"/>
      <c r="D716" s="11"/>
      <c r="E716" s="11"/>
    </row>
    <row r="717" spans="1:5" s="12" customFormat="1">
      <c r="A717" s="11"/>
      <c r="B717" s="11"/>
      <c r="C717" s="11"/>
      <c r="D717" s="11"/>
      <c r="E717" s="11"/>
    </row>
    <row r="718" spans="1:5" s="12" customFormat="1">
      <c r="A718" s="11"/>
      <c r="B718" s="11"/>
      <c r="C718" s="11"/>
      <c r="D718" s="11"/>
      <c r="E718" s="11"/>
    </row>
    <row r="719" spans="1:5" s="12" customFormat="1">
      <c r="A719" s="11"/>
      <c r="B719" s="11"/>
      <c r="C719" s="11"/>
      <c r="D719" s="11"/>
      <c r="E719" s="11"/>
    </row>
    <row r="720" spans="1:5" s="12" customFormat="1">
      <c r="A720" s="11"/>
      <c r="B720" s="11"/>
      <c r="C720" s="11"/>
      <c r="D720" s="11"/>
      <c r="E720" s="11"/>
    </row>
    <row r="721" spans="1:5" s="12" customFormat="1">
      <c r="A721" s="11"/>
      <c r="B721" s="11"/>
      <c r="C721" s="11"/>
      <c r="D721" s="11"/>
      <c r="E721" s="11"/>
    </row>
    <row r="722" spans="1:5" s="12" customFormat="1">
      <c r="A722" s="11"/>
      <c r="B722" s="11"/>
      <c r="C722" s="11"/>
      <c r="D722" s="11"/>
      <c r="E722" s="11"/>
    </row>
    <row r="723" spans="1:5" s="12" customFormat="1">
      <c r="A723" s="11"/>
      <c r="B723" s="11"/>
      <c r="C723" s="11"/>
      <c r="D723" s="11"/>
      <c r="E723" s="11"/>
    </row>
    <row r="724" spans="1:5" s="12" customFormat="1">
      <c r="A724" s="11"/>
      <c r="B724" s="11"/>
      <c r="C724" s="11"/>
      <c r="D724" s="11"/>
      <c r="E724" s="11"/>
    </row>
    <row r="725" spans="1:5" s="12" customFormat="1">
      <c r="A725" s="11"/>
      <c r="B725" s="11"/>
      <c r="C725" s="11"/>
      <c r="D725" s="11"/>
      <c r="E725" s="11"/>
    </row>
    <row r="726" spans="1:5" s="12" customFormat="1">
      <c r="A726" s="11"/>
      <c r="B726" s="11"/>
      <c r="C726" s="11"/>
      <c r="D726" s="11"/>
      <c r="E726" s="11"/>
    </row>
    <row r="727" spans="1:5" s="12" customFormat="1">
      <c r="A727" s="11"/>
      <c r="B727" s="11"/>
      <c r="C727" s="11"/>
      <c r="D727" s="11"/>
      <c r="E727" s="11"/>
    </row>
    <row r="728" spans="1:5" s="12" customFormat="1">
      <c r="A728" s="11"/>
      <c r="B728" s="11"/>
      <c r="C728" s="11"/>
      <c r="D728" s="11"/>
      <c r="E728" s="11"/>
    </row>
    <row r="729" spans="1:5" s="12" customFormat="1">
      <c r="A729" s="11"/>
      <c r="B729" s="11"/>
      <c r="C729" s="11"/>
      <c r="D729" s="11"/>
      <c r="E729" s="11"/>
    </row>
    <row r="730" spans="1:5" s="12" customFormat="1">
      <c r="A730" s="11"/>
      <c r="B730" s="11"/>
      <c r="C730" s="11"/>
      <c r="D730" s="11"/>
      <c r="E730" s="11"/>
    </row>
    <row r="731" spans="1:5" s="12" customFormat="1">
      <c r="A731" s="11"/>
      <c r="B731" s="11"/>
      <c r="C731" s="11"/>
      <c r="D731" s="11"/>
      <c r="E731" s="11"/>
    </row>
    <row r="732" spans="1:5" s="12" customFormat="1">
      <c r="A732" s="11"/>
      <c r="B732" s="11"/>
      <c r="C732" s="11"/>
      <c r="D732" s="11"/>
      <c r="E732" s="11"/>
    </row>
    <row r="733" spans="1:5" s="12" customFormat="1">
      <c r="A733" s="11"/>
      <c r="B733" s="11"/>
      <c r="C733" s="11"/>
      <c r="D733" s="11"/>
      <c r="E733" s="11"/>
    </row>
    <row r="734" spans="1:5" s="12" customFormat="1">
      <c r="A734" s="11"/>
      <c r="B734" s="11"/>
      <c r="C734" s="11"/>
      <c r="D734" s="11"/>
      <c r="E734" s="11"/>
    </row>
    <row r="735" spans="1:5" s="12" customFormat="1">
      <c r="A735" s="11"/>
      <c r="B735" s="11"/>
      <c r="C735" s="11"/>
      <c r="D735" s="11"/>
      <c r="E735" s="11"/>
    </row>
    <row r="736" spans="1:5" s="12" customFormat="1">
      <c r="A736" s="11"/>
      <c r="B736" s="11"/>
      <c r="C736" s="11"/>
      <c r="D736" s="11"/>
      <c r="E736" s="11"/>
    </row>
    <row r="737" spans="1:5" s="12" customFormat="1">
      <c r="A737" s="11"/>
      <c r="B737" s="11"/>
      <c r="C737" s="11"/>
      <c r="D737" s="11"/>
      <c r="E737" s="11"/>
    </row>
    <row r="738" spans="1:5" s="12" customFormat="1">
      <c r="A738" s="11"/>
      <c r="B738" s="11"/>
      <c r="C738" s="11"/>
      <c r="D738" s="11"/>
      <c r="E738" s="11"/>
    </row>
    <row r="739" spans="1:5" s="12" customFormat="1">
      <c r="A739" s="11"/>
      <c r="B739" s="11"/>
      <c r="C739" s="11"/>
      <c r="D739" s="11"/>
      <c r="E739" s="11"/>
    </row>
    <row r="740" spans="1:5" s="12" customFormat="1">
      <c r="A740" s="11"/>
      <c r="B740" s="11"/>
      <c r="C740" s="11"/>
      <c r="D740" s="11"/>
      <c r="E740" s="11"/>
    </row>
    <row r="741" spans="1:5" s="12" customFormat="1">
      <c r="A741" s="11"/>
      <c r="B741" s="11"/>
      <c r="C741" s="11"/>
      <c r="D741" s="11"/>
      <c r="E741" s="11"/>
    </row>
    <row r="742" spans="1:5" s="12" customFormat="1">
      <c r="A742" s="11"/>
      <c r="B742" s="11"/>
      <c r="C742" s="11"/>
      <c r="D742" s="11"/>
      <c r="E742" s="11"/>
    </row>
    <row r="743" spans="1:5" s="12" customFormat="1">
      <c r="A743" s="11"/>
      <c r="B743" s="11"/>
      <c r="C743" s="11"/>
      <c r="D743" s="11"/>
      <c r="E743" s="11"/>
    </row>
    <row r="744" spans="1:5" s="12" customFormat="1">
      <c r="A744" s="11"/>
      <c r="B744" s="11"/>
      <c r="C744" s="11"/>
      <c r="D744" s="11"/>
      <c r="E744" s="11"/>
    </row>
    <row r="745" spans="1:5" s="12" customFormat="1">
      <c r="A745" s="11"/>
      <c r="B745" s="11"/>
      <c r="C745" s="11"/>
      <c r="D745" s="11"/>
      <c r="E745" s="11"/>
    </row>
    <row r="746" spans="1:5" s="12" customFormat="1">
      <c r="A746" s="11"/>
      <c r="B746" s="11"/>
      <c r="C746" s="11"/>
      <c r="D746" s="11"/>
      <c r="E746" s="11"/>
    </row>
    <row r="747" spans="1:5" s="12" customFormat="1">
      <c r="A747" s="11"/>
      <c r="B747" s="11"/>
      <c r="C747" s="11"/>
      <c r="D747" s="11"/>
      <c r="E747" s="11"/>
    </row>
    <row r="748" spans="1:5" s="12" customFormat="1">
      <c r="A748" s="11"/>
      <c r="B748" s="11"/>
      <c r="C748" s="11"/>
      <c r="D748" s="11"/>
      <c r="E748" s="11"/>
    </row>
    <row r="749" spans="1:5" s="12" customFormat="1">
      <c r="A749" s="11"/>
      <c r="B749" s="11"/>
      <c r="C749" s="11"/>
      <c r="D749" s="11"/>
      <c r="E749" s="11"/>
    </row>
    <row r="750" spans="1:5" s="12" customFormat="1">
      <c r="A750" s="11"/>
      <c r="B750" s="11"/>
      <c r="C750" s="11"/>
      <c r="D750" s="11"/>
      <c r="E750" s="11"/>
    </row>
    <row r="751" spans="1:5" s="12" customFormat="1">
      <c r="A751" s="11"/>
      <c r="B751" s="11"/>
      <c r="C751" s="11"/>
      <c r="D751" s="11"/>
      <c r="E751" s="11"/>
    </row>
    <row r="752" spans="1:5" s="12" customFormat="1">
      <c r="A752" s="11"/>
      <c r="B752" s="11"/>
      <c r="C752" s="11"/>
      <c r="D752" s="11"/>
      <c r="E752" s="11"/>
    </row>
    <row r="753" spans="1:5" s="12" customFormat="1">
      <c r="A753" s="11"/>
      <c r="B753" s="11"/>
      <c r="C753" s="11"/>
      <c r="D753" s="11"/>
      <c r="E753" s="11"/>
    </row>
    <row r="754" spans="1:5" s="12" customFormat="1">
      <c r="A754" s="11"/>
      <c r="B754" s="11"/>
      <c r="C754" s="11"/>
      <c r="D754" s="11"/>
      <c r="E754" s="11"/>
    </row>
    <row r="755" spans="1:5" s="12" customFormat="1">
      <c r="A755" s="11"/>
      <c r="B755" s="11"/>
      <c r="C755" s="11"/>
      <c r="D755" s="11"/>
      <c r="E755" s="11"/>
    </row>
    <row r="756" spans="1:5" s="12" customFormat="1">
      <c r="A756" s="11"/>
      <c r="B756" s="11"/>
      <c r="C756" s="11"/>
      <c r="D756" s="11"/>
      <c r="E756" s="11"/>
    </row>
    <row r="757" spans="1:5" s="12" customFormat="1">
      <c r="A757" s="11"/>
      <c r="B757" s="11"/>
      <c r="C757" s="11"/>
      <c r="D757" s="11"/>
      <c r="E757" s="11"/>
    </row>
    <row r="758" spans="1:5" s="12" customFormat="1">
      <c r="A758" s="11"/>
      <c r="B758" s="11"/>
      <c r="C758" s="11"/>
      <c r="D758" s="11"/>
      <c r="E758" s="11"/>
    </row>
    <row r="759" spans="1:5" s="12" customFormat="1">
      <c r="A759" s="11"/>
      <c r="B759" s="11"/>
      <c r="C759" s="11"/>
      <c r="D759" s="11"/>
      <c r="E759" s="11"/>
    </row>
    <row r="760" spans="1:5" s="12" customFormat="1">
      <c r="A760" s="11"/>
      <c r="B760" s="11"/>
      <c r="C760" s="11"/>
      <c r="D760" s="11"/>
      <c r="E760" s="11"/>
    </row>
    <row r="761" spans="1:5" s="12" customFormat="1">
      <c r="A761" s="11"/>
      <c r="B761" s="11"/>
      <c r="C761" s="11"/>
      <c r="D761" s="11"/>
      <c r="E761" s="11"/>
    </row>
    <row r="762" spans="1:5" s="12" customFormat="1">
      <c r="A762" s="11"/>
      <c r="B762" s="11"/>
      <c r="C762" s="11"/>
      <c r="D762" s="11"/>
      <c r="E762" s="11"/>
    </row>
    <row r="763" spans="1:5" s="12" customFormat="1">
      <c r="A763" s="11"/>
      <c r="B763" s="11"/>
      <c r="C763" s="11"/>
      <c r="D763" s="11"/>
      <c r="E763" s="11"/>
    </row>
    <row r="764" spans="1:5" s="12" customFormat="1">
      <c r="A764" s="11"/>
      <c r="B764" s="11"/>
      <c r="C764" s="11"/>
      <c r="D764" s="11"/>
      <c r="E764" s="11"/>
    </row>
    <row r="765" spans="1:5" s="12" customFormat="1">
      <c r="A765" s="11"/>
      <c r="B765" s="11"/>
      <c r="C765" s="11"/>
      <c r="D765" s="11"/>
      <c r="E765" s="11"/>
    </row>
    <row r="766" spans="1:5" s="12" customFormat="1">
      <c r="A766" s="11"/>
      <c r="B766" s="11"/>
      <c r="C766" s="11"/>
      <c r="D766" s="11"/>
      <c r="E766" s="11"/>
    </row>
    <row r="767" spans="1:5" s="12" customFormat="1">
      <c r="A767" s="11"/>
      <c r="B767" s="11"/>
      <c r="C767" s="11"/>
      <c r="D767" s="11"/>
      <c r="E767" s="11"/>
    </row>
    <row r="768" spans="1:5" s="12" customFormat="1">
      <c r="A768" s="11"/>
      <c r="B768" s="11"/>
      <c r="C768" s="11"/>
      <c r="D768" s="11"/>
      <c r="E768" s="11"/>
    </row>
    <row r="769" spans="1:5" s="12" customFormat="1">
      <c r="A769" s="11"/>
      <c r="B769" s="11"/>
      <c r="C769" s="11"/>
      <c r="D769" s="11"/>
      <c r="E769" s="11"/>
    </row>
    <row r="770" spans="1:5" s="12" customFormat="1">
      <c r="A770" s="11"/>
      <c r="B770" s="11"/>
      <c r="C770" s="11"/>
      <c r="D770" s="11"/>
      <c r="E770" s="11"/>
    </row>
    <row r="771" spans="1:5" s="12" customFormat="1">
      <c r="A771" s="11"/>
      <c r="B771" s="11"/>
      <c r="C771" s="11"/>
      <c r="D771" s="11"/>
      <c r="E771" s="11"/>
    </row>
    <row r="772" spans="1:5" s="12" customFormat="1">
      <c r="A772" s="11"/>
      <c r="B772" s="11"/>
      <c r="C772" s="11"/>
      <c r="D772" s="11"/>
      <c r="E772" s="11"/>
    </row>
    <row r="773" spans="1:5" s="12" customFormat="1">
      <c r="A773" s="11"/>
      <c r="B773" s="11"/>
      <c r="C773" s="11"/>
      <c r="D773" s="11"/>
      <c r="E773" s="11"/>
    </row>
    <row r="774" spans="1:5" s="12" customFormat="1">
      <c r="A774" s="11"/>
      <c r="B774" s="11"/>
      <c r="C774" s="11"/>
      <c r="D774" s="11"/>
      <c r="E774" s="11"/>
    </row>
    <row r="775" spans="1:5" s="12" customFormat="1">
      <c r="A775" s="11"/>
      <c r="B775" s="11"/>
      <c r="C775" s="11"/>
      <c r="D775" s="11"/>
      <c r="E775" s="11"/>
    </row>
    <row r="776" spans="1:5" s="12" customFormat="1">
      <c r="A776" s="11"/>
      <c r="B776" s="11"/>
      <c r="C776" s="11"/>
      <c r="D776" s="11"/>
      <c r="E776" s="11"/>
    </row>
    <row r="777" spans="1:5" s="12" customFormat="1">
      <c r="A777" s="11"/>
      <c r="B777" s="11"/>
      <c r="C777" s="11"/>
      <c r="D777" s="11"/>
      <c r="E777" s="11"/>
    </row>
    <row r="778" spans="1:5" s="12" customFormat="1">
      <c r="A778" s="11"/>
      <c r="B778" s="11"/>
      <c r="C778" s="11"/>
      <c r="D778" s="11"/>
      <c r="E778" s="11"/>
    </row>
    <row r="779" spans="1:5" s="12" customFormat="1">
      <c r="A779" s="11"/>
      <c r="B779" s="11"/>
      <c r="C779" s="11"/>
      <c r="D779" s="11"/>
      <c r="E779" s="11"/>
    </row>
    <row r="780" spans="1:5" s="12" customFormat="1">
      <c r="A780" s="11"/>
      <c r="B780" s="11"/>
      <c r="C780" s="11"/>
      <c r="D780" s="11"/>
      <c r="E780" s="11"/>
    </row>
    <row r="781" spans="1:5" s="12" customFormat="1">
      <c r="A781" s="11"/>
      <c r="B781" s="11"/>
      <c r="C781" s="11"/>
      <c r="D781" s="11"/>
      <c r="E781" s="11"/>
    </row>
    <row r="782" spans="1:5" s="12" customFormat="1">
      <c r="A782" s="11"/>
      <c r="B782" s="11"/>
      <c r="C782" s="11"/>
      <c r="D782" s="11"/>
      <c r="E782" s="11"/>
    </row>
    <row r="783" spans="1:5" s="12" customFormat="1">
      <c r="A783" s="11"/>
      <c r="B783" s="11"/>
      <c r="C783" s="11"/>
      <c r="D783" s="11"/>
      <c r="E783" s="11"/>
    </row>
    <row r="784" spans="1:5" s="12" customFormat="1">
      <c r="A784" s="11"/>
      <c r="B784" s="11"/>
      <c r="C784" s="11"/>
      <c r="D784" s="11"/>
      <c r="E784" s="11"/>
    </row>
    <row r="785" spans="1:5" s="12" customFormat="1">
      <c r="A785" s="11"/>
      <c r="B785" s="11"/>
      <c r="C785" s="11"/>
      <c r="D785" s="11"/>
      <c r="E785" s="11"/>
    </row>
    <row r="786" spans="1:5" s="12" customFormat="1">
      <c r="A786" s="11"/>
      <c r="B786" s="11"/>
      <c r="C786" s="11"/>
      <c r="D786" s="11"/>
      <c r="E786" s="11"/>
    </row>
    <row r="787" spans="1:5" s="12" customFormat="1">
      <c r="A787" s="11"/>
      <c r="B787" s="11"/>
      <c r="C787" s="11"/>
      <c r="D787" s="11"/>
      <c r="E787" s="11"/>
    </row>
    <row r="788" spans="1:5" s="12" customFormat="1">
      <c r="A788" s="11"/>
      <c r="B788" s="11"/>
      <c r="C788" s="11"/>
      <c r="D788" s="11"/>
      <c r="E788" s="11"/>
    </row>
    <row r="789" spans="1:5" s="12" customFormat="1">
      <c r="A789" s="11"/>
      <c r="B789" s="11"/>
      <c r="C789" s="11"/>
      <c r="D789" s="11"/>
      <c r="E789" s="11"/>
    </row>
    <row r="790" spans="1:5" s="12" customFormat="1">
      <c r="A790" s="11"/>
      <c r="B790" s="11"/>
      <c r="C790" s="11"/>
      <c r="D790" s="11"/>
      <c r="E790" s="11"/>
    </row>
    <row r="791" spans="1:5" s="12" customFormat="1">
      <c r="A791" s="11"/>
      <c r="B791" s="11"/>
      <c r="C791" s="11"/>
      <c r="D791" s="11"/>
      <c r="E791" s="11"/>
    </row>
    <row r="792" spans="1:5" s="12" customFormat="1">
      <c r="A792" s="11"/>
      <c r="B792" s="11"/>
      <c r="C792" s="11"/>
      <c r="D792" s="11"/>
      <c r="E792" s="11"/>
    </row>
    <row r="793" spans="1:5" s="12" customFormat="1">
      <c r="A793" s="11"/>
      <c r="B793" s="11"/>
      <c r="C793" s="11"/>
      <c r="D793" s="11"/>
      <c r="E793" s="11"/>
    </row>
    <row r="794" spans="1:5" s="12" customFormat="1">
      <c r="A794" s="11"/>
      <c r="B794" s="11"/>
      <c r="C794" s="11"/>
      <c r="D794" s="11"/>
      <c r="E794" s="11"/>
    </row>
    <row r="795" spans="1:5" s="12" customFormat="1">
      <c r="A795" s="11"/>
      <c r="B795" s="11"/>
      <c r="C795" s="11"/>
      <c r="D795" s="11"/>
      <c r="E795" s="11"/>
    </row>
    <row r="796" spans="1:5">
      <c r="A796" s="13"/>
      <c r="B796" s="13"/>
      <c r="C796" s="13"/>
      <c r="D796" s="13"/>
      <c r="E796" s="13"/>
    </row>
    <row r="797" spans="1:5">
      <c r="A797" s="13"/>
      <c r="B797" s="13"/>
      <c r="C797" s="13"/>
      <c r="D797" s="13"/>
      <c r="E797" s="13"/>
    </row>
    <row r="798" spans="1:5">
      <c r="A798" s="13"/>
      <c r="B798" s="13"/>
      <c r="C798" s="13"/>
      <c r="D798" s="13"/>
      <c r="E798" s="13"/>
    </row>
    <row r="799" spans="1:5">
      <c r="A799" s="13"/>
      <c r="B799" s="13"/>
      <c r="C799" s="13"/>
      <c r="D799" s="13"/>
      <c r="E799" s="13"/>
    </row>
    <row r="800" spans="1:5">
      <c r="A800" s="13"/>
      <c r="B800" s="13"/>
      <c r="C800" s="13"/>
      <c r="D800" s="13"/>
      <c r="E800" s="13"/>
    </row>
    <row r="801" spans="1:5">
      <c r="A801" s="13"/>
      <c r="B801" s="13"/>
      <c r="C801" s="13"/>
      <c r="D801" s="13"/>
      <c r="E801" s="13"/>
    </row>
    <row r="802" spans="1:5">
      <c r="A802" s="13"/>
      <c r="B802" s="13"/>
      <c r="C802" s="13"/>
      <c r="D802" s="13"/>
      <c r="E802" s="13"/>
    </row>
    <row r="803" spans="1:5">
      <c r="A803" s="13"/>
      <c r="B803" s="13"/>
      <c r="C803" s="13"/>
      <c r="D803" s="13"/>
      <c r="E803" s="13"/>
    </row>
    <row r="804" spans="1:5">
      <c r="A804" s="13"/>
      <c r="B804" s="13"/>
      <c r="C804" s="13"/>
      <c r="D804" s="13"/>
      <c r="E804" s="13"/>
    </row>
    <row r="805" spans="1:5">
      <c r="A805" s="13"/>
      <c r="B805" s="13"/>
      <c r="C805" s="13"/>
      <c r="D805" s="13"/>
      <c r="E805" s="13"/>
    </row>
    <row r="806" spans="1:5">
      <c r="A806" s="13"/>
      <c r="B806" s="13"/>
      <c r="C806" s="13"/>
      <c r="D806" s="13"/>
      <c r="E806" s="13"/>
    </row>
    <row r="807" spans="1:5">
      <c r="A807" s="13"/>
      <c r="B807" s="13"/>
      <c r="C807" s="13"/>
      <c r="D807" s="13"/>
      <c r="E807" s="13"/>
    </row>
    <row r="808" spans="1:5">
      <c r="A808" s="13"/>
      <c r="B808" s="13"/>
      <c r="C808" s="13"/>
      <c r="D808" s="13"/>
      <c r="E808" s="13"/>
    </row>
    <row r="809" spans="1:5">
      <c r="A809" s="13"/>
      <c r="B809" s="13"/>
      <c r="C809" s="13"/>
      <c r="D809" s="13"/>
      <c r="E809" s="13"/>
    </row>
    <row r="810" spans="1:5">
      <c r="A810" s="13"/>
      <c r="B810" s="13"/>
      <c r="C810" s="13"/>
      <c r="D810" s="13"/>
      <c r="E810" s="13"/>
    </row>
    <row r="811" spans="1:5">
      <c r="A811" s="13"/>
      <c r="B811" s="13"/>
      <c r="C811" s="13"/>
      <c r="D811" s="13"/>
      <c r="E811" s="13"/>
    </row>
    <row r="812" spans="1:5">
      <c r="A812" s="13"/>
      <c r="B812" s="13"/>
      <c r="C812" s="13"/>
      <c r="D812" s="13"/>
      <c r="E812" s="13"/>
    </row>
    <row r="813" spans="1:5">
      <c r="A813" s="13"/>
      <c r="B813" s="13"/>
      <c r="C813" s="13"/>
      <c r="D813" s="13"/>
      <c r="E813" s="13"/>
    </row>
    <row r="814" spans="1:5">
      <c r="A814" s="13"/>
      <c r="B814" s="13"/>
      <c r="C814" s="13"/>
      <c r="D814" s="13"/>
      <c r="E814" s="13"/>
    </row>
    <row r="815" spans="1:5">
      <c r="A815" s="13"/>
      <c r="B815" s="13"/>
      <c r="C815" s="13"/>
      <c r="D815" s="13"/>
      <c r="E815" s="13"/>
    </row>
    <row r="816" spans="1:5">
      <c r="A816" s="13"/>
      <c r="B816" s="13"/>
      <c r="C816" s="13"/>
      <c r="D816" s="13"/>
      <c r="E816" s="13"/>
    </row>
    <row r="817" spans="1:5">
      <c r="A817" s="13"/>
      <c r="B817" s="13"/>
      <c r="C817" s="13"/>
      <c r="D817" s="13"/>
      <c r="E817" s="13"/>
    </row>
    <row r="818" spans="1:5">
      <c r="A818" s="13"/>
      <c r="B818" s="13"/>
      <c r="C818" s="13"/>
      <c r="D818" s="13"/>
      <c r="E818" s="13"/>
    </row>
    <row r="819" spans="1:5">
      <c r="A819" s="13"/>
      <c r="B819" s="13"/>
      <c r="C819" s="13"/>
      <c r="D819" s="13"/>
      <c r="E819" s="13"/>
    </row>
    <row r="820" spans="1:5">
      <c r="A820" s="13"/>
      <c r="B820" s="13"/>
      <c r="C820" s="13"/>
      <c r="D820" s="13"/>
      <c r="E820" s="13"/>
    </row>
    <row r="821" spans="1:5">
      <c r="A821" s="13"/>
      <c r="B821" s="13"/>
      <c r="C821" s="13"/>
      <c r="D821" s="13"/>
      <c r="E821" s="13"/>
    </row>
    <row r="822" spans="1:5">
      <c r="A822" s="13"/>
      <c r="B822" s="13"/>
      <c r="C822" s="13"/>
      <c r="D822" s="13"/>
      <c r="E822" s="13"/>
    </row>
    <row r="823" spans="1:5">
      <c r="A823" s="13"/>
      <c r="B823" s="13"/>
      <c r="C823" s="13"/>
      <c r="D823" s="13"/>
      <c r="E823" s="13"/>
    </row>
    <row r="824" spans="1:5">
      <c r="A824" s="13"/>
      <c r="B824" s="13"/>
      <c r="C824" s="13"/>
      <c r="D824" s="13"/>
      <c r="E824" s="13"/>
    </row>
    <row r="825" spans="1:5">
      <c r="A825" s="13"/>
      <c r="B825" s="13"/>
      <c r="C825" s="13"/>
      <c r="D825" s="13"/>
      <c r="E825" s="13"/>
    </row>
    <row r="826" spans="1:5">
      <c r="A826" s="13"/>
      <c r="B826" s="13"/>
      <c r="C826" s="13"/>
      <c r="D826" s="13"/>
      <c r="E826" s="13"/>
    </row>
    <row r="827" spans="1:5">
      <c r="A827" s="13"/>
      <c r="B827" s="13"/>
      <c r="C827" s="13"/>
      <c r="D827" s="13"/>
      <c r="E827" s="13"/>
    </row>
    <row r="828" spans="1:5">
      <c r="A828" s="13"/>
      <c r="B828" s="13"/>
      <c r="C828" s="13"/>
      <c r="D828" s="13"/>
      <c r="E828" s="13"/>
    </row>
    <row r="829" spans="1:5">
      <c r="A829" s="13"/>
      <c r="B829" s="13"/>
      <c r="C829" s="13"/>
      <c r="D829" s="13"/>
      <c r="E829" s="13"/>
    </row>
    <row r="830" spans="1:5">
      <c r="A830" s="13"/>
      <c r="B830" s="13"/>
      <c r="C830" s="13"/>
      <c r="D830" s="13"/>
      <c r="E830" s="13"/>
    </row>
    <row r="831" spans="1:5">
      <c r="A831" s="13"/>
      <c r="B831" s="13"/>
      <c r="C831" s="13"/>
      <c r="D831" s="13"/>
      <c r="E831" s="13"/>
    </row>
    <row r="832" spans="1:5">
      <c r="A832" s="13"/>
      <c r="B832" s="13"/>
      <c r="C832" s="13"/>
      <c r="D832" s="13"/>
      <c r="E832" s="13"/>
    </row>
    <row r="833" spans="1:5">
      <c r="A833" s="13"/>
      <c r="B833" s="13"/>
      <c r="C833" s="13"/>
      <c r="D833" s="13"/>
      <c r="E833" s="13"/>
    </row>
    <row r="834" spans="1:5">
      <c r="A834" s="13"/>
      <c r="B834" s="13"/>
      <c r="C834" s="13"/>
      <c r="D834" s="13"/>
      <c r="E834" s="13"/>
    </row>
    <row r="835" spans="1:5">
      <c r="A835" s="13"/>
      <c r="B835" s="13"/>
      <c r="C835" s="13"/>
      <c r="D835" s="13"/>
      <c r="E835" s="13"/>
    </row>
    <row r="836" spans="1:5">
      <c r="A836" s="13"/>
      <c r="B836" s="13"/>
      <c r="C836" s="13"/>
      <c r="D836" s="13"/>
      <c r="E836" s="13"/>
    </row>
    <row r="837" spans="1:5">
      <c r="A837" s="13"/>
      <c r="B837" s="13"/>
      <c r="C837" s="13"/>
      <c r="D837" s="13"/>
      <c r="E837" s="13"/>
    </row>
    <row r="838" spans="1:5">
      <c r="A838" s="13"/>
      <c r="B838" s="13"/>
      <c r="C838" s="13"/>
      <c r="D838" s="13"/>
      <c r="E838" s="13"/>
    </row>
    <row r="839" spans="1:5">
      <c r="A839" s="13"/>
      <c r="B839" s="13"/>
      <c r="C839" s="13"/>
      <c r="D839" s="13"/>
      <c r="E839" s="13"/>
    </row>
    <row r="840" spans="1:5">
      <c r="A840" s="13"/>
      <c r="B840" s="13"/>
      <c r="C840" s="13"/>
      <c r="D840" s="13"/>
      <c r="E840" s="13"/>
    </row>
    <row r="841" spans="1:5">
      <c r="A841" s="13"/>
      <c r="B841" s="13"/>
      <c r="C841" s="13"/>
      <c r="D841" s="13"/>
      <c r="E841" s="13"/>
    </row>
    <row r="842" spans="1:5">
      <c r="A842" s="13"/>
      <c r="B842" s="13"/>
      <c r="C842" s="13"/>
      <c r="D842" s="13"/>
      <c r="E842" s="13"/>
    </row>
    <row r="843" spans="1:5">
      <c r="A843" s="13"/>
      <c r="B843" s="13"/>
      <c r="C843" s="13"/>
      <c r="D843" s="13"/>
      <c r="E843" s="13"/>
    </row>
    <row r="844" spans="1:5">
      <c r="A844" s="13"/>
      <c r="B844" s="13"/>
      <c r="C844" s="13"/>
      <c r="D844" s="13"/>
      <c r="E844" s="13"/>
    </row>
    <row r="845" spans="1:5">
      <c r="A845" s="13"/>
      <c r="B845" s="13"/>
      <c r="C845" s="13"/>
      <c r="D845" s="13"/>
      <c r="E845" s="13"/>
    </row>
    <row r="846" spans="1:5">
      <c r="A846" s="13"/>
      <c r="B846" s="13"/>
      <c r="C846" s="13"/>
      <c r="D846" s="13"/>
      <c r="E846" s="13"/>
    </row>
    <row r="847" spans="1:5">
      <c r="A847" s="13"/>
      <c r="B847" s="13"/>
      <c r="C847" s="13"/>
      <c r="D847" s="13"/>
      <c r="E847" s="13"/>
    </row>
    <row r="848" spans="1:5">
      <c r="A848" s="13"/>
      <c r="B848" s="13"/>
      <c r="C848" s="13"/>
      <c r="D848" s="13"/>
      <c r="E848" s="13"/>
    </row>
    <row r="849" spans="1:5">
      <c r="A849" s="13"/>
      <c r="B849" s="13"/>
      <c r="C849" s="13"/>
      <c r="D849" s="13"/>
      <c r="E849" s="13"/>
    </row>
    <row r="850" spans="1:5">
      <c r="A850" s="13"/>
      <c r="B850" s="13"/>
      <c r="C850" s="13"/>
      <c r="D850" s="13"/>
      <c r="E850" s="13"/>
    </row>
    <row r="851" spans="1:5">
      <c r="A851" s="13"/>
      <c r="B851" s="13"/>
      <c r="C851" s="13"/>
      <c r="D851" s="13"/>
      <c r="E851" s="13"/>
    </row>
    <row r="852" spans="1:5">
      <c r="A852" s="13"/>
      <c r="B852" s="13"/>
      <c r="C852" s="13"/>
      <c r="D852" s="13"/>
      <c r="E852" s="13"/>
    </row>
    <row r="853" spans="1:5">
      <c r="A853" s="13"/>
      <c r="B853" s="13"/>
      <c r="C853" s="13"/>
      <c r="D853" s="13"/>
      <c r="E853" s="13"/>
    </row>
    <row r="854" spans="1:5">
      <c r="A854" s="13"/>
      <c r="B854" s="13"/>
      <c r="C854" s="13"/>
      <c r="D854" s="13"/>
      <c r="E854" s="13"/>
    </row>
    <row r="855" spans="1:5">
      <c r="A855" s="13"/>
      <c r="B855" s="13"/>
      <c r="C855" s="13"/>
      <c r="D855" s="13"/>
      <c r="E855" s="13"/>
    </row>
    <row r="856" spans="1:5">
      <c r="A856" s="13"/>
      <c r="B856" s="13"/>
      <c r="C856" s="13"/>
      <c r="D856" s="13"/>
      <c r="E856" s="13"/>
    </row>
    <row r="857" spans="1:5">
      <c r="A857" s="13"/>
      <c r="B857" s="13"/>
      <c r="C857" s="13"/>
      <c r="D857" s="13"/>
      <c r="E857" s="13"/>
    </row>
    <row r="858" spans="1:5">
      <c r="A858" s="13"/>
      <c r="B858" s="13"/>
      <c r="C858" s="13"/>
      <c r="D858" s="13"/>
      <c r="E858" s="13"/>
    </row>
    <row r="859" spans="1:5">
      <c r="A859" s="13"/>
      <c r="B859" s="13"/>
      <c r="C859" s="13"/>
      <c r="D859" s="13"/>
      <c r="E859" s="13"/>
    </row>
    <row r="860" spans="1:5">
      <c r="A860" s="13"/>
      <c r="B860" s="13"/>
      <c r="C860" s="13"/>
      <c r="D860" s="13"/>
      <c r="E860" s="13"/>
    </row>
    <row r="861" spans="1:5">
      <c r="A861" s="13"/>
      <c r="B861" s="13"/>
      <c r="C861" s="13"/>
      <c r="D861" s="13"/>
      <c r="E861" s="13"/>
    </row>
    <row r="862" spans="1:5">
      <c r="A862" s="13"/>
      <c r="B862" s="13"/>
      <c r="C862" s="13"/>
      <c r="D862" s="13"/>
      <c r="E862" s="13"/>
    </row>
    <row r="863" spans="1:5">
      <c r="A863" s="13"/>
      <c r="B863" s="13"/>
      <c r="C863" s="13"/>
      <c r="D863" s="13"/>
      <c r="E863" s="13"/>
    </row>
    <row r="864" spans="1:5">
      <c r="A864" s="13"/>
      <c r="B864" s="13"/>
      <c r="C864" s="13"/>
      <c r="D864" s="13"/>
      <c r="E864" s="13"/>
    </row>
    <row r="865" spans="1:5">
      <c r="A865" s="13"/>
      <c r="B865" s="13"/>
      <c r="C865" s="13"/>
      <c r="D865" s="13"/>
      <c r="E865" s="13"/>
    </row>
    <row r="866" spans="1:5">
      <c r="A866" s="13"/>
      <c r="B866" s="13"/>
      <c r="C866" s="13"/>
      <c r="D866" s="13"/>
      <c r="E866" s="13"/>
    </row>
    <row r="867" spans="1:5">
      <c r="A867" s="13"/>
      <c r="B867" s="13"/>
      <c r="C867" s="13"/>
      <c r="D867" s="13"/>
      <c r="E867" s="13"/>
    </row>
    <row r="868" spans="1:5">
      <c r="A868" s="13"/>
      <c r="B868" s="13"/>
      <c r="C868" s="13"/>
      <c r="D868" s="13"/>
      <c r="E868" s="13"/>
    </row>
    <row r="869" spans="1:5">
      <c r="A869" s="13"/>
      <c r="B869" s="13"/>
      <c r="C869" s="13"/>
      <c r="D869" s="13"/>
      <c r="E869" s="13"/>
    </row>
    <row r="870" spans="1:5">
      <c r="A870" s="13"/>
      <c r="B870" s="13"/>
      <c r="C870" s="13"/>
      <c r="D870" s="13"/>
      <c r="E870" s="13"/>
    </row>
    <row r="871" spans="1:5">
      <c r="A871" s="13"/>
      <c r="B871" s="13"/>
      <c r="C871" s="13"/>
      <c r="D871" s="13"/>
      <c r="E871" s="13"/>
    </row>
    <row r="872" spans="1:5">
      <c r="A872" s="13"/>
      <c r="B872" s="13"/>
      <c r="C872" s="13"/>
      <c r="D872" s="13"/>
      <c r="E872" s="13"/>
    </row>
    <row r="873" spans="1:5">
      <c r="A873" s="13"/>
      <c r="B873" s="13"/>
      <c r="C873" s="13"/>
      <c r="D873" s="13"/>
      <c r="E873" s="13"/>
    </row>
    <row r="874" spans="1:5">
      <c r="A874" s="13"/>
      <c r="B874" s="13"/>
      <c r="C874" s="13"/>
      <c r="D874" s="13"/>
      <c r="E874" s="13"/>
    </row>
    <row r="875" spans="1:5">
      <c r="A875" s="13"/>
      <c r="B875" s="13"/>
      <c r="C875" s="13"/>
      <c r="D875" s="13"/>
      <c r="E875" s="13"/>
    </row>
    <row r="876" spans="1:5">
      <c r="A876" s="13"/>
      <c r="B876" s="13"/>
      <c r="C876" s="13"/>
      <c r="D876" s="13"/>
      <c r="E876" s="13"/>
    </row>
    <row r="877" spans="1:5">
      <c r="A877" s="13"/>
      <c r="B877" s="13"/>
      <c r="C877" s="13"/>
      <c r="D877" s="13"/>
      <c r="E877" s="13"/>
    </row>
    <row r="878" spans="1:5">
      <c r="A878" s="13"/>
      <c r="B878" s="13"/>
      <c r="C878" s="13"/>
      <c r="D878" s="13"/>
      <c r="E878" s="13"/>
    </row>
    <row r="879" spans="1:5">
      <c r="A879" s="13"/>
      <c r="B879" s="13"/>
      <c r="C879" s="13"/>
      <c r="D879" s="13"/>
      <c r="E879" s="13"/>
    </row>
    <row r="880" spans="1:5">
      <c r="A880" s="13"/>
      <c r="B880" s="13"/>
      <c r="C880" s="13"/>
      <c r="D880" s="13"/>
      <c r="E880" s="13"/>
    </row>
    <row r="881" spans="1:5">
      <c r="A881" s="13"/>
      <c r="B881" s="13"/>
      <c r="C881" s="13"/>
      <c r="D881" s="13"/>
      <c r="E881" s="13"/>
    </row>
    <row r="882" spans="1:5">
      <c r="A882" s="13"/>
      <c r="B882" s="13"/>
      <c r="C882" s="13"/>
      <c r="D882" s="13"/>
      <c r="E882" s="13"/>
    </row>
    <row r="883" spans="1:5">
      <c r="A883" s="13"/>
      <c r="B883" s="13"/>
      <c r="C883" s="13"/>
      <c r="D883" s="13"/>
      <c r="E883" s="13"/>
    </row>
    <row r="884" spans="1:5">
      <c r="A884" s="13"/>
      <c r="B884" s="13"/>
      <c r="C884" s="13"/>
      <c r="D884" s="13"/>
      <c r="E884" s="13"/>
    </row>
    <row r="885" spans="1:5">
      <c r="A885" s="13"/>
      <c r="B885" s="13"/>
      <c r="C885" s="13"/>
      <c r="D885" s="13"/>
      <c r="E885" s="13"/>
    </row>
    <row r="886" spans="1:5">
      <c r="A886" s="13"/>
      <c r="B886" s="13"/>
      <c r="C886" s="13"/>
      <c r="D886" s="13"/>
      <c r="E886" s="13"/>
    </row>
    <row r="887" spans="1:5">
      <c r="A887" s="13"/>
      <c r="B887" s="13"/>
      <c r="C887" s="13"/>
      <c r="D887" s="13"/>
      <c r="E887" s="13"/>
    </row>
    <row r="888" spans="1:5">
      <c r="A888" s="13"/>
      <c r="B888" s="13"/>
      <c r="C888" s="13"/>
      <c r="D888" s="13"/>
      <c r="E888" s="13"/>
    </row>
    <row r="889" spans="1:5">
      <c r="A889" s="13"/>
      <c r="B889" s="13"/>
      <c r="C889" s="13"/>
      <c r="D889" s="13"/>
      <c r="E889" s="13"/>
    </row>
    <row r="890" spans="1:5">
      <c r="A890" s="13"/>
      <c r="B890" s="13"/>
      <c r="C890" s="13"/>
      <c r="D890" s="13"/>
      <c r="E890" s="13"/>
    </row>
    <row r="891" spans="1:5">
      <c r="A891" s="13"/>
      <c r="B891" s="13"/>
      <c r="C891" s="13"/>
      <c r="D891" s="13"/>
      <c r="E891" s="13"/>
    </row>
    <row r="892" spans="1:5">
      <c r="A892" s="13"/>
      <c r="B892" s="13"/>
      <c r="C892" s="13"/>
      <c r="D892" s="13"/>
      <c r="E892" s="13"/>
    </row>
    <row r="893" spans="1:5">
      <c r="A893" s="13"/>
      <c r="B893" s="13"/>
      <c r="C893" s="13"/>
      <c r="D893" s="13"/>
      <c r="E893" s="13"/>
    </row>
    <row r="894" spans="1:5">
      <c r="A894" s="13"/>
      <c r="B894" s="13"/>
      <c r="C894" s="13"/>
      <c r="D894" s="13"/>
      <c r="E894" s="13"/>
    </row>
    <row r="895" spans="1:5">
      <c r="A895" s="13"/>
      <c r="B895" s="13"/>
      <c r="C895" s="13"/>
      <c r="D895" s="13"/>
      <c r="E895" s="13"/>
    </row>
    <row r="896" spans="1:5">
      <c r="A896" s="13"/>
      <c r="B896" s="13"/>
      <c r="C896" s="13"/>
      <c r="D896" s="13"/>
      <c r="E896" s="13"/>
    </row>
    <row r="897" spans="1:5">
      <c r="A897" s="13"/>
      <c r="B897" s="13"/>
      <c r="C897" s="13"/>
      <c r="D897" s="13"/>
      <c r="E897" s="13"/>
    </row>
    <row r="898" spans="1:5">
      <c r="A898" s="13"/>
      <c r="B898" s="13"/>
      <c r="C898" s="13"/>
      <c r="D898" s="13"/>
      <c r="E898" s="13"/>
    </row>
    <row r="899" spans="1:5">
      <c r="A899" s="13"/>
      <c r="B899" s="13"/>
      <c r="C899" s="13"/>
      <c r="D899" s="13"/>
      <c r="E899" s="13"/>
    </row>
    <row r="900" spans="1:5">
      <c r="A900" s="13"/>
      <c r="B900" s="13"/>
      <c r="C900" s="13"/>
      <c r="D900" s="13"/>
      <c r="E900" s="13"/>
    </row>
    <row r="901" spans="1:5">
      <c r="A901" s="13"/>
      <c r="B901" s="13"/>
      <c r="C901" s="13"/>
      <c r="D901" s="13"/>
      <c r="E901" s="13"/>
    </row>
    <row r="902" spans="1:5">
      <c r="A902" s="13"/>
      <c r="B902" s="13"/>
      <c r="C902" s="13"/>
      <c r="D902" s="13"/>
      <c r="E902" s="13"/>
    </row>
    <row r="903" spans="1:5">
      <c r="A903" s="13"/>
      <c r="B903" s="13"/>
      <c r="C903" s="13"/>
      <c r="D903" s="13"/>
      <c r="E903" s="13"/>
    </row>
    <row r="904" spans="1:5">
      <c r="A904" s="13"/>
      <c r="B904" s="13"/>
      <c r="C904" s="13"/>
      <c r="D904" s="13"/>
      <c r="E904" s="13"/>
    </row>
    <row r="905" spans="1:5">
      <c r="A905" s="13"/>
      <c r="B905" s="13"/>
      <c r="C905" s="13"/>
      <c r="D905" s="13"/>
      <c r="E905" s="13"/>
    </row>
    <row r="906" spans="1:5">
      <c r="A906" s="13"/>
      <c r="B906" s="13"/>
      <c r="C906" s="13"/>
      <c r="D906" s="13"/>
      <c r="E906" s="13"/>
    </row>
    <row r="907" spans="1:5">
      <c r="A907" s="13"/>
      <c r="B907" s="13"/>
      <c r="C907" s="13"/>
      <c r="D907" s="13"/>
      <c r="E907" s="13"/>
    </row>
    <row r="908" spans="1:5">
      <c r="A908" s="13"/>
      <c r="B908" s="13"/>
      <c r="C908" s="13"/>
      <c r="D908" s="13"/>
      <c r="E908" s="13"/>
    </row>
    <row r="909" spans="1:5">
      <c r="A909" s="13"/>
      <c r="B909" s="13"/>
      <c r="C909" s="13"/>
      <c r="D909" s="13"/>
      <c r="E909" s="13"/>
    </row>
    <row r="910" spans="1:5">
      <c r="A910" s="13"/>
      <c r="B910" s="13"/>
      <c r="C910" s="13"/>
      <c r="D910" s="13"/>
      <c r="E910" s="13"/>
    </row>
    <row r="911" spans="1:5">
      <c r="A911" s="13"/>
      <c r="B911" s="13"/>
      <c r="C911" s="13"/>
      <c r="D911" s="13"/>
      <c r="E911" s="13"/>
    </row>
    <row r="912" spans="1:5">
      <c r="A912" s="13"/>
      <c r="B912" s="13"/>
      <c r="C912" s="13"/>
      <c r="D912" s="13"/>
      <c r="E912" s="13"/>
    </row>
    <row r="913" spans="1:5">
      <c r="A913" s="13"/>
      <c r="B913" s="13"/>
      <c r="C913" s="13"/>
      <c r="D913" s="13"/>
      <c r="E913" s="13"/>
    </row>
    <row r="914" spans="1:5">
      <c r="A914" s="13"/>
      <c r="B914" s="13"/>
      <c r="C914" s="13"/>
      <c r="D914" s="13"/>
      <c r="E914" s="13"/>
    </row>
    <row r="915" spans="1:5">
      <c r="A915" s="13"/>
      <c r="B915" s="13"/>
      <c r="C915" s="13"/>
      <c r="D915" s="13"/>
      <c r="E915" s="13"/>
    </row>
    <row r="916" spans="1:5">
      <c r="A916" s="13"/>
      <c r="B916" s="13"/>
      <c r="C916" s="13"/>
      <c r="D916" s="13"/>
      <c r="E916" s="13"/>
    </row>
    <row r="917" spans="1:5">
      <c r="A917" s="13"/>
      <c r="B917" s="13"/>
      <c r="C917" s="13"/>
      <c r="D917" s="13"/>
      <c r="E917" s="13"/>
    </row>
    <row r="918" spans="1:5">
      <c r="A918" s="13"/>
      <c r="B918" s="13"/>
      <c r="C918" s="13"/>
      <c r="D918" s="13"/>
      <c r="E918" s="13"/>
    </row>
    <row r="919" spans="1:5">
      <c r="A919" s="13"/>
      <c r="B919" s="13"/>
      <c r="C919" s="13"/>
      <c r="D919" s="13"/>
      <c r="E919" s="13"/>
    </row>
    <row r="920" spans="1:5">
      <c r="A920" s="13"/>
      <c r="B920" s="13"/>
      <c r="C920" s="13"/>
      <c r="D920" s="13"/>
      <c r="E920" s="13"/>
    </row>
    <row r="921" spans="1:5">
      <c r="A921" s="13"/>
      <c r="B921" s="13"/>
      <c r="C921" s="13"/>
      <c r="D921" s="13"/>
      <c r="E921" s="13"/>
    </row>
    <row r="922" spans="1:5">
      <c r="A922" s="13"/>
      <c r="B922" s="13"/>
      <c r="C922" s="13"/>
      <c r="D922" s="13"/>
      <c r="E922" s="13"/>
    </row>
    <row r="923" spans="1:5">
      <c r="A923" s="13"/>
      <c r="B923" s="13"/>
      <c r="C923" s="13"/>
      <c r="D923" s="13"/>
      <c r="E923" s="13"/>
    </row>
    <row r="924" spans="1:5">
      <c r="A924" s="13"/>
      <c r="B924" s="13"/>
      <c r="C924" s="13"/>
      <c r="D924" s="13"/>
      <c r="E924" s="13"/>
    </row>
    <row r="925" spans="1:5">
      <c r="A925" s="13"/>
      <c r="B925" s="13"/>
      <c r="C925" s="13"/>
      <c r="D925" s="13"/>
      <c r="E925" s="13"/>
    </row>
    <row r="926" spans="1:5">
      <c r="A926" s="13"/>
      <c r="B926" s="13"/>
      <c r="C926" s="13"/>
      <c r="D926" s="13"/>
      <c r="E926" s="13"/>
    </row>
    <row r="927" spans="1:5">
      <c r="A927" s="13"/>
      <c r="B927" s="13"/>
      <c r="C927" s="13"/>
      <c r="D927" s="13"/>
      <c r="E927" s="13"/>
    </row>
    <row r="928" spans="1:5">
      <c r="A928" s="13"/>
      <c r="B928" s="13"/>
      <c r="C928" s="13"/>
      <c r="D928" s="13"/>
      <c r="E928" s="13"/>
    </row>
    <row r="929" spans="1:5">
      <c r="A929" s="13"/>
      <c r="B929" s="13"/>
      <c r="C929" s="13"/>
      <c r="D929" s="13"/>
      <c r="E929" s="13"/>
    </row>
    <row r="930" spans="1:5">
      <c r="A930" s="13"/>
      <c r="B930" s="13"/>
      <c r="C930" s="13"/>
      <c r="D930" s="13"/>
      <c r="E930" s="13"/>
    </row>
    <row r="931" spans="1:5">
      <c r="A931" s="13"/>
      <c r="B931" s="13"/>
      <c r="C931" s="13"/>
      <c r="D931" s="13"/>
      <c r="E931" s="13"/>
    </row>
    <row r="932" spans="1:5">
      <c r="A932" s="13"/>
      <c r="B932" s="13"/>
      <c r="C932" s="13"/>
      <c r="D932" s="13"/>
      <c r="E932" s="13"/>
    </row>
    <row r="933" spans="1:5">
      <c r="A933" s="13"/>
      <c r="B933" s="13"/>
      <c r="C933" s="13"/>
      <c r="D933" s="13"/>
      <c r="E933" s="13"/>
    </row>
    <row r="934" spans="1:5">
      <c r="A934" s="13"/>
      <c r="B934" s="13"/>
      <c r="C934" s="13"/>
      <c r="D934" s="13"/>
      <c r="E934" s="13"/>
    </row>
    <row r="935" spans="1:5">
      <c r="A935" s="13"/>
      <c r="B935" s="13"/>
      <c r="C935" s="13"/>
      <c r="D935" s="13"/>
      <c r="E935" s="13"/>
    </row>
    <row r="936" spans="1:5">
      <c r="A936" s="13"/>
      <c r="B936" s="13"/>
      <c r="C936" s="13"/>
      <c r="D936" s="13"/>
      <c r="E936" s="13"/>
    </row>
    <row r="937" spans="1:5">
      <c r="A937" s="13"/>
      <c r="B937" s="13"/>
      <c r="C937" s="13"/>
      <c r="D937" s="13"/>
      <c r="E937" s="13"/>
    </row>
    <row r="938" spans="1:5">
      <c r="A938" s="13"/>
      <c r="B938" s="13"/>
      <c r="C938" s="13"/>
      <c r="D938" s="13"/>
      <c r="E938" s="13"/>
    </row>
    <row r="939" spans="1:5">
      <c r="A939" s="13"/>
      <c r="B939" s="13"/>
      <c r="C939" s="13"/>
      <c r="D939" s="13"/>
      <c r="E939" s="13"/>
    </row>
    <row r="940" spans="1:5">
      <c r="A940" s="13"/>
      <c r="B940" s="13"/>
      <c r="C940" s="13"/>
      <c r="D940" s="13"/>
      <c r="E940" s="13"/>
    </row>
    <row r="941" spans="1:5">
      <c r="A941" s="13"/>
      <c r="B941" s="13"/>
      <c r="C941" s="13"/>
      <c r="D941" s="13"/>
      <c r="E941" s="13"/>
    </row>
    <row r="942" spans="1:5">
      <c r="A942" s="13"/>
      <c r="B942" s="13"/>
      <c r="C942" s="13"/>
      <c r="D942" s="13"/>
      <c r="E942" s="13"/>
    </row>
    <row r="943" spans="1:5">
      <c r="A943" s="13"/>
      <c r="B943" s="13"/>
      <c r="C943" s="13"/>
      <c r="D943" s="13"/>
      <c r="E943" s="13"/>
    </row>
    <row r="944" spans="1:5">
      <c r="A944" s="13"/>
      <c r="B944" s="13"/>
      <c r="C944" s="13"/>
      <c r="D944" s="13"/>
      <c r="E944" s="13"/>
    </row>
    <row r="945" spans="1:5">
      <c r="A945" s="13"/>
      <c r="B945" s="13"/>
      <c r="C945" s="13"/>
      <c r="D945" s="13"/>
      <c r="E945" s="13"/>
    </row>
    <row r="946" spans="1:5">
      <c r="A946" s="13"/>
      <c r="B946" s="13"/>
      <c r="C946" s="13"/>
      <c r="D946" s="13"/>
      <c r="E946" s="13"/>
    </row>
    <row r="947" spans="1:5">
      <c r="A947" s="13"/>
      <c r="B947" s="13"/>
      <c r="C947" s="13"/>
      <c r="D947" s="13"/>
      <c r="E947" s="13"/>
    </row>
    <row r="948" spans="1:5">
      <c r="A948" s="13"/>
      <c r="B948" s="13"/>
      <c r="C948" s="13"/>
      <c r="D948" s="13"/>
      <c r="E948" s="13"/>
    </row>
    <row r="949" spans="1:5">
      <c r="A949" s="13"/>
      <c r="B949" s="13"/>
      <c r="C949" s="13"/>
      <c r="D949" s="13"/>
      <c r="E949" s="13"/>
    </row>
    <row r="950" spans="1:5">
      <c r="A950" s="13"/>
      <c r="B950" s="13"/>
      <c r="C950" s="13"/>
      <c r="D950" s="13"/>
      <c r="E950" s="13"/>
    </row>
    <row r="951" spans="1:5">
      <c r="A951" s="13"/>
      <c r="B951" s="13"/>
      <c r="C951" s="13"/>
      <c r="D951" s="13"/>
      <c r="E951" s="13"/>
    </row>
    <row r="952" spans="1:5">
      <c r="A952" s="13"/>
      <c r="B952" s="13"/>
      <c r="C952" s="13"/>
      <c r="D952" s="13"/>
      <c r="E952" s="13"/>
    </row>
    <row r="953" spans="1:5">
      <c r="A953" s="13"/>
      <c r="B953" s="13"/>
      <c r="C953" s="13"/>
      <c r="D953" s="13"/>
      <c r="E953" s="13"/>
    </row>
    <row r="954" spans="1:5">
      <c r="A954" s="13"/>
      <c r="B954" s="13"/>
      <c r="C954" s="13"/>
      <c r="D954" s="13"/>
      <c r="E954" s="13"/>
    </row>
    <row r="955" spans="1:5">
      <c r="A955" s="13"/>
      <c r="B955" s="13"/>
      <c r="C955" s="13"/>
      <c r="D955" s="13"/>
      <c r="E955" s="13"/>
    </row>
    <row r="956" spans="1:5">
      <c r="A956" s="13"/>
      <c r="B956" s="13"/>
      <c r="C956" s="13"/>
      <c r="D956" s="13"/>
      <c r="E956" s="13"/>
    </row>
    <row r="957" spans="1:5">
      <c r="A957" s="13"/>
      <c r="B957" s="13"/>
      <c r="C957" s="13"/>
      <c r="D957" s="13"/>
      <c r="E957" s="13"/>
    </row>
    <row r="958" spans="1:5">
      <c r="A958" s="13"/>
      <c r="B958" s="13"/>
      <c r="C958" s="13"/>
      <c r="D958" s="13"/>
      <c r="E958" s="13"/>
    </row>
    <row r="959" spans="1:5">
      <c r="A959" s="13"/>
      <c r="B959" s="13"/>
      <c r="C959" s="13"/>
      <c r="D959" s="13"/>
      <c r="E959" s="13"/>
    </row>
    <row r="960" spans="1:5">
      <c r="A960" s="13"/>
      <c r="B960" s="13"/>
      <c r="C960" s="13"/>
      <c r="D960" s="13"/>
      <c r="E960" s="13"/>
    </row>
    <row r="961" spans="1:5">
      <c r="A961" s="13"/>
      <c r="B961" s="13"/>
      <c r="C961" s="13"/>
      <c r="D961" s="13"/>
      <c r="E961" s="13"/>
    </row>
    <row r="962" spans="1:5">
      <c r="A962" s="13"/>
      <c r="B962" s="13"/>
      <c r="C962" s="13"/>
      <c r="D962" s="13"/>
      <c r="E962" s="13"/>
    </row>
    <row r="963" spans="1:5">
      <c r="A963" s="13"/>
      <c r="B963" s="13"/>
      <c r="C963" s="13"/>
      <c r="D963" s="13"/>
      <c r="E963" s="13"/>
    </row>
    <row r="964" spans="1:5">
      <c r="A964" s="13"/>
      <c r="B964" s="13"/>
      <c r="C964" s="13"/>
      <c r="D964" s="13"/>
      <c r="E964" s="13"/>
    </row>
    <row r="965" spans="1:5">
      <c r="A965" s="13"/>
      <c r="B965" s="13"/>
      <c r="C965" s="13"/>
      <c r="D965" s="13"/>
      <c r="E965" s="13"/>
    </row>
    <row r="966" spans="1:5">
      <c r="A966" s="13"/>
      <c r="B966" s="13"/>
      <c r="C966" s="13"/>
      <c r="D966" s="13"/>
      <c r="E966" s="13"/>
    </row>
    <row r="967" spans="1:5">
      <c r="A967" s="13"/>
      <c r="B967" s="13"/>
      <c r="C967" s="13"/>
      <c r="D967" s="13"/>
      <c r="E967" s="13"/>
    </row>
    <row r="968" spans="1:5">
      <c r="A968" s="13"/>
      <c r="B968" s="13"/>
      <c r="C968" s="13"/>
      <c r="D968" s="13"/>
      <c r="E968" s="13"/>
    </row>
    <row r="969" spans="1:5">
      <c r="A969" s="13"/>
      <c r="B969" s="13"/>
      <c r="C969" s="13"/>
      <c r="D969" s="13"/>
      <c r="E969" s="13"/>
    </row>
    <row r="970" spans="1:5">
      <c r="A970" s="13"/>
      <c r="B970" s="13"/>
      <c r="C970" s="13"/>
      <c r="D970" s="13"/>
      <c r="E970" s="13"/>
    </row>
    <row r="971" spans="1:5">
      <c r="A971" s="13"/>
      <c r="B971" s="13"/>
      <c r="C971" s="13"/>
      <c r="D971" s="13"/>
      <c r="E971" s="13"/>
    </row>
    <row r="972" spans="1:5">
      <c r="A972" s="13"/>
      <c r="B972" s="13"/>
      <c r="C972" s="13"/>
      <c r="D972" s="13"/>
      <c r="E972" s="13"/>
    </row>
    <row r="973" spans="1:5">
      <c r="A973" s="13"/>
      <c r="B973" s="13"/>
      <c r="C973" s="13"/>
      <c r="D973" s="13"/>
      <c r="E973" s="13"/>
    </row>
    <row r="974" spans="1:5">
      <c r="A974" s="13"/>
      <c r="B974" s="13"/>
      <c r="C974" s="13"/>
      <c r="D974" s="13"/>
      <c r="E974" s="13"/>
    </row>
    <row r="975" spans="1:5">
      <c r="A975" s="13"/>
      <c r="B975" s="13"/>
      <c r="C975" s="13"/>
      <c r="D975" s="13"/>
      <c r="E975" s="13"/>
    </row>
    <row r="976" spans="1:5">
      <c r="A976" s="13"/>
      <c r="B976" s="13"/>
      <c r="C976" s="13"/>
      <c r="D976" s="13"/>
      <c r="E976" s="13"/>
    </row>
    <row r="977" spans="1:5">
      <c r="A977" s="13"/>
      <c r="B977" s="13"/>
      <c r="C977" s="13"/>
      <c r="D977" s="13"/>
      <c r="E977" s="13"/>
    </row>
    <row r="978" spans="1:5">
      <c r="A978" s="13"/>
      <c r="B978" s="13"/>
      <c r="C978" s="13"/>
      <c r="D978" s="13"/>
      <c r="E978" s="13"/>
    </row>
    <row r="979" spans="1:5">
      <c r="A979" s="13"/>
      <c r="B979" s="13"/>
      <c r="C979" s="13"/>
      <c r="D979" s="13"/>
      <c r="E979" s="13"/>
    </row>
    <row r="980" spans="1:5">
      <c r="A980" s="13"/>
      <c r="B980" s="13"/>
      <c r="C980" s="13"/>
      <c r="D980" s="13"/>
      <c r="E980" s="13"/>
    </row>
    <row r="981" spans="1:5">
      <c r="A981" s="13"/>
      <c r="B981" s="13"/>
      <c r="C981" s="13"/>
      <c r="D981" s="13"/>
      <c r="E981" s="13"/>
    </row>
    <row r="982" spans="1:5">
      <c r="A982" s="13"/>
      <c r="B982" s="13"/>
      <c r="C982" s="13"/>
      <c r="D982" s="13"/>
      <c r="E982" s="13"/>
    </row>
    <row r="983" spans="1:5">
      <c r="A983" s="13"/>
      <c r="B983" s="13"/>
      <c r="C983" s="13"/>
      <c r="D983" s="13"/>
      <c r="E983" s="13"/>
    </row>
    <row r="984" spans="1:5">
      <c r="A984" s="13"/>
      <c r="B984" s="13"/>
      <c r="C984" s="13"/>
      <c r="D984" s="13"/>
      <c r="E984" s="13"/>
    </row>
    <row r="985" spans="1:5">
      <c r="A985" s="13"/>
      <c r="B985" s="13"/>
      <c r="C985" s="13"/>
      <c r="D985" s="13"/>
      <c r="E985" s="13"/>
    </row>
    <row r="986" spans="1:5">
      <c r="A986" s="13"/>
      <c r="B986" s="13"/>
      <c r="C986" s="13"/>
      <c r="D986" s="13"/>
      <c r="E986" s="13"/>
    </row>
    <row r="987" spans="1:5">
      <c r="A987" s="13"/>
      <c r="B987" s="13"/>
      <c r="C987" s="13"/>
      <c r="D987" s="13"/>
      <c r="E987" s="13"/>
    </row>
    <row r="988" spans="1:5">
      <c r="A988" s="13"/>
      <c r="B988" s="13"/>
      <c r="C988" s="13"/>
      <c r="D988" s="13"/>
      <c r="E988" s="13"/>
    </row>
    <row r="989" spans="1:5">
      <c r="A989" s="13"/>
      <c r="B989" s="13"/>
      <c r="C989" s="13"/>
      <c r="D989" s="13"/>
      <c r="E989" s="13"/>
    </row>
    <row r="990" spans="1:5">
      <c r="A990" s="13"/>
      <c r="B990" s="13"/>
      <c r="C990" s="13"/>
      <c r="D990" s="13"/>
      <c r="E990" s="13"/>
    </row>
    <row r="991" spans="1:5">
      <c r="A991" s="13"/>
      <c r="B991" s="13"/>
      <c r="C991" s="13"/>
      <c r="D991" s="13"/>
      <c r="E991" s="13"/>
    </row>
    <row r="992" spans="1:5">
      <c r="A992" s="13"/>
      <c r="B992" s="13"/>
      <c r="C992" s="13"/>
      <c r="D992" s="13"/>
      <c r="E992" s="13"/>
    </row>
    <row r="993" spans="1:5">
      <c r="A993" s="13"/>
      <c r="B993" s="13"/>
      <c r="C993" s="13"/>
      <c r="D993" s="13"/>
      <c r="E993" s="13"/>
    </row>
    <row r="994" spans="1:5">
      <c r="A994" s="13"/>
      <c r="B994" s="13"/>
      <c r="C994" s="13"/>
      <c r="D994" s="13"/>
      <c r="E994" s="13"/>
    </row>
    <row r="995" spans="1:5">
      <c r="A995" s="13"/>
      <c r="B995" s="13"/>
      <c r="C995" s="13"/>
      <c r="D995" s="13"/>
      <c r="E995" s="13"/>
    </row>
    <row r="996" spans="1:5">
      <c r="A996" s="13"/>
      <c r="B996" s="13"/>
      <c r="C996" s="13"/>
      <c r="D996" s="13"/>
      <c r="E996" s="13"/>
    </row>
    <row r="997" spans="1:5">
      <c r="A997" s="13"/>
      <c r="B997" s="13"/>
      <c r="C997" s="13"/>
      <c r="D997" s="13"/>
      <c r="E997" s="13"/>
    </row>
    <row r="998" spans="1:5">
      <c r="A998" s="13"/>
      <c r="B998" s="13"/>
      <c r="C998" s="13"/>
      <c r="D998" s="13"/>
      <c r="E998" s="13"/>
    </row>
    <row r="999" spans="1:5">
      <c r="A999" s="13"/>
      <c r="B999" s="13"/>
      <c r="C999" s="13"/>
      <c r="D999" s="13"/>
      <c r="E999" s="13"/>
    </row>
    <row r="1000" spans="1:5">
      <c r="A1000" s="13"/>
      <c r="B1000" s="13"/>
      <c r="C1000" s="13"/>
      <c r="D1000" s="13"/>
      <c r="E1000" s="13"/>
    </row>
    <row r="1001" spans="1:5">
      <c r="A1001" s="13"/>
      <c r="B1001" s="13"/>
      <c r="C1001" s="13"/>
      <c r="D1001" s="13"/>
      <c r="E1001" s="13"/>
    </row>
    <row r="1002" spans="1:5">
      <c r="A1002" s="13"/>
      <c r="B1002" s="13"/>
      <c r="C1002" s="13"/>
      <c r="D1002" s="13"/>
      <c r="E1002" s="13"/>
    </row>
    <row r="1003" spans="1:5">
      <c r="A1003" s="13"/>
      <c r="B1003" s="13"/>
      <c r="C1003" s="13"/>
      <c r="D1003" s="13"/>
      <c r="E1003" s="13"/>
    </row>
    <row r="1004" spans="1:5">
      <c r="A1004" s="13"/>
      <c r="B1004" s="13"/>
      <c r="C1004" s="13"/>
      <c r="D1004" s="13"/>
      <c r="E1004" s="13"/>
    </row>
    <row r="1005" spans="1:5">
      <c r="A1005" s="13"/>
      <c r="B1005" s="13"/>
      <c r="C1005" s="13"/>
      <c r="D1005" s="13"/>
      <c r="E1005" s="13"/>
    </row>
    <row r="1006" spans="1:5">
      <c r="A1006" s="13"/>
      <c r="B1006" s="13"/>
      <c r="C1006" s="13"/>
      <c r="D1006" s="13"/>
      <c r="E1006" s="13"/>
    </row>
    <row r="1007" spans="1:5">
      <c r="A1007" s="13"/>
      <c r="B1007" s="13"/>
      <c r="C1007" s="13"/>
      <c r="D1007" s="13"/>
      <c r="E1007" s="13"/>
    </row>
    <row r="1008" spans="1:5">
      <c r="A1008" s="13"/>
      <c r="B1008" s="13"/>
      <c r="C1008" s="13"/>
      <c r="D1008" s="13"/>
      <c r="E1008" s="13"/>
    </row>
    <row r="1009" spans="1:5">
      <c r="A1009" s="13"/>
      <c r="B1009" s="13"/>
      <c r="C1009" s="13"/>
      <c r="D1009" s="13"/>
      <c r="E1009" s="13"/>
    </row>
    <row r="1010" spans="1:5">
      <c r="A1010" s="13"/>
      <c r="B1010" s="13"/>
      <c r="C1010" s="13"/>
      <c r="D1010" s="13"/>
      <c r="E1010" s="13"/>
    </row>
    <row r="1011" spans="1:5">
      <c r="A1011" s="13"/>
      <c r="B1011" s="13"/>
      <c r="C1011" s="13"/>
      <c r="D1011" s="13"/>
      <c r="E1011" s="13"/>
    </row>
    <row r="1012" spans="1:5">
      <c r="A1012" s="13"/>
      <c r="B1012" s="13"/>
      <c r="C1012" s="13"/>
      <c r="D1012" s="13"/>
      <c r="E1012" s="13"/>
    </row>
    <row r="1013" spans="1:5">
      <c r="A1013" s="13"/>
      <c r="B1013" s="13"/>
      <c r="C1013" s="13"/>
      <c r="D1013" s="13"/>
      <c r="E1013" s="13"/>
    </row>
    <row r="1014" spans="1:5">
      <c r="A1014" s="13"/>
      <c r="B1014" s="13"/>
      <c r="C1014" s="13"/>
      <c r="D1014" s="13"/>
      <c r="E1014" s="13"/>
    </row>
    <row r="1015" spans="1:5">
      <c r="A1015" s="13"/>
      <c r="B1015" s="13"/>
      <c r="C1015" s="13"/>
      <c r="D1015" s="13"/>
      <c r="E1015" s="13"/>
    </row>
    <row r="1016" spans="1:5">
      <c r="A1016" s="13"/>
      <c r="B1016" s="13"/>
      <c r="C1016" s="13"/>
      <c r="D1016" s="13"/>
      <c r="E1016" s="13"/>
    </row>
    <row r="1017" spans="1:5">
      <c r="A1017" s="13"/>
      <c r="B1017" s="13"/>
      <c r="C1017" s="13"/>
      <c r="D1017" s="13"/>
      <c r="E1017" s="13"/>
    </row>
    <row r="1018" spans="1:5">
      <c r="A1018" s="13"/>
      <c r="B1018" s="13"/>
      <c r="C1018" s="13"/>
      <c r="D1018" s="13"/>
      <c r="E1018" s="13"/>
    </row>
    <row r="1019" spans="1:5">
      <c r="A1019" s="13"/>
      <c r="B1019" s="13"/>
      <c r="C1019" s="13"/>
      <c r="D1019" s="13"/>
      <c r="E1019" s="13"/>
    </row>
    <row r="1020" spans="1:5">
      <c r="A1020" s="13"/>
      <c r="B1020" s="13"/>
      <c r="C1020" s="13"/>
      <c r="D1020" s="13"/>
      <c r="E1020" s="13"/>
    </row>
    <row r="1021" spans="1:5">
      <c r="A1021" s="13"/>
      <c r="B1021" s="13"/>
      <c r="C1021" s="13"/>
      <c r="D1021" s="13"/>
      <c r="E1021" s="13"/>
    </row>
    <row r="1022" spans="1:5">
      <c r="A1022" s="13"/>
      <c r="B1022" s="13"/>
      <c r="C1022" s="13"/>
      <c r="D1022" s="13"/>
      <c r="E1022" s="13"/>
    </row>
    <row r="1023" spans="1:5">
      <c r="A1023" s="13"/>
      <c r="B1023" s="13"/>
      <c r="C1023" s="13"/>
      <c r="D1023" s="13"/>
      <c r="E1023" s="13"/>
    </row>
    <row r="1024" spans="1:5">
      <c r="A1024" s="13"/>
      <c r="B1024" s="13"/>
      <c r="C1024" s="13"/>
      <c r="D1024" s="13"/>
      <c r="E1024" s="13"/>
    </row>
    <row r="1025" spans="1:5">
      <c r="A1025" s="13"/>
      <c r="B1025" s="13"/>
      <c r="C1025" s="13"/>
      <c r="D1025" s="13"/>
      <c r="E1025" s="13"/>
    </row>
    <row r="1026" spans="1:5">
      <c r="A1026" s="13"/>
      <c r="B1026" s="13"/>
      <c r="C1026" s="13"/>
      <c r="D1026" s="13"/>
      <c r="E1026" s="13"/>
    </row>
    <row r="1027" spans="1:5">
      <c r="A1027" s="13"/>
      <c r="B1027" s="13"/>
      <c r="C1027" s="13"/>
      <c r="D1027" s="13"/>
      <c r="E1027" s="13"/>
    </row>
    <row r="1028" spans="1:5">
      <c r="A1028" s="13"/>
      <c r="B1028" s="13"/>
      <c r="C1028" s="13"/>
      <c r="D1028" s="13"/>
      <c r="E1028" s="13"/>
    </row>
    <row r="1029" spans="1:5">
      <c r="A1029" s="13"/>
      <c r="B1029" s="13"/>
      <c r="C1029" s="13"/>
      <c r="D1029" s="13"/>
      <c r="E1029" s="13"/>
    </row>
    <row r="1030" spans="1:5">
      <c r="A1030" s="13"/>
      <c r="B1030" s="13"/>
      <c r="C1030" s="13"/>
      <c r="D1030" s="13"/>
      <c r="E1030" s="13"/>
    </row>
    <row r="1031" spans="1:5">
      <c r="A1031" s="13"/>
      <c r="B1031" s="13"/>
      <c r="C1031" s="13"/>
      <c r="D1031" s="13"/>
      <c r="E1031" s="13"/>
    </row>
    <row r="1032" spans="1:5">
      <c r="A1032" s="13"/>
      <c r="B1032" s="13"/>
      <c r="C1032" s="13"/>
      <c r="D1032" s="13"/>
      <c r="E1032" s="13"/>
    </row>
    <row r="1033" spans="1:5">
      <c r="A1033" s="13"/>
      <c r="B1033" s="13"/>
      <c r="C1033" s="13"/>
      <c r="D1033" s="13"/>
      <c r="E1033" s="13"/>
    </row>
    <row r="1034" spans="1:5">
      <c r="A1034" s="13"/>
      <c r="B1034" s="13"/>
      <c r="C1034" s="13"/>
      <c r="D1034" s="13"/>
      <c r="E1034" s="13"/>
    </row>
    <row r="1035" spans="1:5">
      <c r="A1035" s="13"/>
      <c r="B1035" s="13"/>
      <c r="C1035" s="13"/>
      <c r="D1035" s="13"/>
      <c r="E1035" s="13"/>
    </row>
    <row r="1036" spans="1:5">
      <c r="A1036" s="13"/>
      <c r="B1036" s="13"/>
      <c r="C1036" s="13"/>
      <c r="D1036" s="13"/>
      <c r="E1036" s="13"/>
    </row>
    <row r="1037" spans="1:5">
      <c r="A1037" s="13"/>
      <c r="B1037" s="13"/>
      <c r="C1037" s="13"/>
      <c r="D1037" s="13"/>
      <c r="E1037" s="13"/>
    </row>
    <row r="1038" spans="1:5">
      <c r="A1038" s="13"/>
      <c r="B1038" s="13"/>
      <c r="C1038" s="13"/>
      <c r="D1038" s="13"/>
      <c r="E1038" s="13"/>
    </row>
    <row r="1039" spans="1:5">
      <c r="A1039" s="13"/>
      <c r="B1039" s="13"/>
      <c r="C1039" s="13"/>
      <c r="D1039" s="13"/>
      <c r="E1039" s="13"/>
    </row>
    <row r="1040" spans="1:5">
      <c r="A1040" s="13"/>
      <c r="B1040" s="13"/>
      <c r="C1040" s="13"/>
      <c r="D1040" s="13"/>
      <c r="E1040" s="13"/>
    </row>
    <row r="1041" spans="1:5">
      <c r="A1041" s="13"/>
      <c r="B1041" s="13"/>
      <c r="C1041" s="13"/>
      <c r="D1041" s="13"/>
      <c r="E1041" s="13"/>
    </row>
    <row r="1042" spans="1:5">
      <c r="A1042" s="13"/>
      <c r="B1042" s="13"/>
      <c r="C1042" s="13"/>
      <c r="D1042" s="13"/>
      <c r="E1042" s="13"/>
    </row>
    <row r="1043" spans="1:5">
      <c r="A1043" s="13"/>
      <c r="B1043" s="13"/>
      <c r="C1043" s="13"/>
      <c r="D1043" s="13"/>
      <c r="E1043" s="13"/>
    </row>
    <row r="1044" spans="1:5">
      <c r="A1044" s="13"/>
      <c r="B1044" s="13"/>
      <c r="C1044" s="13"/>
      <c r="D1044" s="13"/>
      <c r="E1044" s="13"/>
    </row>
    <row r="1045" spans="1:5">
      <c r="A1045" s="13"/>
      <c r="B1045" s="13"/>
      <c r="C1045" s="13"/>
      <c r="D1045" s="13"/>
      <c r="E1045" s="13"/>
    </row>
    <row r="1046" spans="1:5">
      <c r="A1046" s="13"/>
      <c r="B1046" s="13"/>
      <c r="C1046" s="13"/>
      <c r="D1046" s="13"/>
      <c r="E1046" s="13"/>
    </row>
    <row r="1047" spans="1:5">
      <c r="A1047" s="13"/>
      <c r="B1047" s="13"/>
      <c r="C1047" s="13"/>
      <c r="D1047" s="13"/>
      <c r="E1047" s="13"/>
    </row>
    <row r="1048" spans="1:5">
      <c r="A1048" s="13"/>
      <c r="B1048" s="13"/>
      <c r="C1048" s="13"/>
      <c r="D1048" s="13"/>
      <c r="E1048" s="13"/>
    </row>
    <row r="1049" spans="1:5">
      <c r="A1049" s="13"/>
      <c r="B1049" s="13"/>
      <c r="C1049" s="13"/>
      <c r="D1049" s="13"/>
      <c r="E1049" s="13"/>
    </row>
    <row r="1050" spans="1:5">
      <c r="A1050" s="13"/>
      <c r="B1050" s="13"/>
      <c r="C1050" s="13"/>
      <c r="D1050" s="13"/>
      <c r="E1050" s="13"/>
    </row>
    <row r="1051" spans="1:5">
      <c r="A1051" s="13"/>
      <c r="B1051" s="13"/>
      <c r="C1051" s="13"/>
      <c r="D1051" s="13"/>
      <c r="E1051" s="13"/>
    </row>
    <row r="1052" spans="1:5">
      <c r="A1052" s="13"/>
      <c r="B1052" s="13"/>
      <c r="C1052" s="13"/>
      <c r="D1052" s="13"/>
      <c r="E1052" s="13"/>
    </row>
    <row r="1053" spans="1:5">
      <c r="A1053" s="13"/>
      <c r="B1053" s="13"/>
      <c r="C1053" s="13"/>
      <c r="D1053" s="13"/>
      <c r="E1053" s="13"/>
    </row>
    <row r="1054" spans="1:5">
      <c r="A1054" s="13"/>
      <c r="B1054" s="13"/>
      <c r="C1054" s="13"/>
      <c r="D1054" s="13"/>
      <c r="E1054" s="13"/>
    </row>
    <row r="1055" spans="1:5">
      <c r="A1055" s="13"/>
      <c r="B1055" s="13"/>
      <c r="C1055" s="13"/>
      <c r="D1055" s="13"/>
      <c r="E1055" s="13"/>
    </row>
    <row r="1056" spans="1:5">
      <c r="A1056" s="13"/>
      <c r="B1056" s="13"/>
      <c r="C1056" s="13"/>
      <c r="D1056" s="13"/>
      <c r="E1056" s="13"/>
    </row>
    <row r="1057" spans="1:5">
      <c r="A1057" s="13"/>
      <c r="B1057" s="13"/>
      <c r="C1057" s="13"/>
      <c r="D1057" s="13"/>
      <c r="E1057" s="13"/>
    </row>
    <row r="1058" spans="1:5">
      <c r="A1058" s="13"/>
      <c r="B1058" s="13"/>
      <c r="C1058" s="13"/>
      <c r="D1058" s="13"/>
      <c r="E1058" s="13"/>
    </row>
    <row r="1059" spans="1:5">
      <c r="A1059" s="13"/>
      <c r="B1059" s="13"/>
      <c r="C1059" s="13"/>
      <c r="D1059" s="13"/>
      <c r="E1059" s="13"/>
    </row>
    <row r="1060" spans="1:5">
      <c r="A1060" s="13"/>
      <c r="B1060" s="13"/>
      <c r="C1060" s="13"/>
      <c r="D1060" s="13"/>
      <c r="E1060" s="13"/>
    </row>
    <row r="1061" spans="1:5">
      <c r="A1061" s="13"/>
      <c r="B1061" s="13"/>
      <c r="C1061" s="13"/>
      <c r="D1061" s="13"/>
      <c r="E1061" s="13"/>
    </row>
    <row r="1062" spans="1:5">
      <c r="A1062" s="13"/>
      <c r="B1062" s="13"/>
      <c r="C1062" s="13"/>
      <c r="D1062" s="13"/>
      <c r="E1062" s="13"/>
    </row>
    <row r="1063" spans="1:5">
      <c r="A1063" s="13"/>
      <c r="B1063" s="13"/>
      <c r="C1063" s="13"/>
      <c r="D1063" s="13"/>
      <c r="E1063" s="13"/>
    </row>
    <row r="1064" spans="1:5">
      <c r="A1064" s="13"/>
      <c r="B1064" s="13"/>
      <c r="C1064" s="13"/>
      <c r="D1064" s="13"/>
      <c r="E1064" s="13"/>
    </row>
    <row r="1065" spans="1:5">
      <c r="A1065" s="13"/>
      <c r="B1065" s="13"/>
      <c r="C1065" s="13"/>
      <c r="D1065" s="13"/>
      <c r="E1065" s="13"/>
    </row>
    <row r="1066" spans="1:5">
      <c r="A1066" s="13"/>
      <c r="B1066" s="13"/>
      <c r="C1066" s="13"/>
      <c r="D1066" s="13"/>
      <c r="E1066" s="13"/>
    </row>
    <row r="1067" spans="1:5">
      <c r="A1067" s="13"/>
      <c r="B1067" s="13"/>
      <c r="C1067" s="13"/>
      <c r="D1067" s="13"/>
      <c r="E1067" s="13"/>
    </row>
    <row r="1068" spans="1:5">
      <c r="A1068" s="13"/>
      <c r="B1068" s="13"/>
      <c r="C1068" s="13"/>
      <c r="D1068" s="13"/>
      <c r="E1068" s="13"/>
    </row>
    <row r="1069" spans="1:5">
      <c r="A1069" s="13"/>
      <c r="B1069" s="13"/>
      <c r="C1069" s="13"/>
      <c r="D1069" s="13"/>
      <c r="E1069" s="13"/>
    </row>
    <row r="1070" spans="1:5">
      <c r="A1070" s="13"/>
      <c r="B1070" s="13"/>
      <c r="C1070" s="13"/>
      <c r="D1070" s="13"/>
      <c r="E1070" s="13"/>
    </row>
    <row r="1071" spans="1:5">
      <c r="A1071" s="13"/>
      <c r="B1071" s="13"/>
      <c r="C1071" s="13"/>
      <c r="D1071" s="13"/>
      <c r="E1071" s="13"/>
    </row>
    <row r="1072" spans="1:5">
      <c r="A1072" s="13"/>
      <c r="B1072" s="13"/>
      <c r="C1072" s="13"/>
      <c r="D1072" s="13"/>
      <c r="E1072" s="13"/>
    </row>
    <row r="1073" spans="1:5">
      <c r="A1073" s="13"/>
      <c r="B1073" s="13"/>
      <c r="C1073" s="13"/>
      <c r="D1073" s="13"/>
      <c r="E1073" s="13"/>
    </row>
    <row r="1074" spans="1:5">
      <c r="A1074" s="13"/>
      <c r="B1074" s="13"/>
      <c r="C1074" s="13"/>
      <c r="D1074" s="13"/>
      <c r="E1074" s="13"/>
    </row>
    <row r="1075" spans="1:5">
      <c r="A1075" s="13"/>
      <c r="B1075" s="13"/>
      <c r="C1075" s="13"/>
      <c r="D1075" s="13"/>
      <c r="E1075" s="13"/>
    </row>
    <row r="1076" spans="1:5">
      <c r="A1076" s="13"/>
      <c r="B1076" s="13"/>
      <c r="C1076" s="13"/>
      <c r="D1076" s="13"/>
      <c r="E1076" s="13"/>
    </row>
    <row r="1077" spans="1:5">
      <c r="A1077" s="13"/>
      <c r="B1077" s="13"/>
      <c r="C1077" s="13"/>
      <c r="D1077" s="13"/>
      <c r="E1077" s="13"/>
    </row>
    <row r="1078" spans="1:5">
      <c r="A1078" s="13"/>
      <c r="B1078" s="13"/>
      <c r="C1078" s="13"/>
      <c r="D1078" s="13"/>
      <c r="E1078" s="13"/>
    </row>
    <row r="1079" spans="1:5">
      <c r="A1079" s="13"/>
      <c r="B1079" s="13"/>
      <c r="C1079" s="13"/>
      <c r="D1079" s="13"/>
      <c r="E1079" s="13"/>
    </row>
    <row r="1080" spans="1:5">
      <c r="A1080" s="13"/>
      <c r="B1080" s="13"/>
      <c r="C1080" s="13"/>
      <c r="D1080" s="13"/>
      <c r="E1080" s="13"/>
    </row>
    <row r="1081" spans="1:5">
      <c r="A1081" s="13"/>
      <c r="B1081" s="13"/>
      <c r="C1081" s="13"/>
      <c r="D1081" s="13"/>
      <c r="E1081" s="13"/>
    </row>
    <row r="1082" spans="1:5">
      <c r="A1082" s="13"/>
      <c r="B1082" s="13"/>
      <c r="C1082" s="13"/>
      <c r="D1082" s="13"/>
      <c r="E1082" s="13"/>
    </row>
    <row r="1083" spans="1:5">
      <c r="A1083" s="13"/>
      <c r="B1083" s="13"/>
      <c r="C1083" s="13"/>
      <c r="D1083" s="13"/>
      <c r="E1083" s="13"/>
    </row>
    <row r="1084" spans="1:5">
      <c r="A1084" s="13"/>
      <c r="B1084" s="13"/>
      <c r="C1084" s="13"/>
      <c r="D1084" s="13"/>
      <c r="E1084" s="13"/>
    </row>
    <row r="1085" spans="1:5">
      <c r="A1085" s="13"/>
      <c r="B1085" s="13"/>
      <c r="C1085" s="13"/>
      <c r="D1085" s="13"/>
      <c r="E1085" s="13"/>
    </row>
    <row r="1086" spans="1:5">
      <c r="A1086" s="13"/>
      <c r="B1086" s="13"/>
      <c r="C1086" s="13"/>
      <c r="D1086" s="13"/>
      <c r="E1086" s="13"/>
    </row>
    <row r="1087" spans="1:5">
      <c r="A1087" s="13"/>
      <c r="B1087" s="13"/>
      <c r="C1087" s="13"/>
      <c r="D1087" s="13"/>
      <c r="E1087" s="13"/>
    </row>
    <row r="1088" spans="1:5">
      <c r="A1088" s="13"/>
      <c r="B1088" s="13"/>
      <c r="C1088" s="13"/>
      <c r="D1088" s="13"/>
      <c r="E1088" s="13"/>
    </row>
    <row r="1089" spans="1:5">
      <c r="A1089" s="13"/>
      <c r="B1089" s="13"/>
      <c r="C1089" s="13"/>
      <c r="D1089" s="13"/>
      <c r="E1089" s="13"/>
    </row>
    <row r="1090" spans="1:5">
      <c r="A1090" s="13"/>
      <c r="B1090" s="13"/>
      <c r="C1090" s="13"/>
      <c r="D1090" s="13"/>
      <c r="E1090" s="13"/>
    </row>
    <row r="1091" spans="1:5">
      <c r="A1091" s="13"/>
      <c r="B1091" s="13"/>
      <c r="C1091" s="13"/>
      <c r="D1091" s="13"/>
      <c r="E1091" s="13"/>
    </row>
    <row r="1092" spans="1:5">
      <c r="A1092" s="13"/>
      <c r="B1092" s="13"/>
      <c r="C1092" s="13"/>
      <c r="D1092" s="13"/>
      <c r="E1092" s="13"/>
    </row>
    <row r="1093" spans="1:5">
      <c r="A1093" s="13"/>
      <c r="B1093" s="13"/>
      <c r="C1093" s="13"/>
      <c r="D1093" s="13"/>
      <c r="E1093" s="13"/>
    </row>
    <row r="1094" spans="1:5">
      <c r="A1094" s="13"/>
      <c r="B1094" s="13"/>
      <c r="C1094" s="13"/>
      <c r="D1094" s="13"/>
      <c r="E1094" s="13"/>
    </row>
    <row r="1095" spans="1:5">
      <c r="A1095" s="13"/>
      <c r="B1095" s="13"/>
      <c r="C1095" s="13"/>
      <c r="D1095" s="13"/>
      <c r="E1095" s="13"/>
    </row>
    <row r="1096" spans="1:5">
      <c r="A1096" s="13"/>
      <c r="B1096" s="13"/>
      <c r="C1096" s="13"/>
      <c r="D1096" s="13"/>
      <c r="E1096" s="13"/>
    </row>
    <row r="1097" spans="1:5">
      <c r="A1097" s="13"/>
      <c r="B1097" s="13"/>
      <c r="C1097" s="13"/>
      <c r="D1097" s="13"/>
      <c r="E1097" s="13"/>
    </row>
    <row r="1098" spans="1:5">
      <c r="A1098" s="13"/>
      <c r="B1098" s="13"/>
      <c r="C1098" s="13"/>
      <c r="D1098" s="13"/>
      <c r="E1098" s="13"/>
    </row>
    <row r="1099" spans="1:5">
      <c r="A1099" s="13"/>
      <c r="B1099" s="13"/>
      <c r="C1099" s="13"/>
      <c r="D1099" s="13"/>
      <c r="E1099" s="13"/>
    </row>
    <row r="1100" spans="1:5">
      <c r="A1100" s="13"/>
      <c r="B1100" s="13"/>
      <c r="C1100" s="13"/>
      <c r="D1100" s="13"/>
      <c r="E1100" s="13"/>
    </row>
    <row r="1101" spans="1:5">
      <c r="A1101" s="13"/>
      <c r="B1101" s="13"/>
      <c r="C1101" s="13"/>
      <c r="D1101" s="13"/>
      <c r="E1101" s="13"/>
    </row>
    <row r="1102" spans="1:5">
      <c r="A1102" s="13"/>
      <c r="B1102" s="13"/>
      <c r="C1102" s="13"/>
      <c r="D1102" s="13"/>
      <c r="E1102" s="13"/>
    </row>
    <row r="1103" spans="1:5">
      <c r="A1103" s="13"/>
      <c r="B1103" s="13"/>
      <c r="C1103" s="13"/>
      <c r="D1103" s="13"/>
      <c r="E1103" s="13"/>
    </row>
    <row r="1104" spans="1:5">
      <c r="A1104" s="13"/>
      <c r="B1104" s="13"/>
      <c r="C1104" s="13"/>
      <c r="D1104" s="13"/>
      <c r="E1104" s="13"/>
    </row>
    <row r="1105" spans="1:5">
      <c r="A1105" s="13"/>
      <c r="B1105" s="13"/>
      <c r="C1105" s="13"/>
      <c r="D1105" s="13"/>
      <c r="E1105" s="13"/>
    </row>
    <row r="1106" spans="1:5">
      <c r="A1106" s="13"/>
      <c r="B1106" s="13"/>
      <c r="C1106" s="13"/>
      <c r="D1106" s="13"/>
      <c r="E1106" s="13"/>
    </row>
    <row r="1107" spans="1:5">
      <c r="A1107" s="13"/>
      <c r="B1107" s="13"/>
      <c r="C1107" s="13"/>
      <c r="D1107" s="13"/>
      <c r="E1107" s="13"/>
    </row>
    <row r="1108" spans="1:5">
      <c r="A1108" s="13"/>
      <c r="B1108" s="13"/>
      <c r="C1108" s="13"/>
      <c r="D1108" s="13"/>
      <c r="E1108" s="13"/>
    </row>
    <row r="1109" spans="1:5">
      <c r="A1109" s="13"/>
      <c r="B1109" s="13"/>
      <c r="C1109" s="13"/>
      <c r="D1109" s="13"/>
      <c r="E1109" s="13"/>
    </row>
    <row r="1110" spans="1:5">
      <c r="A1110" s="13"/>
      <c r="B1110" s="13"/>
      <c r="C1110" s="13"/>
      <c r="D1110" s="13"/>
      <c r="E1110" s="13"/>
    </row>
    <row r="1111" spans="1:5">
      <c r="A1111" s="13"/>
      <c r="B1111" s="13"/>
      <c r="C1111" s="13"/>
      <c r="D1111" s="13"/>
      <c r="E1111" s="13"/>
    </row>
    <row r="1112" spans="1:5">
      <c r="A1112" s="13"/>
      <c r="B1112" s="13"/>
      <c r="C1112" s="13"/>
      <c r="D1112" s="13"/>
      <c r="E1112" s="13"/>
    </row>
    <row r="1113" spans="1:5">
      <c r="A1113" s="13"/>
      <c r="B1113" s="13"/>
      <c r="C1113" s="13"/>
      <c r="D1113" s="13"/>
      <c r="E1113" s="13"/>
    </row>
    <row r="1114" spans="1:5">
      <c r="A1114" s="13"/>
      <c r="B1114" s="13"/>
      <c r="C1114" s="13"/>
      <c r="D1114" s="13"/>
      <c r="E1114" s="13"/>
    </row>
    <row r="1115" spans="1:5">
      <c r="A1115" s="13"/>
      <c r="B1115" s="13"/>
      <c r="C1115" s="13"/>
      <c r="D1115" s="13"/>
      <c r="E1115" s="13"/>
    </row>
    <row r="1116" spans="1:5">
      <c r="A1116" s="13"/>
      <c r="B1116" s="13"/>
      <c r="C1116" s="13"/>
      <c r="D1116" s="13"/>
      <c r="E1116" s="13"/>
    </row>
    <row r="1117" spans="1:5">
      <c r="A1117" s="13"/>
      <c r="B1117" s="13"/>
      <c r="C1117" s="13"/>
      <c r="D1117" s="13"/>
      <c r="E1117" s="13"/>
    </row>
    <row r="1118" spans="1:5">
      <c r="A1118" s="13"/>
      <c r="B1118" s="13"/>
      <c r="C1118" s="13"/>
      <c r="D1118" s="13"/>
      <c r="E1118" s="13"/>
    </row>
    <row r="1119" spans="1:5">
      <c r="A1119" s="13"/>
      <c r="B1119" s="13"/>
      <c r="C1119" s="13"/>
      <c r="D1119" s="13"/>
      <c r="E1119" s="13"/>
    </row>
    <row r="1120" spans="1:5">
      <c r="A1120" s="13"/>
      <c r="B1120" s="13"/>
      <c r="C1120" s="13"/>
      <c r="D1120" s="13"/>
      <c r="E1120" s="13"/>
    </row>
    <row r="1121" spans="1:5">
      <c r="A1121" s="13"/>
      <c r="B1121" s="13"/>
      <c r="C1121" s="13"/>
      <c r="D1121" s="13"/>
      <c r="E1121" s="13"/>
    </row>
    <row r="1122" spans="1:5">
      <c r="A1122" s="13"/>
      <c r="B1122" s="13"/>
      <c r="C1122" s="13"/>
      <c r="D1122" s="13"/>
      <c r="E1122" s="13"/>
    </row>
    <row r="1123" spans="1:5">
      <c r="A1123" s="13"/>
      <c r="B1123" s="13"/>
      <c r="C1123" s="13"/>
      <c r="D1123" s="13"/>
      <c r="E1123" s="13"/>
    </row>
    <row r="1124" spans="1:5">
      <c r="A1124" s="13"/>
      <c r="B1124" s="13"/>
      <c r="C1124" s="13"/>
      <c r="D1124" s="13"/>
      <c r="E1124" s="13"/>
    </row>
    <row r="1125" spans="1:5">
      <c r="A1125" s="13"/>
      <c r="B1125" s="13"/>
      <c r="C1125" s="13"/>
      <c r="D1125" s="13"/>
      <c r="E1125" s="13"/>
    </row>
    <row r="1126" spans="1:5">
      <c r="A1126" s="13"/>
      <c r="B1126" s="13"/>
      <c r="C1126" s="13"/>
      <c r="D1126" s="13"/>
      <c r="E1126" s="13"/>
    </row>
    <row r="1127" spans="1:5">
      <c r="A1127" s="13"/>
      <c r="B1127" s="13"/>
      <c r="C1127" s="13"/>
      <c r="D1127" s="13"/>
      <c r="E1127" s="13"/>
    </row>
    <row r="1128" spans="1:5">
      <c r="A1128" s="13"/>
      <c r="B1128" s="13"/>
      <c r="C1128" s="13"/>
      <c r="D1128" s="13"/>
      <c r="E1128" s="13"/>
    </row>
    <row r="1129" spans="1:5">
      <c r="A1129" s="13"/>
      <c r="B1129" s="13"/>
      <c r="C1129" s="13"/>
      <c r="D1129" s="13"/>
      <c r="E1129" s="13"/>
    </row>
    <row r="1130" spans="1:5">
      <c r="A1130" s="13"/>
      <c r="B1130" s="13"/>
      <c r="C1130" s="13"/>
      <c r="D1130" s="13"/>
      <c r="E1130" s="13"/>
    </row>
    <row r="1131" spans="1:5">
      <c r="A1131" s="13"/>
      <c r="B1131" s="13"/>
      <c r="C1131" s="13"/>
      <c r="D1131" s="13"/>
      <c r="E1131" s="13"/>
    </row>
    <row r="1132" spans="1:5">
      <c r="A1132" s="13"/>
      <c r="B1132" s="13"/>
      <c r="C1132" s="13"/>
      <c r="D1132" s="13"/>
      <c r="E1132" s="13"/>
    </row>
    <row r="1133" spans="1:5">
      <c r="A1133" s="13"/>
      <c r="B1133" s="13"/>
      <c r="C1133" s="13"/>
      <c r="D1133" s="13"/>
      <c r="E1133" s="13"/>
    </row>
    <row r="1134" spans="1:5">
      <c r="A1134" s="13"/>
      <c r="B1134" s="13"/>
      <c r="C1134" s="13"/>
      <c r="D1134" s="13"/>
      <c r="E1134" s="13"/>
    </row>
    <row r="1135" spans="1:5">
      <c r="A1135" s="13"/>
      <c r="B1135" s="13"/>
      <c r="C1135" s="13"/>
      <c r="D1135" s="13"/>
      <c r="E1135" s="13"/>
    </row>
    <row r="1136" spans="1:5">
      <c r="A1136" s="13"/>
      <c r="B1136" s="13"/>
      <c r="C1136" s="13"/>
      <c r="D1136" s="13"/>
      <c r="E1136" s="13"/>
    </row>
    <row r="1137" spans="1:5">
      <c r="A1137" s="13"/>
      <c r="B1137" s="13"/>
      <c r="C1137" s="13"/>
      <c r="D1137" s="13"/>
      <c r="E1137" s="13"/>
    </row>
    <row r="1138" spans="1:5">
      <c r="A1138" s="13"/>
      <c r="B1138" s="13"/>
      <c r="C1138" s="13"/>
      <c r="D1138" s="13"/>
      <c r="E1138" s="13"/>
    </row>
    <row r="1139" spans="1:5">
      <c r="A1139" s="13"/>
      <c r="B1139" s="13"/>
      <c r="C1139" s="13"/>
      <c r="D1139" s="13"/>
      <c r="E1139" s="13"/>
    </row>
    <row r="1140" spans="1:5">
      <c r="A1140" s="13"/>
      <c r="B1140" s="13"/>
      <c r="C1140" s="13"/>
      <c r="D1140" s="13"/>
      <c r="E1140" s="13"/>
    </row>
    <row r="1141" spans="1:5">
      <c r="A1141" s="13"/>
      <c r="B1141" s="13"/>
      <c r="C1141" s="13"/>
      <c r="D1141" s="13"/>
      <c r="E1141" s="13"/>
    </row>
    <row r="1142" spans="1:5">
      <c r="A1142" s="13"/>
      <c r="B1142" s="13"/>
      <c r="C1142" s="13"/>
      <c r="D1142" s="13"/>
      <c r="E1142" s="13"/>
    </row>
    <row r="1143" spans="1:5">
      <c r="A1143" s="13"/>
      <c r="B1143" s="13"/>
      <c r="C1143" s="13"/>
      <c r="D1143" s="13"/>
      <c r="E1143" s="13"/>
    </row>
    <row r="1144" spans="1:5">
      <c r="A1144" s="13"/>
      <c r="B1144" s="13"/>
      <c r="C1144" s="13"/>
      <c r="D1144" s="13"/>
      <c r="E1144" s="13"/>
    </row>
    <row r="1145" spans="1:5">
      <c r="A1145" s="13"/>
      <c r="B1145" s="13"/>
      <c r="C1145" s="13"/>
      <c r="D1145" s="13"/>
      <c r="E1145" s="13"/>
    </row>
    <row r="1146" spans="1:5">
      <c r="A1146" s="13"/>
      <c r="B1146" s="13"/>
      <c r="C1146" s="13"/>
      <c r="D1146" s="13"/>
      <c r="E1146" s="13"/>
    </row>
    <row r="1147" spans="1:5">
      <c r="A1147" s="13"/>
      <c r="B1147" s="13"/>
      <c r="C1147" s="13"/>
      <c r="D1147" s="13"/>
      <c r="E1147" s="13"/>
    </row>
    <row r="1148" spans="1:5">
      <c r="A1148" s="13"/>
      <c r="B1148" s="13"/>
      <c r="C1148" s="13"/>
      <c r="D1148" s="13"/>
      <c r="E1148" s="13"/>
    </row>
    <row r="1149" spans="1:5">
      <c r="A1149" s="13"/>
      <c r="B1149" s="13"/>
      <c r="C1149" s="13"/>
      <c r="D1149" s="13"/>
      <c r="E1149" s="13"/>
    </row>
    <row r="1150" spans="1:5">
      <c r="A1150" s="13"/>
      <c r="B1150" s="13"/>
      <c r="C1150" s="13"/>
      <c r="D1150" s="13"/>
      <c r="E1150" s="13"/>
    </row>
    <row r="1151" spans="1:5">
      <c r="A1151" s="13"/>
      <c r="B1151" s="13"/>
      <c r="C1151" s="13"/>
      <c r="D1151" s="13"/>
      <c r="E1151" s="13"/>
    </row>
    <row r="1152" spans="1:5">
      <c r="A1152" s="13"/>
      <c r="B1152" s="13"/>
      <c r="C1152" s="13"/>
      <c r="D1152" s="13"/>
      <c r="E1152" s="13"/>
    </row>
    <row r="1153" spans="1:5">
      <c r="A1153" s="13"/>
      <c r="B1153" s="13"/>
      <c r="C1153" s="13"/>
      <c r="D1153" s="13"/>
      <c r="E1153" s="13"/>
    </row>
    <row r="1154" spans="1:5">
      <c r="A1154" s="13"/>
      <c r="B1154" s="13"/>
      <c r="C1154" s="13"/>
      <c r="D1154" s="13"/>
      <c r="E1154" s="13"/>
    </row>
    <row r="1155" spans="1:5">
      <c r="A1155" s="13"/>
      <c r="B1155" s="13"/>
      <c r="C1155" s="13"/>
      <c r="D1155" s="13"/>
      <c r="E1155" s="13"/>
    </row>
    <row r="1156" spans="1:5">
      <c r="A1156" s="13"/>
      <c r="B1156" s="13"/>
      <c r="C1156" s="13"/>
      <c r="D1156" s="13"/>
      <c r="E1156" s="13"/>
    </row>
    <row r="1157" spans="1:5">
      <c r="A1157" s="13"/>
      <c r="B1157" s="13"/>
      <c r="C1157" s="13"/>
      <c r="D1157" s="13"/>
      <c r="E1157" s="13"/>
    </row>
    <row r="1158" spans="1:5">
      <c r="A1158" s="13"/>
      <c r="B1158" s="13"/>
      <c r="C1158" s="13"/>
      <c r="D1158" s="13"/>
      <c r="E1158" s="13"/>
    </row>
    <row r="1159" spans="1:5">
      <c r="A1159" s="13"/>
      <c r="B1159" s="13"/>
      <c r="C1159" s="13"/>
      <c r="D1159" s="13"/>
      <c r="E1159" s="13"/>
    </row>
    <row r="1160" spans="1:5">
      <c r="A1160" s="13"/>
      <c r="B1160" s="13"/>
      <c r="C1160" s="13"/>
      <c r="D1160" s="13"/>
      <c r="E1160" s="13"/>
    </row>
    <row r="1161" spans="1:5">
      <c r="A1161" s="13"/>
      <c r="B1161" s="13"/>
      <c r="C1161" s="13"/>
      <c r="D1161" s="13"/>
      <c r="E1161" s="13"/>
    </row>
    <row r="1162" spans="1:5">
      <c r="A1162" s="13"/>
      <c r="B1162" s="13"/>
      <c r="C1162" s="13"/>
      <c r="D1162" s="13"/>
      <c r="E1162" s="13"/>
    </row>
    <row r="1163" spans="1:5">
      <c r="A1163" s="13"/>
      <c r="B1163" s="13"/>
      <c r="C1163" s="13"/>
      <c r="D1163" s="13"/>
      <c r="E1163" s="13"/>
    </row>
    <row r="1164" spans="1:5">
      <c r="A1164" s="13"/>
      <c r="B1164" s="13"/>
      <c r="C1164" s="13"/>
      <c r="D1164" s="13"/>
      <c r="E1164" s="13"/>
    </row>
    <row r="1165" spans="1:5">
      <c r="A1165" s="13"/>
      <c r="B1165" s="13"/>
      <c r="C1165" s="13"/>
      <c r="D1165" s="13"/>
      <c r="E1165" s="13"/>
    </row>
    <row r="1166" spans="1:5">
      <c r="A1166" s="13"/>
      <c r="B1166" s="13"/>
      <c r="C1166" s="13"/>
      <c r="D1166" s="13"/>
      <c r="E1166" s="13"/>
    </row>
    <row r="1167" spans="1:5">
      <c r="A1167" s="13"/>
      <c r="B1167" s="13"/>
      <c r="C1167" s="13"/>
      <c r="D1167" s="13"/>
      <c r="E1167" s="13"/>
    </row>
    <row r="1168" spans="1:5">
      <c r="A1168" s="13"/>
      <c r="B1168" s="13"/>
      <c r="C1168" s="13"/>
      <c r="D1168" s="13"/>
      <c r="E1168" s="13"/>
    </row>
    <row r="1169" spans="1:5">
      <c r="A1169" s="13"/>
      <c r="B1169" s="13"/>
      <c r="C1169" s="13"/>
      <c r="D1169" s="13"/>
      <c r="E1169" s="13"/>
    </row>
    <row r="1170" spans="1:5">
      <c r="A1170" s="13"/>
      <c r="B1170" s="13"/>
      <c r="C1170" s="13"/>
      <c r="D1170" s="13"/>
      <c r="E1170" s="13"/>
    </row>
    <row r="1171" spans="1:5">
      <c r="A1171" s="13"/>
      <c r="B1171" s="13"/>
      <c r="C1171" s="13"/>
      <c r="D1171" s="13"/>
      <c r="E1171" s="13"/>
    </row>
    <row r="1172" spans="1:5">
      <c r="A1172" s="13"/>
      <c r="B1172" s="13"/>
      <c r="C1172" s="13"/>
      <c r="D1172" s="13"/>
      <c r="E1172" s="13"/>
    </row>
    <row r="1173" spans="1:5">
      <c r="A1173" s="13"/>
      <c r="B1173" s="13"/>
      <c r="C1173" s="13"/>
      <c r="D1173" s="13"/>
      <c r="E1173" s="13"/>
    </row>
    <row r="1174" spans="1:5">
      <c r="A1174" s="13"/>
      <c r="B1174" s="13"/>
      <c r="C1174" s="13"/>
      <c r="D1174" s="13"/>
      <c r="E1174" s="13"/>
    </row>
    <row r="1175" spans="1:5">
      <c r="A1175" s="13"/>
      <c r="B1175" s="13"/>
      <c r="C1175" s="13"/>
      <c r="D1175" s="13"/>
      <c r="E1175" s="13"/>
    </row>
    <row r="1176" spans="1:5">
      <c r="A1176" s="13"/>
      <c r="B1176" s="13"/>
      <c r="C1176" s="13"/>
      <c r="D1176" s="13"/>
      <c r="E1176" s="13"/>
    </row>
    <row r="1177" spans="1:5">
      <c r="A1177" s="13"/>
      <c r="B1177" s="13"/>
      <c r="C1177" s="13"/>
      <c r="D1177" s="13"/>
      <c r="E1177" s="13"/>
    </row>
    <row r="1178" spans="1:5">
      <c r="A1178" s="13"/>
      <c r="B1178" s="13"/>
      <c r="C1178" s="13"/>
      <c r="D1178" s="13"/>
      <c r="E1178" s="13"/>
    </row>
    <row r="1179" spans="1:5">
      <c r="A1179" s="13"/>
      <c r="B1179" s="13"/>
      <c r="C1179" s="13"/>
      <c r="D1179" s="13"/>
      <c r="E1179" s="13"/>
    </row>
    <row r="1180" spans="1:5">
      <c r="A1180" s="13"/>
      <c r="B1180" s="13"/>
      <c r="C1180" s="13"/>
      <c r="D1180" s="13"/>
      <c r="E1180" s="13"/>
    </row>
    <row r="1181" spans="1:5">
      <c r="A1181" s="13"/>
      <c r="B1181" s="13"/>
      <c r="C1181" s="13"/>
      <c r="D1181" s="13"/>
      <c r="E1181" s="13"/>
    </row>
    <row r="1182" spans="1:5">
      <c r="A1182" s="13"/>
      <c r="B1182" s="13"/>
      <c r="C1182" s="13"/>
      <c r="D1182" s="13"/>
      <c r="E1182" s="13"/>
    </row>
    <row r="1183" spans="1:5">
      <c r="A1183" s="13"/>
      <c r="B1183" s="13"/>
      <c r="C1183" s="13"/>
      <c r="D1183" s="13"/>
      <c r="E1183" s="13"/>
    </row>
    <row r="1184" spans="1:5">
      <c r="A1184" s="13"/>
      <c r="B1184" s="13"/>
      <c r="C1184" s="13"/>
      <c r="D1184" s="13"/>
      <c r="E1184" s="13"/>
    </row>
    <row r="1185" spans="1:5">
      <c r="A1185" s="13"/>
      <c r="B1185" s="13"/>
      <c r="C1185" s="13"/>
      <c r="D1185" s="13"/>
      <c r="E1185" s="13"/>
    </row>
    <row r="1186" spans="1:5">
      <c r="A1186" s="13"/>
      <c r="B1186" s="13"/>
      <c r="C1186" s="13"/>
      <c r="D1186" s="13"/>
      <c r="E1186" s="13"/>
    </row>
    <row r="1187" spans="1:5">
      <c r="A1187" s="13"/>
      <c r="B1187" s="13"/>
      <c r="C1187" s="13"/>
      <c r="D1187" s="13"/>
      <c r="E1187" s="13"/>
    </row>
    <row r="1188" spans="1:5">
      <c r="A1188" s="13"/>
      <c r="B1188" s="13"/>
      <c r="C1188" s="13"/>
      <c r="D1188" s="13"/>
      <c r="E1188" s="13"/>
    </row>
    <row r="1189" spans="1:5">
      <c r="A1189" s="13"/>
      <c r="B1189" s="13"/>
      <c r="C1189" s="13"/>
      <c r="D1189" s="13"/>
      <c r="E1189" s="13"/>
    </row>
    <row r="1190" spans="1:5">
      <c r="A1190" s="13"/>
      <c r="B1190" s="13"/>
      <c r="C1190" s="13"/>
      <c r="D1190" s="13"/>
      <c r="E1190" s="13"/>
    </row>
    <row r="1191" spans="1:5">
      <c r="A1191" s="13"/>
      <c r="B1191" s="13"/>
      <c r="C1191" s="13"/>
      <c r="D1191" s="13"/>
      <c r="E1191" s="13"/>
    </row>
    <row r="1192" spans="1:5">
      <c r="A1192" s="13"/>
      <c r="B1192" s="13"/>
      <c r="C1192" s="13"/>
      <c r="D1192" s="13"/>
      <c r="E1192" s="13"/>
    </row>
    <row r="1193" spans="1:5">
      <c r="A1193" s="13"/>
      <c r="B1193" s="13"/>
      <c r="C1193" s="13"/>
      <c r="D1193" s="13"/>
      <c r="E1193" s="13"/>
    </row>
    <row r="1194" spans="1:5">
      <c r="A1194" s="13"/>
      <c r="B1194" s="13"/>
      <c r="C1194" s="13"/>
      <c r="D1194" s="13"/>
      <c r="E1194" s="13"/>
    </row>
    <row r="1195" spans="1:5">
      <c r="A1195" s="13"/>
      <c r="B1195" s="13"/>
      <c r="C1195" s="13"/>
      <c r="D1195" s="13"/>
      <c r="E1195" s="13"/>
    </row>
    <row r="1196" spans="1:5">
      <c r="A1196" s="13"/>
      <c r="B1196" s="13"/>
      <c r="C1196" s="13"/>
      <c r="D1196" s="13"/>
      <c r="E1196" s="13"/>
    </row>
    <row r="1197" spans="1:5">
      <c r="A1197" s="13"/>
      <c r="B1197" s="13"/>
      <c r="C1197" s="13"/>
      <c r="D1197" s="13"/>
      <c r="E1197" s="13"/>
    </row>
    <row r="1198" spans="1:5">
      <c r="A1198" s="13"/>
      <c r="B1198" s="13"/>
      <c r="C1198" s="13"/>
      <c r="D1198" s="13"/>
      <c r="E1198" s="13"/>
    </row>
    <row r="1199" spans="1:5">
      <c r="A1199" s="13"/>
      <c r="B1199" s="13"/>
      <c r="C1199" s="13"/>
      <c r="D1199" s="13"/>
      <c r="E1199" s="13"/>
    </row>
    <row r="1200" spans="1:5">
      <c r="A1200" s="13"/>
      <c r="B1200" s="13"/>
      <c r="C1200" s="13"/>
      <c r="D1200" s="13"/>
      <c r="E1200" s="13"/>
    </row>
    <row r="1201" spans="1:5">
      <c r="A1201" s="13"/>
      <c r="B1201" s="13"/>
      <c r="C1201" s="13"/>
      <c r="D1201" s="13"/>
      <c r="E1201" s="13"/>
    </row>
    <row r="1202" spans="1:5">
      <c r="A1202" s="13"/>
      <c r="B1202" s="13"/>
      <c r="C1202" s="13"/>
      <c r="D1202" s="13"/>
      <c r="E1202" s="13"/>
    </row>
    <row r="1203" spans="1:5">
      <c r="A1203" s="13"/>
      <c r="B1203" s="13"/>
      <c r="C1203" s="13"/>
      <c r="D1203" s="13"/>
      <c r="E1203" s="13"/>
    </row>
    <row r="1204" spans="1:5">
      <c r="A1204" s="13"/>
      <c r="B1204" s="13"/>
      <c r="C1204" s="13"/>
      <c r="D1204" s="13"/>
      <c r="E1204" s="13"/>
    </row>
    <row r="1205" spans="1:5">
      <c r="A1205" s="13"/>
      <c r="B1205" s="13"/>
      <c r="C1205" s="13"/>
      <c r="D1205" s="13"/>
      <c r="E1205" s="13"/>
    </row>
    <row r="1206" spans="1:5">
      <c r="A1206" s="13"/>
      <c r="B1206" s="13"/>
      <c r="C1206" s="13"/>
      <c r="D1206" s="13"/>
      <c r="E1206" s="13"/>
    </row>
    <row r="1207" spans="1:5">
      <c r="A1207" s="13"/>
      <c r="B1207" s="13"/>
      <c r="C1207" s="13"/>
      <c r="D1207" s="13"/>
      <c r="E1207" s="13"/>
    </row>
    <row r="1208" spans="1:5">
      <c r="A1208" s="13"/>
      <c r="B1208" s="13"/>
      <c r="C1208" s="13"/>
      <c r="D1208" s="13"/>
      <c r="E1208" s="13"/>
    </row>
    <row r="1209" spans="1:5">
      <c r="A1209" s="13"/>
      <c r="B1209" s="13"/>
      <c r="C1209" s="13"/>
      <c r="D1209" s="13"/>
      <c r="E1209" s="13"/>
    </row>
    <row r="1210" spans="1:5">
      <c r="A1210" s="13"/>
      <c r="B1210" s="13"/>
      <c r="C1210" s="13"/>
      <c r="D1210" s="13"/>
      <c r="E1210" s="13"/>
    </row>
    <row r="1211" spans="1:5">
      <c r="A1211" s="13"/>
      <c r="B1211" s="13"/>
      <c r="C1211" s="13"/>
      <c r="D1211" s="13"/>
      <c r="E1211" s="13"/>
    </row>
    <row r="1212" spans="1:5">
      <c r="A1212" s="13"/>
      <c r="B1212" s="13"/>
      <c r="C1212" s="13"/>
      <c r="D1212" s="13"/>
      <c r="E1212" s="13"/>
    </row>
    <row r="1213" spans="1:5">
      <c r="A1213" s="13"/>
      <c r="B1213" s="13"/>
      <c r="C1213" s="13"/>
      <c r="D1213" s="13"/>
      <c r="E1213" s="13"/>
    </row>
    <row r="1214" spans="1:5">
      <c r="A1214" s="13"/>
      <c r="B1214" s="13"/>
      <c r="C1214" s="13"/>
      <c r="D1214" s="13"/>
      <c r="E1214" s="13"/>
    </row>
    <row r="1215" spans="1:5">
      <c r="A1215" s="13"/>
      <c r="B1215" s="13"/>
      <c r="C1215" s="13"/>
      <c r="D1215" s="13"/>
      <c r="E1215" s="13"/>
    </row>
    <row r="1216" spans="1:5">
      <c r="A1216" s="13"/>
      <c r="B1216" s="13"/>
      <c r="C1216" s="13"/>
      <c r="D1216" s="13"/>
      <c r="E1216" s="13"/>
    </row>
    <row r="1217" spans="1:5">
      <c r="A1217" s="13"/>
      <c r="B1217" s="13"/>
      <c r="C1217" s="13"/>
      <c r="D1217" s="13"/>
      <c r="E1217" s="13"/>
    </row>
    <row r="1218" spans="1:5">
      <c r="A1218" s="13"/>
      <c r="B1218" s="13"/>
      <c r="C1218" s="13"/>
      <c r="D1218" s="13"/>
      <c r="E1218" s="13"/>
    </row>
  </sheetData>
  <sheetProtection password="CE4F" sheet="1" objects="1" scenarios="1" formatCells="0" formatColumns="0" formatRows="0" insertRows="0" deleteRows="0" selectLockedCells="1"/>
  <mergeCells count="2">
    <mergeCell ref="A8:D8"/>
    <mergeCell ref="A4:D5"/>
  </mergeCells>
  <pageMargins left="0.75" right="0.75" top="1" bottom="1" header="0.5" footer="0.5"/>
  <pageSetup scale="83"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408"/>
  <sheetViews>
    <sheetView view="pageBreakPreview" zoomScale="70" zoomScaleSheetLayoutView="70" workbookViewId="0">
      <selection activeCell="B19" sqref="B19"/>
    </sheetView>
  </sheetViews>
  <sheetFormatPr defaultRowHeight="12.75"/>
  <cols>
    <col min="1" max="4" width="27.42578125" customWidth="1"/>
    <col min="5" max="5" width="25.42578125" customWidth="1"/>
    <col min="6" max="6" width="29.5703125" customWidth="1"/>
    <col min="7" max="10" width="10.85546875" customWidth="1"/>
  </cols>
  <sheetData>
    <row r="1" spans="1:27" ht="15.75">
      <c r="A1" s="60" t="s">
        <v>133</v>
      </c>
      <c r="B1" s="60"/>
      <c r="C1" s="60"/>
      <c r="D1" s="6"/>
      <c r="E1" s="7"/>
      <c r="F1" s="7"/>
      <c r="G1" s="7"/>
      <c r="H1" s="7"/>
      <c r="I1" s="7"/>
    </row>
    <row r="2" spans="1:27">
      <c r="A2" s="1"/>
      <c r="B2" s="1"/>
      <c r="C2" s="1"/>
      <c r="D2" s="8"/>
      <c r="E2" s="8"/>
      <c r="F2" s="8"/>
      <c r="G2" s="8"/>
      <c r="H2" s="8"/>
      <c r="I2" s="8"/>
      <c r="J2" s="8"/>
      <c r="K2" s="8"/>
      <c r="L2" s="8"/>
      <c r="M2" s="8"/>
      <c r="N2" s="8"/>
      <c r="O2" s="8"/>
      <c r="P2" s="1"/>
      <c r="Q2" s="1"/>
      <c r="R2" s="1"/>
      <c r="S2" s="1"/>
      <c r="T2" s="1"/>
      <c r="U2" s="1"/>
      <c r="V2" s="1"/>
      <c r="W2" s="1"/>
      <c r="X2" s="1"/>
      <c r="Y2" s="1"/>
      <c r="Z2" s="1"/>
      <c r="AA2" s="1"/>
    </row>
    <row r="3" spans="1:27" s="15" customFormat="1" ht="15.75" thickBot="1">
      <c r="A3" s="14" t="s">
        <v>888</v>
      </c>
      <c r="B3" s="14"/>
      <c r="C3" s="14"/>
    </row>
    <row r="4" spans="1:27" s="15" customFormat="1" ht="48" customHeight="1" thickBot="1">
      <c r="A4" s="16" t="s">
        <v>3</v>
      </c>
      <c r="B4" s="521" t="s">
        <v>918</v>
      </c>
      <c r="C4" s="521" t="s">
        <v>886</v>
      </c>
      <c r="D4" s="17" t="s">
        <v>885</v>
      </c>
      <c r="E4" s="17" t="s">
        <v>4</v>
      </c>
      <c r="F4" s="18" t="s">
        <v>887</v>
      </c>
    </row>
    <row r="5" spans="1:27" s="15" customFormat="1" ht="15" customHeight="1">
      <c r="A5" s="19">
        <v>41640</v>
      </c>
      <c r="B5" s="579"/>
      <c r="C5" s="579"/>
      <c r="D5" s="20"/>
      <c r="E5" s="20"/>
      <c r="F5" s="522">
        <f>C5-D5-E5</f>
        <v>0</v>
      </c>
      <c r="G5" s="21"/>
      <c r="H5" s="21"/>
    </row>
    <row r="6" spans="1:27" s="15" customFormat="1" ht="15" customHeight="1">
      <c r="A6" s="19">
        <v>41641</v>
      </c>
      <c r="B6" s="579"/>
      <c r="C6" s="579"/>
      <c r="D6" s="20"/>
      <c r="E6" s="20"/>
      <c r="F6" s="522">
        <f t="shared" ref="F6:F69" si="0">C6-D6-E6</f>
        <v>0</v>
      </c>
      <c r="G6" s="21"/>
      <c r="H6" s="21"/>
    </row>
    <row r="7" spans="1:27" s="15" customFormat="1" ht="15" customHeight="1">
      <c r="A7" s="19">
        <v>41642</v>
      </c>
      <c r="B7" s="579"/>
      <c r="C7" s="579"/>
      <c r="D7" s="20"/>
      <c r="E7" s="20"/>
      <c r="F7" s="522">
        <f t="shared" si="0"/>
        <v>0</v>
      </c>
      <c r="G7" s="21"/>
      <c r="H7" s="21"/>
    </row>
    <row r="8" spans="1:27" s="15" customFormat="1" ht="15" customHeight="1">
      <c r="A8" s="19">
        <v>41643</v>
      </c>
      <c r="B8" s="579"/>
      <c r="C8" s="579"/>
      <c r="D8" s="20"/>
      <c r="E8" s="20"/>
      <c r="F8" s="522">
        <f t="shared" si="0"/>
        <v>0</v>
      </c>
      <c r="G8" s="21"/>
      <c r="H8" s="21"/>
    </row>
    <row r="9" spans="1:27" s="15" customFormat="1" ht="15" customHeight="1">
      <c r="A9" s="19">
        <v>41644</v>
      </c>
      <c r="B9" s="579"/>
      <c r="C9" s="579"/>
      <c r="D9" s="20"/>
      <c r="E9" s="20"/>
      <c r="F9" s="522">
        <f t="shared" si="0"/>
        <v>0</v>
      </c>
      <c r="G9" s="21"/>
      <c r="H9" s="21"/>
    </row>
    <row r="10" spans="1:27" s="15" customFormat="1" ht="15" customHeight="1">
      <c r="A10" s="19">
        <v>41645</v>
      </c>
      <c r="B10" s="579"/>
      <c r="C10" s="579"/>
      <c r="D10" s="20"/>
      <c r="E10" s="20"/>
      <c r="F10" s="522">
        <f t="shared" si="0"/>
        <v>0</v>
      </c>
      <c r="G10" s="21"/>
      <c r="H10" s="21"/>
    </row>
    <row r="11" spans="1:27" s="15" customFormat="1" ht="15" customHeight="1">
      <c r="A11" s="19">
        <v>41646</v>
      </c>
      <c r="B11" s="579"/>
      <c r="C11" s="579"/>
      <c r="D11" s="20"/>
      <c r="E11" s="20"/>
      <c r="F11" s="522">
        <f t="shared" si="0"/>
        <v>0</v>
      </c>
      <c r="G11" s="21"/>
      <c r="H11" s="21"/>
    </row>
    <row r="12" spans="1:27" s="15" customFormat="1" ht="15" customHeight="1">
      <c r="A12" s="19">
        <v>41647</v>
      </c>
      <c r="B12" s="579"/>
      <c r="C12" s="579"/>
      <c r="D12" s="20"/>
      <c r="E12" s="20"/>
      <c r="F12" s="522">
        <f t="shared" si="0"/>
        <v>0</v>
      </c>
      <c r="G12" s="21"/>
      <c r="H12" s="21"/>
    </row>
    <row r="13" spans="1:27" s="15" customFormat="1" ht="15" customHeight="1">
      <c r="A13" s="19">
        <v>41648</v>
      </c>
      <c r="B13" s="579"/>
      <c r="C13" s="579"/>
      <c r="D13" s="20"/>
      <c r="E13" s="20"/>
      <c r="F13" s="522">
        <f t="shared" si="0"/>
        <v>0</v>
      </c>
      <c r="G13" s="21"/>
      <c r="H13" s="21"/>
    </row>
    <row r="14" spans="1:27" s="15" customFormat="1" ht="15" customHeight="1">
      <c r="A14" s="19">
        <v>41649</v>
      </c>
      <c r="B14" s="579"/>
      <c r="C14" s="579"/>
      <c r="D14" s="20"/>
      <c r="E14" s="20"/>
      <c r="F14" s="522">
        <f t="shared" si="0"/>
        <v>0</v>
      </c>
      <c r="G14" s="21"/>
      <c r="H14" s="21"/>
    </row>
    <row r="15" spans="1:27" s="15" customFormat="1" ht="15" customHeight="1">
      <c r="A15" s="19">
        <v>41650</v>
      </c>
      <c r="B15" s="579"/>
      <c r="C15" s="579"/>
      <c r="D15" s="20"/>
      <c r="E15" s="20"/>
      <c r="F15" s="522">
        <f t="shared" si="0"/>
        <v>0</v>
      </c>
      <c r="G15" s="21"/>
      <c r="H15" s="21"/>
    </row>
    <row r="16" spans="1:27" s="15" customFormat="1" ht="15" customHeight="1">
      <c r="A16" s="19">
        <v>41651</v>
      </c>
      <c r="B16" s="579"/>
      <c r="C16" s="579"/>
      <c r="D16" s="20"/>
      <c r="E16" s="20"/>
      <c r="F16" s="522">
        <f t="shared" si="0"/>
        <v>0</v>
      </c>
      <c r="G16" s="21"/>
      <c r="H16" s="21"/>
    </row>
    <row r="17" spans="1:8" s="15" customFormat="1" ht="15" customHeight="1">
      <c r="A17" s="19">
        <v>41652</v>
      </c>
      <c r="B17" s="579"/>
      <c r="C17" s="579"/>
      <c r="D17" s="20"/>
      <c r="E17" s="20"/>
      <c r="F17" s="522">
        <f t="shared" si="0"/>
        <v>0</v>
      </c>
      <c r="G17" s="21"/>
      <c r="H17" s="21"/>
    </row>
    <row r="18" spans="1:8" s="15" customFormat="1" ht="15" customHeight="1">
      <c r="A18" s="19">
        <v>41653</v>
      </c>
      <c r="B18" s="579"/>
      <c r="C18" s="579"/>
      <c r="D18" s="20"/>
      <c r="E18" s="20"/>
      <c r="F18" s="522">
        <f t="shared" si="0"/>
        <v>0</v>
      </c>
      <c r="G18" s="21"/>
      <c r="H18" s="21"/>
    </row>
    <row r="19" spans="1:8" s="15" customFormat="1" ht="15" customHeight="1">
      <c r="A19" s="19">
        <v>41654</v>
      </c>
      <c r="B19" s="579"/>
      <c r="C19" s="579"/>
      <c r="D19" s="20"/>
      <c r="E19" s="20"/>
      <c r="F19" s="522">
        <f t="shared" si="0"/>
        <v>0</v>
      </c>
      <c r="G19" s="21"/>
      <c r="H19" s="21"/>
    </row>
    <row r="20" spans="1:8" s="15" customFormat="1" ht="15" customHeight="1">
      <c r="A20" s="19">
        <v>41655</v>
      </c>
      <c r="B20" s="579"/>
      <c r="C20" s="579"/>
      <c r="D20" s="20"/>
      <c r="E20" s="20"/>
      <c r="F20" s="522">
        <f t="shared" si="0"/>
        <v>0</v>
      </c>
      <c r="G20" s="21"/>
      <c r="H20" s="21"/>
    </row>
    <row r="21" spans="1:8" s="15" customFormat="1" ht="15" customHeight="1">
      <c r="A21" s="19">
        <v>41656</v>
      </c>
      <c r="B21" s="579"/>
      <c r="C21" s="579"/>
      <c r="D21" s="20"/>
      <c r="E21" s="20"/>
      <c r="F21" s="522">
        <f t="shared" si="0"/>
        <v>0</v>
      </c>
      <c r="G21" s="21"/>
      <c r="H21" s="21"/>
    </row>
    <row r="22" spans="1:8" s="15" customFormat="1" ht="15" customHeight="1">
      <c r="A22" s="19">
        <v>41657</v>
      </c>
      <c r="B22" s="579"/>
      <c r="C22" s="579"/>
      <c r="D22" s="20"/>
      <c r="E22" s="20"/>
      <c r="F22" s="522">
        <f t="shared" si="0"/>
        <v>0</v>
      </c>
      <c r="G22" s="21"/>
      <c r="H22" s="21"/>
    </row>
    <row r="23" spans="1:8" s="15" customFormat="1" ht="15" customHeight="1">
      <c r="A23" s="19">
        <v>41658</v>
      </c>
      <c r="B23" s="579"/>
      <c r="C23" s="579"/>
      <c r="D23" s="20"/>
      <c r="E23" s="20"/>
      <c r="F23" s="522">
        <f t="shared" si="0"/>
        <v>0</v>
      </c>
      <c r="G23" s="21"/>
      <c r="H23" s="21"/>
    </row>
    <row r="24" spans="1:8" s="15" customFormat="1" ht="15" customHeight="1">
      <c r="A24" s="19">
        <v>41659</v>
      </c>
      <c r="B24" s="579"/>
      <c r="C24" s="579"/>
      <c r="D24" s="20"/>
      <c r="E24" s="20"/>
      <c r="F24" s="522">
        <f t="shared" si="0"/>
        <v>0</v>
      </c>
      <c r="G24" s="21"/>
      <c r="H24" s="21"/>
    </row>
    <row r="25" spans="1:8" s="15" customFormat="1" ht="15" customHeight="1">
      <c r="A25" s="19">
        <v>41660</v>
      </c>
      <c r="B25" s="579"/>
      <c r="C25" s="579"/>
      <c r="D25" s="20"/>
      <c r="E25" s="20"/>
      <c r="F25" s="522">
        <f t="shared" si="0"/>
        <v>0</v>
      </c>
      <c r="G25" s="21"/>
      <c r="H25" s="21"/>
    </row>
    <row r="26" spans="1:8" s="15" customFormat="1" ht="15" customHeight="1">
      <c r="A26" s="19">
        <v>41661</v>
      </c>
      <c r="B26" s="579"/>
      <c r="C26" s="579"/>
      <c r="D26" s="20"/>
      <c r="E26" s="20"/>
      <c r="F26" s="522">
        <f t="shared" si="0"/>
        <v>0</v>
      </c>
      <c r="G26" s="21"/>
      <c r="H26" s="21"/>
    </row>
    <row r="27" spans="1:8" s="15" customFormat="1" ht="15" customHeight="1">
      <c r="A27" s="19">
        <v>41662</v>
      </c>
      <c r="B27" s="579"/>
      <c r="C27" s="579"/>
      <c r="D27" s="20"/>
      <c r="E27" s="20"/>
      <c r="F27" s="522">
        <f t="shared" si="0"/>
        <v>0</v>
      </c>
      <c r="G27" s="21"/>
      <c r="H27" s="21"/>
    </row>
    <row r="28" spans="1:8" s="15" customFormat="1" ht="15" customHeight="1">
      <c r="A28" s="19">
        <v>41663</v>
      </c>
      <c r="B28" s="579"/>
      <c r="C28" s="579"/>
      <c r="D28" s="20"/>
      <c r="E28" s="20"/>
      <c r="F28" s="522">
        <f t="shared" si="0"/>
        <v>0</v>
      </c>
      <c r="G28" s="21"/>
      <c r="H28" s="21"/>
    </row>
    <row r="29" spans="1:8" s="15" customFormat="1" ht="15" customHeight="1">
      <c r="A29" s="19">
        <v>41664</v>
      </c>
      <c r="B29" s="579"/>
      <c r="C29" s="579"/>
      <c r="D29" s="20"/>
      <c r="E29" s="20"/>
      <c r="F29" s="522">
        <f t="shared" si="0"/>
        <v>0</v>
      </c>
      <c r="G29" s="21"/>
      <c r="H29" s="21"/>
    </row>
    <row r="30" spans="1:8" s="15" customFormat="1" ht="15" customHeight="1">
      <c r="A30" s="19">
        <v>41665</v>
      </c>
      <c r="B30" s="579"/>
      <c r="C30" s="579"/>
      <c r="D30" s="20"/>
      <c r="E30" s="20"/>
      <c r="F30" s="522">
        <f t="shared" si="0"/>
        <v>0</v>
      </c>
      <c r="G30" s="21"/>
      <c r="H30" s="21"/>
    </row>
    <row r="31" spans="1:8" s="15" customFormat="1" ht="15" customHeight="1">
      <c r="A31" s="19">
        <v>41666</v>
      </c>
      <c r="B31" s="579"/>
      <c r="C31" s="579"/>
      <c r="D31" s="20"/>
      <c r="E31" s="20"/>
      <c r="F31" s="522">
        <f t="shared" si="0"/>
        <v>0</v>
      </c>
      <c r="G31" s="21"/>
      <c r="H31" s="21"/>
    </row>
    <row r="32" spans="1:8" s="15" customFormat="1" ht="15" customHeight="1">
      <c r="A32" s="19">
        <v>41667</v>
      </c>
      <c r="B32" s="579"/>
      <c r="C32" s="579"/>
      <c r="D32" s="20"/>
      <c r="E32" s="20"/>
      <c r="F32" s="522">
        <f t="shared" si="0"/>
        <v>0</v>
      </c>
      <c r="G32" s="21"/>
      <c r="H32" s="21"/>
    </row>
    <row r="33" spans="1:8" s="15" customFormat="1" ht="15" customHeight="1">
      <c r="A33" s="19">
        <v>41668</v>
      </c>
      <c r="B33" s="579"/>
      <c r="C33" s="579"/>
      <c r="D33" s="20"/>
      <c r="E33" s="20"/>
      <c r="F33" s="522">
        <f t="shared" si="0"/>
        <v>0</v>
      </c>
      <c r="G33" s="21"/>
      <c r="H33" s="21"/>
    </row>
    <row r="34" spans="1:8" s="15" customFormat="1" ht="15" customHeight="1">
      <c r="A34" s="19">
        <v>41669</v>
      </c>
      <c r="B34" s="579"/>
      <c r="C34" s="579"/>
      <c r="D34" s="20"/>
      <c r="E34" s="20"/>
      <c r="F34" s="522">
        <f t="shared" si="0"/>
        <v>0</v>
      </c>
      <c r="G34" s="21"/>
      <c r="H34" s="21"/>
    </row>
    <row r="35" spans="1:8" s="15" customFormat="1" ht="15" customHeight="1">
      <c r="A35" s="19">
        <v>41670</v>
      </c>
      <c r="B35" s="579"/>
      <c r="C35" s="579"/>
      <c r="D35" s="20"/>
      <c r="E35" s="20"/>
      <c r="F35" s="522">
        <f t="shared" si="0"/>
        <v>0</v>
      </c>
      <c r="G35" s="21"/>
      <c r="H35" s="21"/>
    </row>
    <row r="36" spans="1:8" s="15" customFormat="1" ht="15" customHeight="1">
      <c r="A36" s="19">
        <v>41671</v>
      </c>
      <c r="B36" s="579"/>
      <c r="C36" s="579"/>
      <c r="D36" s="20"/>
      <c r="E36" s="20"/>
      <c r="F36" s="522">
        <f t="shared" si="0"/>
        <v>0</v>
      </c>
      <c r="G36" s="21"/>
      <c r="H36" s="21"/>
    </row>
    <row r="37" spans="1:8" s="15" customFormat="1" ht="15" customHeight="1">
      <c r="A37" s="19">
        <v>41672</v>
      </c>
      <c r="B37" s="579"/>
      <c r="C37" s="579"/>
      <c r="D37" s="20"/>
      <c r="E37" s="20"/>
      <c r="F37" s="522">
        <f t="shared" si="0"/>
        <v>0</v>
      </c>
      <c r="G37" s="21"/>
      <c r="H37" s="21"/>
    </row>
    <row r="38" spans="1:8" s="15" customFormat="1" ht="15" customHeight="1">
      <c r="A38" s="19">
        <v>41673</v>
      </c>
      <c r="B38" s="579"/>
      <c r="C38" s="579"/>
      <c r="D38" s="20"/>
      <c r="E38" s="20"/>
      <c r="F38" s="522">
        <f t="shared" si="0"/>
        <v>0</v>
      </c>
      <c r="G38" s="21"/>
      <c r="H38" s="21"/>
    </row>
    <row r="39" spans="1:8" s="15" customFormat="1" ht="15" customHeight="1">
      <c r="A39" s="19">
        <v>41674</v>
      </c>
      <c r="B39" s="579"/>
      <c r="C39" s="579"/>
      <c r="D39" s="20"/>
      <c r="E39" s="20"/>
      <c r="F39" s="522">
        <f t="shared" si="0"/>
        <v>0</v>
      </c>
      <c r="G39" s="21"/>
      <c r="H39" s="21"/>
    </row>
    <row r="40" spans="1:8" s="15" customFormat="1" ht="15" customHeight="1">
      <c r="A40" s="19">
        <v>41675</v>
      </c>
      <c r="B40" s="579"/>
      <c r="C40" s="579"/>
      <c r="D40" s="20"/>
      <c r="E40" s="20"/>
      <c r="F40" s="522">
        <f t="shared" si="0"/>
        <v>0</v>
      </c>
      <c r="G40" s="21"/>
      <c r="H40" s="21"/>
    </row>
    <row r="41" spans="1:8" s="15" customFormat="1" ht="15" customHeight="1">
      <c r="A41" s="19">
        <v>41676</v>
      </c>
      <c r="B41" s="579"/>
      <c r="C41" s="579"/>
      <c r="D41" s="20"/>
      <c r="E41" s="20"/>
      <c r="F41" s="522">
        <f t="shared" si="0"/>
        <v>0</v>
      </c>
      <c r="G41" s="21"/>
      <c r="H41" s="21"/>
    </row>
    <row r="42" spans="1:8" s="15" customFormat="1" ht="15" customHeight="1">
      <c r="A42" s="19">
        <v>41677</v>
      </c>
      <c r="B42" s="579"/>
      <c r="C42" s="579"/>
      <c r="D42" s="20"/>
      <c r="E42" s="20"/>
      <c r="F42" s="522">
        <f t="shared" si="0"/>
        <v>0</v>
      </c>
      <c r="G42" s="21"/>
      <c r="H42" s="21"/>
    </row>
    <row r="43" spans="1:8" s="15" customFormat="1" ht="15" customHeight="1">
      <c r="A43" s="19">
        <v>41678</v>
      </c>
      <c r="B43" s="579"/>
      <c r="C43" s="579"/>
      <c r="D43" s="20"/>
      <c r="E43" s="20"/>
      <c r="F43" s="522">
        <f t="shared" si="0"/>
        <v>0</v>
      </c>
      <c r="G43" s="21"/>
      <c r="H43" s="21"/>
    </row>
    <row r="44" spans="1:8" s="15" customFormat="1" ht="15" customHeight="1">
      <c r="A44" s="19">
        <v>41679</v>
      </c>
      <c r="B44" s="579"/>
      <c r="C44" s="579"/>
      <c r="D44" s="20"/>
      <c r="E44" s="20"/>
      <c r="F44" s="522">
        <f t="shared" si="0"/>
        <v>0</v>
      </c>
      <c r="G44" s="21"/>
      <c r="H44" s="21"/>
    </row>
    <row r="45" spans="1:8" s="15" customFormat="1" ht="15" customHeight="1">
      <c r="A45" s="19">
        <v>41680</v>
      </c>
      <c r="B45" s="579"/>
      <c r="C45" s="579"/>
      <c r="D45" s="20"/>
      <c r="E45" s="20"/>
      <c r="F45" s="522">
        <f t="shared" si="0"/>
        <v>0</v>
      </c>
      <c r="G45" s="21"/>
      <c r="H45" s="21"/>
    </row>
    <row r="46" spans="1:8" s="15" customFormat="1" ht="15" customHeight="1">
      <c r="A46" s="19">
        <v>41681</v>
      </c>
      <c r="B46" s="579"/>
      <c r="C46" s="579"/>
      <c r="D46" s="20"/>
      <c r="E46" s="20"/>
      <c r="F46" s="522">
        <f t="shared" si="0"/>
        <v>0</v>
      </c>
      <c r="G46" s="21"/>
      <c r="H46" s="21"/>
    </row>
    <row r="47" spans="1:8" s="15" customFormat="1" ht="15" customHeight="1">
      <c r="A47" s="19">
        <v>41682</v>
      </c>
      <c r="B47" s="579"/>
      <c r="C47" s="579"/>
      <c r="D47" s="20"/>
      <c r="E47" s="20"/>
      <c r="F47" s="522">
        <f t="shared" si="0"/>
        <v>0</v>
      </c>
      <c r="G47" s="21"/>
      <c r="H47" s="21"/>
    </row>
    <row r="48" spans="1:8" s="15" customFormat="1" ht="15" customHeight="1">
      <c r="A48" s="19">
        <v>41683</v>
      </c>
      <c r="B48" s="579"/>
      <c r="C48" s="579"/>
      <c r="D48" s="20"/>
      <c r="E48" s="20"/>
      <c r="F48" s="522">
        <f t="shared" si="0"/>
        <v>0</v>
      </c>
      <c r="G48" s="21"/>
      <c r="H48" s="21"/>
    </row>
    <row r="49" spans="1:8" s="15" customFormat="1" ht="15" customHeight="1">
      <c r="A49" s="19">
        <v>41684</v>
      </c>
      <c r="B49" s="579"/>
      <c r="C49" s="579"/>
      <c r="D49" s="20"/>
      <c r="E49" s="20"/>
      <c r="F49" s="522">
        <f t="shared" si="0"/>
        <v>0</v>
      </c>
      <c r="G49" s="21"/>
      <c r="H49" s="21"/>
    </row>
    <row r="50" spans="1:8" s="15" customFormat="1" ht="15" customHeight="1">
      <c r="A50" s="19">
        <v>41685</v>
      </c>
      <c r="B50" s="579"/>
      <c r="C50" s="579"/>
      <c r="D50" s="20"/>
      <c r="E50" s="20"/>
      <c r="F50" s="522">
        <f t="shared" si="0"/>
        <v>0</v>
      </c>
      <c r="G50" s="21"/>
      <c r="H50" s="21"/>
    </row>
    <row r="51" spans="1:8" s="15" customFormat="1" ht="15" customHeight="1">
      <c r="A51" s="19">
        <v>41686</v>
      </c>
      <c r="B51" s="579"/>
      <c r="C51" s="579"/>
      <c r="D51" s="20"/>
      <c r="E51" s="20"/>
      <c r="F51" s="522">
        <f t="shared" si="0"/>
        <v>0</v>
      </c>
      <c r="G51" s="21"/>
      <c r="H51" s="21"/>
    </row>
    <row r="52" spans="1:8" s="15" customFormat="1" ht="15" customHeight="1">
      <c r="A52" s="19">
        <v>41687</v>
      </c>
      <c r="B52" s="579"/>
      <c r="C52" s="579"/>
      <c r="D52" s="20"/>
      <c r="E52" s="20"/>
      <c r="F52" s="522">
        <f t="shared" si="0"/>
        <v>0</v>
      </c>
      <c r="G52" s="21"/>
      <c r="H52" s="21"/>
    </row>
    <row r="53" spans="1:8" s="15" customFormat="1" ht="15" customHeight="1">
      <c r="A53" s="19">
        <v>41688</v>
      </c>
      <c r="B53" s="579"/>
      <c r="C53" s="579"/>
      <c r="D53" s="20"/>
      <c r="E53" s="20"/>
      <c r="F53" s="522">
        <f t="shared" si="0"/>
        <v>0</v>
      </c>
      <c r="G53" s="21"/>
      <c r="H53" s="21"/>
    </row>
    <row r="54" spans="1:8" s="15" customFormat="1" ht="15" customHeight="1">
      <c r="A54" s="19">
        <v>41689</v>
      </c>
      <c r="B54" s="579"/>
      <c r="C54" s="579"/>
      <c r="D54" s="20"/>
      <c r="E54" s="20"/>
      <c r="F54" s="522">
        <f t="shared" si="0"/>
        <v>0</v>
      </c>
      <c r="G54" s="21"/>
      <c r="H54" s="21"/>
    </row>
    <row r="55" spans="1:8" s="15" customFormat="1" ht="15" customHeight="1">
      <c r="A55" s="19">
        <v>41690</v>
      </c>
      <c r="B55" s="579"/>
      <c r="C55" s="579"/>
      <c r="D55" s="20"/>
      <c r="E55" s="20"/>
      <c r="F55" s="522">
        <f t="shared" si="0"/>
        <v>0</v>
      </c>
      <c r="G55" s="21"/>
      <c r="H55" s="21"/>
    </row>
    <row r="56" spans="1:8" s="15" customFormat="1" ht="15" customHeight="1">
      <c r="A56" s="19">
        <v>41691</v>
      </c>
      <c r="B56" s="579"/>
      <c r="C56" s="579"/>
      <c r="D56" s="20"/>
      <c r="E56" s="20"/>
      <c r="F56" s="522">
        <f t="shared" si="0"/>
        <v>0</v>
      </c>
      <c r="G56" s="21"/>
      <c r="H56" s="21"/>
    </row>
    <row r="57" spans="1:8" s="15" customFormat="1" ht="15" customHeight="1">
      <c r="A57" s="19">
        <v>41692</v>
      </c>
      <c r="B57" s="579"/>
      <c r="C57" s="579"/>
      <c r="D57" s="20"/>
      <c r="E57" s="20"/>
      <c r="F57" s="522">
        <f t="shared" si="0"/>
        <v>0</v>
      </c>
      <c r="G57" s="21"/>
      <c r="H57" s="21"/>
    </row>
    <row r="58" spans="1:8" s="15" customFormat="1" ht="15" customHeight="1">
      <c r="A58" s="19">
        <v>41693</v>
      </c>
      <c r="B58" s="579"/>
      <c r="C58" s="579"/>
      <c r="D58" s="20"/>
      <c r="E58" s="20"/>
      <c r="F58" s="522">
        <f t="shared" si="0"/>
        <v>0</v>
      </c>
      <c r="G58" s="21"/>
      <c r="H58" s="21"/>
    </row>
    <row r="59" spans="1:8" s="15" customFormat="1" ht="15" customHeight="1">
      <c r="A59" s="19">
        <v>41694</v>
      </c>
      <c r="B59" s="579"/>
      <c r="C59" s="579"/>
      <c r="D59" s="20"/>
      <c r="E59" s="20"/>
      <c r="F59" s="522">
        <f t="shared" si="0"/>
        <v>0</v>
      </c>
      <c r="G59" s="21"/>
      <c r="H59" s="21"/>
    </row>
    <row r="60" spans="1:8" s="15" customFormat="1" ht="15" customHeight="1">
      <c r="A60" s="19">
        <v>41695</v>
      </c>
      <c r="B60" s="579"/>
      <c r="C60" s="579"/>
      <c r="D60" s="20"/>
      <c r="E60" s="20"/>
      <c r="F60" s="522">
        <f t="shared" si="0"/>
        <v>0</v>
      </c>
      <c r="G60" s="21"/>
      <c r="H60" s="21"/>
    </row>
    <row r="61" spans="1:8" s="15" customFormat="1" ht="15" customHeight="1">
      <c r="A61" s="19">
        <v>41696</v>
      </c>
      <c r="B61" s="579"/>
      <c r="C61" s="579"/>
      <c r="D61" s="20"/>
      <c r="E61" s="20"/>
      <c r="F61" s="522">
        <f t="shared" si="0"/>
        <v>0</v>
      </c>
      <c r="G61" s="21"/>
      <c r="H61" s="21"/>
    </row>
    <row r="62" spans="1:8" s="15" customFormat="1" ht="15" customHeight="1">
      <c r="A62" s="19">
        <v>41697</v>
      </c>
      <c r="B62" s="579"/>
      <c r="C62" s="579"/>
      <c r="D62" s="20"/>
      <c r="E62" s="20"/>
      <c r="F62" s="522">
        <f t="shared" si="0"/>
        <v>0</v>
      </c>
      <c r="G62" s="21"/>
      <c r="H62" s="21"/>
    </row>
    <row r="63" spans="1:8" s="15" customFormat="1" ht="15" customHeight="1">
      <c r="A63" s="19">
        <v>41698</v>
      </c>
      <c r="B63" s="579"/>
      <c r="C63" s="579"/>
      <c r="D63" s="20"/>
      <c r="E63" s="20"/>
      <c r="F63" s="522">
        <f t="shared" si="0"/>
        <v>0</v>
      </c>
      <c r="G63" s="21"/>
      <c r="H63" s="21"/>
    </row>
    <row r="64" spans="1:8" s="15" customFormat="1" ht="15" customHeight="1">
      <c r="A64" s="19">
        <v>41699</v>
      </c>
      <c r="B64" s="579"/>
      <c r="C64" s="579"/>
      <c r="D64" s="20"/>
      <c r="E64" s="20"/>
      <c r="F64" s="522">
        <f t="shared" si="0"/>
        <v>0</v>
      </c>
      <c r="G64" s="21"/>
      <c r="H64" s="21"/>
    </row>
    <row r="65" spans="1:8" s="15" customFormat="1" ht="15" customHeight="1">
      <c r="A65" s="19">
        <v>41700</v>
      </c>
      <c r="B65" s="579"/>
      <c r="C65" s="579"/>
      <c r="D65" s="20"/>
      <c r="E65" s="20"/>
      <c r="F65" s="522">
        <f t="shared" si="0"/>
        <v>0</v>
      </c>
      <c r="G65" s="21"/>
      <c r="H65" s="21"/>
    </row>
    <row r="66" spans="1:8" s="15" customFormat="1" ht="15" customHeight="1">
      <c r="A66" s="19">
        <v>41701</v>
      </c>
      <c r="B66" s="579"/>
      <c r="C66" s="579"/>
      <c r="D66" s="20"/>
      <c r="E66" s="20"/>
      <c r="F66" s="522">
        <f t="shared" si="0"/>
        <v>0</v>
      </c>
      <c r="G66" s="21"/>
      <c r="H66" s="21"/>
    </row>
    <row r="67" spans="1:8" s="15" customFormat="1" ht="15" customHeight="1">
      <c r="A67" s="19">
        <v>41702</v>
      </c>
      <c r="B67" s="579"/>
      <c r="C67" s="579"/>
      <c r="D67" s="20"/>
      <c r="E67" s="20"/>
      <c r="F67" s="522">
        <f t="shared" si="0"/>
        <v>0</v>
      </c>
      <c r="G67" s="21"/>
      <c r="H67" s="21"/>
    </row>
    <row r="68" spans="1:8" s="15" customFormat="1" ht="15" customHeight="1">
      <c r="A68" s="19">
        <v>41703</v>
      </c>
      <c r="B68" s="579"/>
      <c r="C68" s="579"/>
      <c r="D68" s="20"/>
      <c r="E68" s="20"/>
      <c r="F68" s="522">
        <f t="shared" si="0"/>
        <v>0</v>
      </c>
      <c r="G68" s="21"/>
      <c r="H68" s="21"/>
    </row>
    <row r="69" spans="1:8" s="15" customFormat="1" ht="15" customHeight="1">
      <c r="A69" s="19">
        <v>41704</v>
      </c>
      <c r="B69" s="579"/>
      <c r="C69" s="579"/>
      <c r="D69" s="20"/>
      <c r="E69" s="20"/>
      <c r="F69" s="522">
        <f t="shared" si="0"/>
        <v>0</v>
      </c>
      <c r="G69" s="21"/>
      <c r="H69" s="21"/>
    </row>
    <row r="70" spans="1:8" s="15" customFormat="1" ht="15" customHeight="1">
      <c r="A70" s="19">
        <v>41705</v>
      </c>
      <c r="B70" s="579"/>
      <c r="C70" s="579"/>
      <c r="D70" s="20"/>
      <c r="E70" s="20"/>
      <c r="F70" s="522">
        <f t="shared" ref="F70:F133" si="1">C70-D70-E70</f>
        <v>0</v>
      </c>
      <c r="G70" s="21"/>
      <c r="H70" s="21"/>
    </row>
    <row r="71" spans="1:8" s="15" customFormat="1" ht="15" customHeight="1">
      <c r="A71" s="19">
        <v>41706</v>
      </c>
      <c r="B71" s="579"/>
      <c r="C71" s="579"/>
      <c r="D71" s="20"/>
      <c r="E71" s="20"/>
      <c r="F71" s="522">
        <f t="shared" si="1"/>
        <v>0</v>
      </c>
      <c r="G71" s="21"/>
      <c r="H71" s="21"/>
    </row>
    <row r="72" spans="1:8" s="15" customFormat="1" ht="15" customHeight="1">
      <c r="A72" s="19">
        <v>41707</v>
      </c>
      <c r="B72" s="579"/>
      <c r="C72" s="579"/>
      <c r="D72" s="20"/>
      <c r="E72" s="20"/>
      <c r="F72" s="522">
        <f t="shared" si="1"/>
        <v>0</v>
      </c>
      <c r="G72" s="21"/>
      <c r="H72" s="21"/>
    </row>
    <row r="73" spans="1:8" s="15" customFormat="1" ht="15" customHeight="1">
      <c r="A73" s="19">
        <v>41708</v>
      </c>
      <c r="B73" s="579"/>
      <c r="C73" s="579"/>
      <c r="D73" s="20"/>
      <c r="E73" s="20"/>
      <c r="F73" s="522">
        <f t="shared" si="1"/>
        <v>0</v>
      </c>
      <c r="G73" s="21"/>
      <c r="H73" s="21"/>
    </row>
    <row r="74" spans="1:8" s="15" customFormat="1" ht="15" customHeight="1">
      <c r="A74" s="19">
        <v>41709</v>
      </c>
      <c r="B74" s="579"/>
      <c r="C74" s="579"/>
      <c r="D74" s="20"/>
      <c r="E74" s="20"/>
      <c r="F74" s="522">
        <f t="shared" si="1"/>
        <v>0</v>
      </c>
      <c r="G74" s="21"/>
      <c r="H74" s="21"/>
    </row>
    <row r="75" spans="1:8" s="15" customFormat="1" ht="15" customHeight="1">
      <c r="A75" s="19">
        <v>41710</v>
      </c>
      <c r="B75" s="579"/>
      <c r="C75" s="579"/>
      <c r="D75" s="20"/>
      <c r="E75" s="20"/>
      <c r="F75" s="522">
        <f t="shared" si="1"/>
        <v>0</v>
      </c>
      <c r="G75" s="21"/>
      <c r="H75" s="21"/>
    </row>
    <row r="76" spans="1:8" s="15" customFormat="1" ht="15" customHeight="1">
      <c r="A76" s="19">
        <v>41711</v>
      </c>
      <c r="B76" s="579"/>
      <c r="C76" s="579"/>
      <c r="D76" s="20"/>
      <c r="E76" s="20"/>
      <c r="F76" s="522">
        <f t="shared" si="1"/>
        <v>0</v>
      </c>
      <c r="G76" s="21"/>
      <c r="H76" s="21"/>
    </row>
    <row r="77" spans="1:8" s="15" customFormat="1" ht="15" customHeight="1">
      <c r="A77" s="19">
        <v>41712</v>
      </c>
      <c r="B77" s="579"/>
      <c r="C77" s="579"/>
      <c r="D77" s="20"/>
      <c r="E77" s="20"/>
      <c r="F77" s="522">
        <f t="shared" si="1"/>
        <v>0</v>
      </c>
      <c r="G77" s="21"/>
      <c r="H77" s="21"/>
    </row>
    <row r="78" spans="1:8" s="15" customFormat="1" ht="15" customHeight="1">
      <c r="A78" s="19">
        <v>41713</v>
      </c>
      <c r="B78" s="579"/>
      <c r="C78" s="579"/>
      <c r="D78" s="20"/>
      <c r="E78" s="20"/>
      <c r="F78" s="522">
        <f t="shared" si="1"/>
        <v>0</v>
      </c>
      <c r="G78" s="21"/>
      <c r="H78" s="21"/>
    </row>
    <row r="79" spans="1:8" s="15" customFormat="1" ht="15" customHeight="1">
      <c r="A79" s="19">
        <v>41714</v>
      </c>
      <c r="B79" s="579"/>
      <c r="C79" s="579"/>
      <c r="D79" s="20"/>
      <c r="E79" s="20"/>
      <c r="F79" s="522">
        <f t="shared" si="1"/>
        <v>0</v>
      </c>
      <c r="G79" s="21"/>
      <c r="H79" s="21"/>
    </row>
    <row r="80" spans="1:8" s="15" customFormat="1" ht="15" customHeight="1">
      <c r="A80" s="19">
        <v>41715</v>
      </c>
      <c r="B80" s="579"/>
      <c r="C80" s="579"/>
      <c r="D80" s="20"/>
      <c r="E80" s="20"/>
      <c r="F80" s="522">
        <f t="shared" si="1"/>
        <v>0</v>
      </c>
      <c r="G80" s="21"/>
      <c r="H80" s="21"/>
    </row>
    <row r="81" spans="1:8" s="15" customFormat="1" ht="15" customHeight="1">
      <c r="A81" s="19">
        <v>41716</v>
      </c>
      <c r="B81" s="579"/>
      <c r="C81" s="579"/>
      <c r="D81" s="20"/>
      <c r="E81" s="20"/>
      <c r="F81" s="522">
        <f t="shared" si="1"/>
        <v>0</v>
      </c>
      <c r="G81" s="21"/>
      <c r="H81" s="21"/>
    </row>
    <row r="82" spans="1:8" s="15" customFormat="1" ht="15" customHeight="1">
      <c r="A82" s="19">
        <v>41717</v>
      </c>
      <c r="B82" s="579"/>
      <c r="C82" s="579"/>
      <c r="D82" s="20"/>
      <c r="E82" s="20"/>
      <c r="F82" s="522">
        <f t="shared" si="1"/>
        <v>0</v>
      </c>
      <c r="G82" s="21"/>
      <c r="H82" s="21"/>
    </row>
    <row r="83" spans="1:8" s="15" customFormat="1" ht="15" customHeight="1">
      <c r="A83" s="19">
        <v>41718</v>
      </c>
      <c r="B83" s="579"/>
      <c r="C83" s="579"/>
      <c r="D83" s="20"/>
      <c r="E83" s="20"/>
      <c r="F83" s="522">
        <f t="shared" si="1"/>
        <v>0</v>
      </c>
      <c r="G83" s="21"/>
      <c r="H83" s="21"/>
    </row>
    <row r="84" spans="1:8" s="15" customFormat="1" ht="15" customHeight="1">
      <c r="A84" s="19">
        <v>41719</v>
      </c>
      <c r="B84" s="579"/>
      <c r="C84" s="579"/>
      <c r="D84" s="20"/>
      <c r="E84" s="20"/>
      <c r="F84" s="522">
        <f t="shared" si="1"/>
        <v>0</v>
      </c>
      <c r="G84" s="21"/>
      <c r="H84" s="21"/>
    </row>
    <row r="85" spans="1:8" s="15" customFormat="1" ht="15" customHeight="1">
      <c r="A85" s="19">
        <v>41720</v>
      </c>
      <c r="B85" s="579"/>
      <c r="C85" s="579"/>
      <c r="D85" s="20"/>
      <c r="E85" s="20"/>
      <c r="F85" s="522">
        <f t="shared" si="1"/>
        <v>0</v>
      </c>
      <c r="G85" s="21"/>
      <c r="H85" s="21"/>
    </row>
    <row r="86" spans="1:8" s="15" customFormat="1" ht="15" customHeight="1">
      <c r="A86" s="19">
        <v>41721</v>
      </c>
      <c r="B86" s="579"/>
      <c r="C86" s="579"/>
      <c r="D86" s="20"/>
      <c r="E86" s="20"/>
      <c r="F86" s="522">
        <f t="shared" si="1"/>
        <v>0</v>
      </c>
      <c r="G86" s="21"/>
      <c r="H86" s="21"/>
    </row>
    <row r="87" spans="1:8" s="15" customFormat="1" ht="15" customHeight="1">
      <c r="A87" s="19">
        <v>41722</v>
      </c>
      <c r="B87" s="579"/>
      <c r="C87" s="579"/>
      <c r="D87" s="20"/>
      <c r="E87" s="20"/>
      <c r="F87" s="522">
        <f t="shared" si="1"/>
        <v>0</v>
      </c>
      <c r="G87" s="21"/>
      <c r="H87" s="21"/>
    </row>
    <row r="88" spans="1:8" s="15" customFormat="1" ht="15" customHeight="1">
      <c r="A88" s="19">
        <v>41723</v>
      </c>
      <c r="B88" s="579"/>
      <c r="C88" s="579"/>
      <c r="D88" s="20"/>
      <c r="E88" s="20"/>
      <c r="F88" s="522">
        <f t="shared" si="1"/>
        <v>0</v>
      </c>
      <c r="G88" s="21"/>
      <c r="H88" s="21"/>
    </row>
    <row r="89" spans="1:8" s="15" customFormat="1" ht="15" customHeight="1">
      <c r="A89" s="19">
        <v>41724</v>
      </c>
      <c r="B89" s="579"/>
      <c r="C89" s="579"/>
      <c r="D89" s="20"/>
      <c r="E89" s="20"/>
      <c r="F89" s="522">
        <f t="shared" si="1"/>
        <v>0</v>
      </c>
      <c r="G89" s="21"/>
      <c r="H89" s="21"/>
    </row>
    <row r="90" spans="1:8" s="15" customFormat="1" ht="15" customHeight="1">
      <c r="A90" s="19">
        <v>41725</v>
      </c>
      <c r="B90" s="579"/>
      <c r="C90" s="579"/>
      <c r="D90" s="20"/>
      <c r="E90" s="20"/>
      <c r="F90" s="522">
        <f t="shared" si="1"/>
        <v>0</v>
      </c>
      <c r="G90" s="21"/>
      <c r="H90" s="21"/>
    </row>
    <row r="91" spans="1:8" s="15" customFormat="1" ht="15" customHeight="1">
      <c r="A91" s="19">
        <v>41726</v>
      </c>
      <c r="B91" s="579"/>
      <c r="C91" s="579"/>
      <c r="D91" s="20"/>
      <c r="E91" s="20"/>
      <c r="F91" s="522">
        <f t="shared" si="1"/>
        <v>0</v>
      </c>
      <c r="G91" s="21"/>
      <c r="H91" s="21"/>
    </row>
    <row r="92" spans="1:8" s="15" customFormat="1" ht="15" customHeight="1">
      <c r="A92" s="19">
        <v>41727</v>
      </c>
      <c r="B92" s="579"/>
      <c r="C92" s="579"/>
      <c r="D92" s="20"/>
      <c r="E92" s="20"/>
      <c r="F92" s="522">
        <f t="shared" si="1"/>
        <v>0</v>
      </c>
      <c r="G92" s="21"/>
      <c r="H92" s="21"/>
    </row>
    <row r="93" spans="1:8" s="15" customFormat="1" ht="15" customHeight="1">
      <c r="A93" s="19">
        <v>41728</v>
      </c>
      <c r="B93" s="579"/>
      <c r="C93" s="579"/>
      <c r="D93" s="20"/>
      <c r="E93" s="20"/>
      <c r="F93" s="522">
        <f t="shared" si="1"/>
        <v>0</v>
      </c>
      <c r="G93" s="21"/>
      <c r="H93" s="21"/>
    </row>
    <row r="94" spans="1:8" s="15" customFormat="1" ht="15" customHeight="1">
      <c r="A94" s="19">
        <v>41729</v>
      </c>
      <c r="B94" s="579"/>
      <c r="C94" s="579"/>
      <c r="D94" s="20"/>
      <c r="E94" s="20"/>
      <c r="F94" s="522">
        <f t="shared" si="1"/>
        <v>0</v>
      </c>
      <c r="G94" s="21"/>
      <c r="H94" s="21"/>
    </row>
    <row r="95" spans="1:8" s="15" customFormat="1" ht="15" customHeight="1">
      <c r="A95" s="19">
        <v>41730</v>
      </c>
      <c r="B95" s="579"/>
      <c r="C95" s="579"/>
      <c r="D95" s="20"/>
      <c r="E95" s="20"/>
      <c r="F95" s="522">
        <f t="shared" si="1"/>
        <v>0</v>
      </c>
      <c r="G95" s="21"/>
      <c r="H95" s="21"/>
    </row>
    <row r="96" spans="1:8" s="15" customFormat="1" ht="15" customHeight="1">
      <c r="A96" s="19">
        <v>41731</v>
      </c>
      <c r="B96" s="579"/>
      <c r="C96" s="579"/>
      <c r="D96" s="20"/>
      <c r="E96" s="20"/>
      <c r="F96" s="522">
        <f t="shared" si="1"/>
        <v>0</v>
      </c>
      <c r="G96" s="21"/>
      <c r="H96" s="21"/>
    </row>
    <row r="97" spans="1:8" s="15" customFormat="1" ht="15" customHeight="1">
      <c r="A97" s="19">
        <v>41732</v>
      </c>
      <c r="B97" s="579"/>
      <c r="C97" s="579"/>
      <c r="D97" s="20"/>
      <c r="E97" s="20"/>
      <c r="F97" s="522">
        <f t="shared" si="1"/>
        <v>0</v>
      </c>
      <c r="G97" s="21"/>
      <c r="H97" s="21"/>
    </row>
    <row r="98" spans="1:8" s="15" customFormat="1" ht="15" customHeight="1">
      <c r="A98" s="19">
        <v>41733</v>
      </c>
      <c r="B98" s="579"/>
      <c r="C98" s="579"/>
      <c r="D98" s="20"/>
      <c r="E98" s="20"/>
      <c r="F98" s="522">
        <f t="shared" si="1"/>
        <v>0</v>
      </c>
      <c r="G98" s="21"/>
      <c r="H98" s="21"/>
    </row>
    <row r="99" spans="1:8" s="15" customFormat="1" ht="15" customHeight="1">
      <c r="A99" s="19">
        <v>41734</v>
      </c>
      <c r="B99" s="579"/>
      <c r="C99" s="579"/>
      <c r="D99" s="20"/>
      <c r="E99" s="20"/>
      <c r="F99" s="522">
        <f t="shared" si="1"/>
        <v>0</v>
      </c>
      <c r="G99" s="21"/>
      <c r="H99" s="21"/>
    </row>
    <row r="100" spans="1:8" s="15" customFormat="1" ht="15" customHeight="1">
      <c r="A100" s="19">
        <v>41735</v>
      </c>
      <c r="B100" s="579"/>
      <c r="C100" s="579"/>
      <c r="D100" s="20"/>
      <c r="E100" s="20"/>
      <c r="F100" s="522">
        <f t="shared" si="1"/>
        <v>0</v>
      </c>
      <c r="G100" s="21"/>
      <c r="H100" s="21"/>
    </row>
    <row r="101" spans="1:8" s="15" customFormat="1" ht="15" customHeight="1">
      <c r="A101" s="19">
        <v>41736</v>
      </c>
      <c r="B101" s="579"/>
      <c r="C101" s="579"/>
      <c r="D101" s="20"/>
      <c r="E101" s="20"/>
      <c r="F101" s="522">
        <f t="shared" si="1"/>
        <v>0</v>
      </c>
      <c r="G101" s="21"/>
      <c r="H101" s="21"/>
    </row>
    <row r="102" spans="1:8" s="15" customFormat="1" ht="15" customHeight="1">
      <c r="A102" s="19">
        <v>41737</v>
      </c>
      <c r="B102" s="579"/>
      <c r="C102" s="579"/>
      <c r="D102" s="20"/>
      <c r="E102" s="20"/>
      <c r="F102" s="522">
        <f t="shared" si="1"/>
        <v>0</v>
      </c>
      <c r="G102" s="21"/>
      <c r="H102" s="21"/>
    </row>
    <row r="103" spans="1:8" s="15" customFormat="1" ht="15" customHeight="1">
      <c r="A103" s="19">
        <v>41738</v>
      </c>
      <c r="B103" s="579"/>
      <c r="C103" s="579"/>
      <c r="D103" s="20"/>
      <c r="E103" s="20"/>
      <c r="F103" s="522">
        <f t="shared" si="1"/>
        <v>0</v>
      </c>
      <c r="G103" s="21"/>
      <c r="H103" s="21"/>
    </row>
    <row r="104" spans="1:8" s="15" customFormat="1" ht="15" customHeight="1">
      <c r="A104" s="19">
        <v>41739</v>
      </c>
      <c r="B104" s="579"/>
      <c r="C104" s="579"/>
      <c r="D104" s="20"/>
      <c r="E104" s="20"/>
      <c r="F104" s="522">
        <f t="shared" si="1"/>
        <v>0</v>
      </c>
      <c r="G104" s="21"/>
      <c r="H104" s="21"/>
    </row>
    <row r="105" spans="1:8" s="15" customFormat="1" ht="15" customHeight="1">
      <c r="A105" s="19">
        <v>41740</v>
      </c>
      <c r="B105" s="579"/>
      <c r="C105" s="579"/>
      <c r="D105" s="20"/>
      <c r="E105" s="20"/>
      <c r="F105" s="522">
        <f t="shared" si="1"/>
        <v>0</v>
      </c>
      <c r="G105" s="21"/>
      <c r="H105" s="21"/>
    </row>
    <row r="106" spans="1:8" s="15" customFormat="1" ht="15" customHeight="1">
      <c r="A106" s="19">
        <v>41741</v>
      </c>
      <c r="B106" s="579"/>
      <c r="C106" s="579"/>
      <c r="D106" s="20"/>
      <c r="E106" s="20"/>
      <c r="F106" s="522">
        <f t="shared" si="1"/>
        <v>0</v>
      </c>
      <c r="G106" s="21"/>
      <c r="H106" s="21"/>
    </row>
    <row r="107" spans="1:8" s="15" customFormat="1" ht="15" customHeight="1">
      <c r="A107" s="19">
        <v>41742</v>
      </c>
      <c r="B107" s="579"/>
      <c r="C107" s="579"/>
      <c r="D107" s="20"/>
      <c r="E107" s="20"/>
      <c r="F107" s="522">
        <f t="shared" si="1"/>
        <v>0</v>
      </c>
      <c r="G107" s="21"/>
      <c r="H107" s="21"/>
    </row>
    <row r="108" spans="1:8" s="15" customFormat="1" ht="15" customHeight="1">
      <c r="A108" s="19">
        <v>41743</v>
      </c>
      <c r="B108" s="579"/>
      <c r="C108" s="579"/>
      <c r="D108" s="20"/>
      <c r="E108" s="20"/>
      <c r="F108" s="522">
        <f t="shared" si="1"/>
        <v>0</v>
      </c>
      <c r="G108" s="21"/>
      <c r="H108" s="21"/>
    </row>
    <row r="109" spans="1:8" s="15" customFormat="1" ht="15" customHeight="1">
      <c r="A109" s="19">
        <v>41744</v>
      </c>
      <c r="B109" s="579"/>
      <c r="C109" s="579"/>
      <c r="D109" s="20"/>
      <c r="E109" s="20"/>
      <c r="F109" s="522">
        <f t="shared" si="1"/>
        <v>0</v>
      </c>
      <c r="G109" s="21"/>
      <c r="H109" s="21"/>
    </row>
    <row r="110" spans="1:8" s="15" customFormat="1" ht="15" customHeight="1">
      <c r="A110" s="19">
        <v>41745</v>
      </c>
      <c r="B110" s="579"/>
      <c r="C110" s="579"/>
      <c r="D110" s="20"/>
      <c r="E110" s="20"/>
      <c r="F110" s="522">
        <f t="shared" si="1"/>
        <v>0</v>
      </c>
      <c r="G110" s="21"/>
      <c r="H110" s="21"/>
    </row>
    <row r="111" spans="1:8" s="15" customFormat="1" ht="15" customHeight="1">
      <c r="A111" s="19">
        <v>41746</v>
      </c>
      <c r="B111" s="579"/>
      <c r="C111" s="579"/>
      <c r="D111" s="20"/>
      <c r="E111" s="20"/>
      <c r="F111" s="522">
        <f t="shared" si="1"/>
        <v>0</v>
      </c>
      <c r="G111" s="21"/>
      <c r="H111" s="21"/>
    </row>
    <row r="112" spans="1:8" s="15" customFormat="1" ht="15" customHeight="1">
      <c r="A112" s="19">
        <v>41747</v>
      </c>
      <c r="B112" s="579"/>
      <c r="C112" s="579"/>
      <c r="D112" s="20"/>
      <c r="E112" s="20"/>
      <c r="F112" s="522">
        <f t="shared" si="1"/>
        <v>0</v>
      </c>
      <c r="G112" s="21"/>
      <c r="H112" s="21"/>
    </row>
    <row r="113" spans="1:8" s="15" customFormat="1" ht="15" customHeight="1">
      <c r="A113" s="19">
        <v>41748</v>
      </c>
      <c r="B113" s="579"/>
      <c r="C113" s="579"/>
      <c r="D113" s="20"/>
      <c r="E113" s="20"/>
      <c r="F113" s="522">
        <f t="shared" si="1"/>
        <v>0</v>
      </c>
      <c r="G113" s="21"/>
      <c r="H113" s="21"/>
    </row>
    <row r="114" spans="1:8" s="15" customFormat="1" ht="15" customHeight="1">
      <c r="A114" s="19">
        <v>41749</v>
      </c>
      <c r="B114" s="579"/>
      <c r="C114" s="579"/>
      <c r="D114" s="20"/>
      <c r="E114" s="20"/>
      <c r="F114" s="522">
        <f t="shared" si="1"/>
        <v>0</v>
      </c>
      <c r="G114" s="21"/>
      <c r="H114" s="21"/>
    </row>
    <row r="115" spans="1:8" s="15" customFormat="1" ht="15" customHeight="1">
      <c r="A115" s="19">
        <v>41750</v>
      </c>
      <c r="B115" s="579"/>
      <c r="C115" s="579"/>
      <c r="D115" s="20"/>
      <c r="E115" s="20"/>
      <c r="F115" s="522">
        <f t="shared" si="1"/>
        <v>0</v>
      </c>
      <c r="G115" s="21"/>
      <c r="H115" s="21"/>
    </row>
    <row r="116" spans="1:8" s="15" customFormat="1" ht="15" customHeight="1">
      <c r="A116" s="19">
        <v>41751</v>
      </c>
      <c r="B116" s="579"/>
      <c r="C116" s="579"/>
      <c r="D116" s="20"/>
      <c r="E116" s="20"/>
      <c r="F116" s="522">
        <f t="shared" si="1"/>
        <v>0</v>
      </c>
      <c r="G116" s="21"/>
      <c r="H116" s="21"/>
    </row>
    <row r="117" spans="1:8" s="15" customFormat="1" ht="15" customHeight="1">
      <c r="A117" s="19">
        <v>41752</v>
      </c>
      <c r="B117" s="579"/>
      <c r="C117" s="579"/>
      <c r="D117" s="20"/>
      <c r="E117" s="20"/>
      <c r="F117" s="522">
        <f t="shared" si="1"/>
        <v>0</v>
      </c>
      <c r="G117" s="21"/>
      <c r="H117" s="21"/>
    </row>
    <row r="118" spans="1:8" s="15" customFormat="1" ht="15" customHeight="1">
      <c r="A118" s="19">
        <v>41753</v>
      </c>
      <c r="B118" s="579"/>
      <c r="C118" s="579"/>
      <c r="D118" s="20"/>
      <c r="E118" s="20"/>
      <c r="F118" s="522">
        <f t="shared" si="1"/>
        <v>0</v>
      </c>
      <c r="G118" s="21"/>
      <c r="H118" s="21"/>
    </row>
    <row r="119" spans="1:8" s="15" customFormat="1" ht="15" customHeight="1">
      <c r="A119" s="19">
        <v>41754</v>
      </c>
      <c r="B119" s="579"/>
      <c r="C119" s="579"/>
      <c r="D119" s="20"/>
      <c r="E119" s="20"/>
      <c r="F119" s="522">
        <f t="shared" si="1"/>
        <v>0</v>
      </c>
      <c r="G119" s="21"/>
      <c r="H119" s="21"/>
    </row>
    <row r="120" spans="1:8" s="15" customFormat="1" ht="15" customHeight="1">
      <c r="A120" s="19">
        <v>41755</v>
      </c>
      <c r="B120" s="579"/>
      <c r="C120" s="579"/>
      <c r="D120" s="20"/>
      <c r="E120" s="20"/>
      <c r="F120" s="522">
        <f t="shared" si="1"/>
        <v>0</v>
      </c>
      <c r="G120" s="21"/>
      <c r="H120" s="21"/>
    </row>
    <row r="121" spans="1:8" s="15" customFormat="1" ht="15" customHeight="1">
      <c r="A121" s="19">
        <v>41756</v>
      </c>
      <c r="B121" s="579"/>
      <c r="C121" s="579"/>
      <c r="D121" s="20"/>
      <c r="E121" s="20"/>
      <c r="F121" s="522">
        <f t="shared" si="1"/>
        <v>0</v>
      </c>
      <c r="G121" s="21"/>
      <c r="H121" s="21"/>
    </row>
    <row r="122" spans="1:8" s="15" customFormat="1" ht="15" customHeight="1">
      <c r="A122" s="19">
        <v>41757</v>
      </c>
      <c r="B122" s="579"/>
      <c r="C122" s="579"/>
      <c r="D122" s="20"/>
      <c r="E122" s="20"/>
      <c r="F122" s="522">
        <f t="shared" si="1"/>
        <v>0</v>
      </c>
      <c r="G122" s="21"/>
      <c r="H122" s="21"/>
    </row>
    <row r="123" spans="1:8" s="15" customFormat="1" ht="15" customHeight="1">
      <c r="A123" s="19">
        <v>41758</v>
      </c>
      <c r="B123" s="579"/>
      <c r="C123" s="579"/>
      <c r="D123" s="20"/>
      <c r="E123" s="20"/>
      <c r="F123" s="522">
        <f t="shared" si="1"/>
        <v>0</v>
      </c>
      <c r="G123" s="21"/>
      <c r="H123" s="21"/>
    </row>
    <row r="124" spans="1:8" s="15" customFormat="1" ht="15" customHeight="1">
      <c r="A124" s="19">
        <v>41759</v>
      </c>
      <c r="B124" s="579"/>
      <c r="C124" s="579"/>
      <c r="D124" s="20"/>
      <c r="E124" s="20"/>
      <c r="F124" s="522">
        <f t="shared" si="1"/>
        <v>0</v>
      </c>
      <c r="G124" s="21"/>
      <c r="H124" s="21"/>
    </row>
    <row r="125" spans="1:8" s="15" customFormat="1" ht="15" customHeight="1">
      <c r="A125" s="19">
        <v>41760</v>
      </c>
      <c r="B125" s="579"/>
      <c r="C125" s="579"/>
      <c r="D125" s="20"/>
      <c r="E125" s="20"/>
      <c r="F125" s="522">
        <f t="shared" si="1"/>
        <v>0</v>
      </c>
      <c r="G125" s="21"/>
      <c r="H125" s="21"/>
    </row>
    <row r="126" spans="1:8" s="15" customFormat="1" ht="15" customHeight="1">
      <c r="A126" s="19">
        <v>41761</v>
      </c>
      <c r="B126" s="579"/>
      <c r="C126" s="579"/>
      <c r="D126" s="20"/>
      <c r="E126" s="20"/>
      <c r="F126" s="522">
        <f t="shared" si="1"/>
        <v>0</v>
      </c>
      <c r="G126" s="21"/>
      <c r="H126" s="21"/>
    </row>
    <row r="127" spans="1:8" s="15" customFormat="1" ht="15" customHeight="1">
      <c r="A127" s="19">
        <v>41762</v>
      </c>
      <c r="B127" s="579"/>
      <c r="C127" s="579"/>
      <c r="D127" s="20"/>
      <c r="E127" s="20"/>
      <c r="F127" s="522">
        <f t="shared" si="1"/>
        <v>0</v>
      </c>
      <c r="G127" s="21"/>
      <c r="H127" s="21"/>
    </row>
    <row r="128" spans="1:8" s="15" customFormat="1" ht="15" customHeight="1">
      <c r="A128" s="19">
        <v>41763</v>
      </c>
      <c r="B128" s="579"/>
      <c r="C128" s="579"/>
      <c r="D128" s="20"/>
      <c r="E128" s="20"/>
      <c r="F128" s="522">
        <f t="shared" si="1"/>
        <v>0</v>
      </c>
      <c r="G128" s="21"/>
      <c r="H128" s="21"/>
    </row>
    <row r="129" spans="1:8" s="15" customFormat="1" ht="15" customHeight="1">
      <c r="A129" s="19">
        <v>41764</v>
      </c>
      <c r="B129" s="579"/>
      <c r="C129" s="579"/>
      <c r="D129" s="20"/>
      <c r="E129" s="20"/>
      <c r="F129" s="522">
        <f t="shared" si="1"/>
        <v>0</v>
      </c>
      <c r="G129" s="21"/>
      <c r="H129" s="21"/>
    </row>
    <row r="130" spans="1:8" s="15" customFormat="1" ht="15" customHeight="1">
      <c r="A130" s="19">
        <v>41765</v>
      </c>
      <c r="B130" s="579"/>
      <c r="C130" s="579"/>
      <c r="D130" s="20"/>
      <c r="E130" s="20"/>
      <c r="F130" s="522">
        <f t="shared" si="1"/>
        <v>0</v>
      </c>
      <c r="G130" s="21"/>
      <c r="H130" s="21"/>
    </row>
    <row r="131" spans="1:8" s="15" customFormat="1" ht="15" customHeight="1">
      <c r="A131" s="19">
        <v>41766</v>
      </c>
      <c r="B131" s="579"/>
      <c r="C131" s="579"/>
      <c r="D131" s="20"/>
      <c r="E131" s="20"/>
      <c r="F131" s="522">
        <f t="shared" si="1"/>
        <v>0</v>
      </c>
      <c r="G131" s="21"/>
      <c r="H131" s="21"/>
    </row>
    <row r="132" spans="1:8" s="15" customFormat="1" ht="15" customHeight="1">
      <c r="A132" s="19">
        <v>41767</v>
      </c>
      <c r="B132" s="579"/>
      <c r="C132" s="579"/>
      <c r="D132" s="20"/>
      <c r="E132" s="20"/>
      <c r="F132" s="522">
        <f t="shared" si="1"/>
        <v>0</v>
      </c>
      <c r="G132" s="21"/>
      <c r="H132" s="21"/>
    </row>
    <row r="133" spans="1:8" s="15" customFormat="1" ht="15" customHeight="1">
      <c r="A133" s="19">
        <v>41768</v>
      </c>
      <c r="B133" s="579"/>
      <c r="C133" s="579"/>
      <c r="D133" s="20"/>
      <c r="E133" s="20"/>
      <c r="F133" s="522">
        <f t="shared" si="1"/>
        <v>0</v>
      </c>
      <c r="G133" s="21"/>
      <c r="H133" s="21"/>
    </row>
    <row r="134" spans="1:8" s="15" customFormat="1" ht="15" customHeight="1">
      <c r="A134" s="19">
        <v>41769</v>
      </c>
      <c r="B134" s="579"/>
      <c r="C134" s="579"/>
      <c r="D134" s="20"/>
      <c r="E134" s="20"/>
      <c r="F134" s="522">
        <f t="shared" ref="F134:F197" si="2">C134-D134-E134</f>
        <v>0</v>
      </c>
      <c r="G134" s="21"/>
      <c r="H134" s="21"/>
    </row>
    <row r="135" spans="1:8" s="15" customFormat="1" ht="15" customHeight="1">
      <c r="A135" s="19">
        <v>41770</v>
      </c>
      <c r="B135" s="579"/>
      <c r="C135" s="579"/>
      <c r="D135" s="20"/>
      <c r="E135" s="20"/>
      <c r="F135" s="522">
        <f t="shared" si="2"/>
        <v>0</v>
      </c>
      <c r="G135" s="21"/>
      <c r="H135" s="21"/>
    </row>
    <row r="136" spans="1:8" s="15" customFormat="1" ht="15" customHeight="1">
      <c r="A136" s="19">
        <v>41771</v>
      </c>
      <c r="B136" s="579"/>
      <c r="C136" s="579"/>
      <c r="D136" s="20"/>
      <c r="E136" s="20"/>
      <c r="F136" s="522">
        <f t="shared" si="2"/>
        <v>0</v>
      </c>
      <c r="G136" s="21"/>
      <c r="H136" s="21"/>
    </row>
    <row r="137" spans="1:8" s="15" customFormat="1" ht="15" customHeight="1">
      <c r="A137" s="19">
        <v>41772</v>
      </c>
      <c r="B137" s="579"/>
      <c r="C137" s="579"/>
      <c r="D137" s="20"/>
      <c r="E137" s="20"/>
      <c r="F137" s="522">
        <f t="shared" si="2"/>
        <v>0</v>
      </c>
      <c r="G137" s="21"/>
      <c r="H137" s="21"/>
    </row>
    <row r="138" spans="1:8" s="15" customFormat="1" ht="15" customHeight="1">
      <c r="A138" s="19">
        <v>41773</v>
      </c>
      <c r="B138" s="579"/>
      <c r="C138" s="579"/>
      <c r="D138" s="20"/>
      <c r="E138" s="20"/>
      <c r="F138" s="522">
        <f t="shared" si="2"/>
        <v>0</v>
      </c>
      <c r="G138" s="21"/>
      <c r="H138" s="21"/>
    </row>
    <row r="139" spans="1:8" s="15" customFormat="1" ht="15" customHeight="1">
      <c r="A139" s="19">
        <v>41774</v>
      </c>
      <c r="B139" s="579"/>
      <c r="C139" s="579"/>
      <c r="D139" s="20"/>
      <c r="E139" s="20"/>
      <c r="F139" s="522">
        <f t="shared" si="2"/>
        <v>0</v>
      </c>
      <c r="G139" s="21"/>
      <c r="H139" s="21"/>
    </row>
    <row r="140" spans="1:8" s="15" customFormat="1" ht="15" customHeight="1">
      <c r="A140" s="19">
        <v>41775</v>
      </c>
      <c r="B140" s="579"/>
      <c r="C140" s="579"/>
      <c r="D140" s="20"/>
      <c r="E140" s="20"/>
      <c r="F140" s="522">
        <f t="shared" si="2"/>
        <v>0</v>
      </c>
      <c r="G140" s="21"/>
      <c r="H140" s="21"/>
    </row>
    <row r="141" spans="1:8" s="15" customFormat="1" ht="15" customHeight="1">
      <c r="A141" s="19">
        <v>41776</v>
      </c>
      <c r="B141" s="579"/>
      <c r="C141" s="579"/>
      <c r="D141" s="20"/>
      <c r="E141" s="20"/>
      <c r="F141" s="522">
        <f t="shared" si="2"/>
        <v>0</v>
      </c>
      <c r="G141" s="21"/>
      <c r="H141" s="21"/>
    </row>
    <row r="142" spans="1:8" s="15" customFormat="1" ht="15" customHeight="1">
      <c r="A142" s="19">
        <v>41777</v>
      </c>
      <c r="B142" s="579"/>
      <c r="C142" s="579"/>
      <c r="D142" s="20"/>
      <c r="E142" s="20"/>
      <c r="F142" s="522">
        <f t="shared" si="2"/>
        <v>0</v>
      </c>
      <c r="G142" s="21"/>
      <c r="H142" s="21"/>
    </row>
    <row r="143" spans="1:8" s="15" customFormat="1" ht="15" customHeight="1">
      <c r="A143" s="19">
        <v>41778</v>
      </c>
      <c r="B143" s="579"/>
      <c r="C143" s="579"/>
      <c r="D143" s="20"/>
      <c r="E143" s="20"/>
      <c r="F143" s="522">
        <f t="shared" si="2"/>
        <v>0</v>
      </c>
      <c r="G143" s="21"/>
      <c r="H143" s="21"/>
    </row>
    <row r="144" spans="1:8" s="15" customFormat="1" ht="15" customHeight="1">
      <c r="A144" s="19">
        <v>41779</v>
      </c>
      <c r="B144" s="579"/>
      <c r="C144" s="579"/>
      <c r="D144" s="20"/>
      <c r="E144" s="20"/>
      <c r="F144" s="522">
        <f t="shared" si="2"/>
        <v>0</v>
      </c>
      <c r="G144" s="21"/>
      <c r="H144" s="21"/>
    </row>
    <row r="145" spans="1:8" s="15" customFormat="1" ht="15" customHeight="1">
      <c r="A145" s="19">
        <v>41780</v>
      </c>
      <c r="B145" s="579"/>
      <c r="C145" s="579"/>
      <c r="D145" s="20"/>
      <c r="E145" s="20"/>
      <c r="F145" s="522">
        <f t="shared" si="2"/>
        <v>0</v>
      </c>
      <c r="G145" s="21"/>
      <c r="H145" s="21"/>
    </row>
    <row r="146" spans="1:8" s="15" customFormat="1" ht="15" customHeight="1">
      <c r="A146" s="19">
        <v>41781</v>
      </c>
      <c r="B146" s="579"/>
      <c r="C146" s="579"/>
      <c r="D146" s="20"/>
      <c r="E146" s="20"/>
      <c r="F146" s="522">
        <f t="shared" si="2"/>
        <v>0</v>
      </c>
      <c r="G146" s="21"/>
      <c r="H146" s="21"/>
    </row>
    <row r="147" spans="1:8" s="15" customFormat="1" ht="15" customHeight="1">
      <c r="A147" s="19">
        <v>41782</v>
      </c>
      <c r="B147" s="579"/>
      <c r="C147" s="579"/>
      <c r="D147" s="20"/>
      <c r="E147" s="20"/>
      <c r="F147" s="522">
        <f t="shared" si="2"/>
        <v>0</v>
      </c>
      <c r="G147" s="21"/>
      <c r="H147" s="21"/>
    </row>
    <row r="148" spans="1:8" s="15" customFormat="1" ht="15" customHeight="1">
      <c r="A148" s="19">
        <v>41783</v>
      </c>
      <c r="B148" s="579"/>
      <c r="C148" s="579"/>
      <c r="D148" s="20"/>
      <c r="E148" s="20"/>
      <c r="F148" s="522">
        <f t="shared" si="2"/>
        <v>0</v>
      </c>
      <c r="G148" s="21"/>
      <c r="H148" s="21"/>
    </row>
    <row r="149" spans="1:8" s="15" customFormat="1" ht="15" customHeight="1">
      <c r="A149" s="19">
        <v>41784</v>
      </c>
      <c r="B149" s="579"/>
      <c r="C149" s="579"/>
      <c r="D149" s="20"/>
      <c r="E149" s="20"/>
      <c r="F149" s="522">
        <f t="shared" si="2"/>
        <v>0</v>
      </c>
      <c r="G149" s="21"/>
      <c r="H149" s="21"/>
    </row>
    <row r="150" spans="1:8" s="15" customFormat="1" ht="15" customHeight="1">
      <c r="A150" s="19">
        <v>41785</v>
      </c>
      <c r="B150" s="579"/>
      <c r="C150" s="579"/>
      <c r="D150" s="20"/>
      <c r="E150" s="20"/>
      <c r="F150" s="522">
        <f t="shared" si="2"/>
        <v>0</v>
      </c>
      <c r="G150" s="21"/>
      <c r="H150" s="21"/>
    </row>
    <row r="151" spans="1:8" s="15" customFormat="1" ht="15" customHeight="1">
      <c r="A151" s="19">
        <v>41786</v>
      </c>
      <c r="B151" s="579"/>
      <c r="C151" s="579"/>
      <c r="D151" s="20"/>
      <c r="E151" s="20"/>
      <c r="F151" s="522">
        <f t="shared" si="2"/>
        <v>0</v>
      </c>
      <c r="G151" s="21"/>
      <c r="H151" s="21"/>
    </row>
    <row r="152" spans="1:8" s="15" customFormat="1" ht="15" customHeight="1">
      <c r="A152" s="19">
        <v>41787</v>
      </c>
      <c r="B152" s="579"/>
      <c r="C152" s="579"/>
      <c r="D152" s="20"/>
      <c r="E152" s="20"/>
      <c r="F152" s="522">
        <f t="shared" si="2"/>
        <v>0</v>
      </c>
      <c r="G152" s="21"/>
      <c r="H152" s="21"/>
    </row>
    <row r="153" spans="1:8" s="15" customFormat="1" ht="15" customHeight="1">
      <c r="A153" s="19">
        <v>41788</v>
      </c>
      <c r="B153" s="579"/>
      <c r="C153" s="579"/>
      <c r="D153" s="20"/>
      <c r="E153" s="20"/>
      <c r="F153" s="522">
        <f t="shared" si="2"/>
        <v>0</v>
      </c>
      <c r="G153" s="21"/>
      <c r="H153" s="21"/>
    </row>
    <row r="154" spans="1:8" s="15" customFormat="1" ht="15" customHeight="1">
      <c r="A154" s="19">
        <v>41789</v>
      </c>
      <c r="B154" s="579"/>
      <c r="C154" s="579"/>
      <c r="D154" s="20"/>
      <c r="E154" s="20"/>
      <c r="F154" s="522">
        <f t="shared" si="2"/>
        <v>0</v>
      </c>
      <c r="G154" s="21"/>
      <c r="H154" s="21"/>
    </row>
    <row r="155" spans="1:8" s="15" customFormat="1" ht="15" customHeight="1">
      <c r="A155" s="19">
        <v>41790</v>
      </c>
      <c r="B155" s="579"/>
      <c r="C155" s="579"/>
      <c r="D155" s="20"/>
      <c r="E155" s="20"/>
      <c r="F155" s="522">
        <f t="shared" si="2"/>
        <v>0</v>
      </c>
      <c r="G155" s="21"/>
      <c r="H155" s="21"/>
    </row>
    <row r="156" spans="1:8" s="15" customFormat="1" ht="15" customHeight="1">
      <c r="A156" s="19">
        <v>41791</v>
      </c>
      <c r="B156" s="579"/>
      <c r="C156" s="579"/>
      <c r="D156" s="20"/>
      <c r="E156" s="20"/>
      <c r="F156" s="522">
        <f t="shared" si="2"/>
        <v>0</v>
      </c>
      <c r="G156" s="21"/>
      <c r="H156" s="21"/>
    </row>
    <row r="157" spans="1:8" s="15" customFormat="1" ht="15" customHeight="1">
      <c r="A157" s="19">
        <v>41792</v>
      </c>
      <c r="B157" s="579"/>
      <c r="C157" s="579"/>
      <c r="D157" s="20"/>
      <c r="E157" s="20"/>
      <c r="F157" s="522">
        <f t="shared" si="2"/>
        <v>0</v>
      </c>
      <c r="G157" s="21"/>
      <c r="H157" s="21"/>
    </row>
    <row r="158" spans="1:8" s="15" customFormat="1" ht="15" customHeight="1">
      <c r="A158" s="19">
        <v>41793</v>
      </c>
      <c r="B158" s="579"/>
      <c r="C158" s="579"/>
      <c r="D158" s="20"/>
      <c r="E158" s="20"/>
      <c r="F158" s="522">
        <f t="shared" si="2"/>
        <v>0</v>
      </c>
      <c r="G158" s="21"/>
      <c r="H158" s="21"/>
    </row>
    <row r="159" spans="1:8" s="15" customFormat="1" ht="15" customHeight="1">
      <c r="A159" s="19">
        <v>41794</v>
      </c>
      <c r="B159" s="579"/>
      <c r="C159" s="579"/>
      <c r="D159" s="20"/>
      <c r="E159" s="20"/>
      <c r="F159" s="522">
        <f t="shared" si="2"/>
        <v>0</v>
      </c>
      <c r="G159" s="21"/>
      <c r="H159" s="21"/>
    </row>
    <row r="160" spans="1:8" s="15" customFormat="1" ht="15" customHeight="1">
      <c r="A160" s="19">
        <v>41795</v>
      </c>
      <c r="B160" s="579"/>
      <c r="C160" s="579"/>
      <c r="D160" s="20"/>
      <c r="E160" s="20"/>
      <c r="F160" s="522">
        <f t="shared" si="2"/>
        <v>0</v>
      </c>
      <c r="G160" s="21"/>
      <c r="H160" s="21"/>
    </row>
    <row r="161" spans="1:8" s="15" customFormat="1" ht="15" customHeight="1">
      <c r="A161" s="19">
        <v>41796</v>
      </c>
      <c r="B161" s="579"/>
      <c r="C161" s="579"/>
      <c r="D161" s="20"/>
      <c r="E161" s="20"/>
      <c r="F161" s="522">
        <f t="shared" si="2"/>
        <v>0</v>
      </c>
      <c r="G161" s="21"/>
      <c r="H161" s="21"/>
    </row>
    <row r="162" spans="1:8" s="15" customFormat="1" ht="15" customHeight="1">
      <c r="A162" s="19">
        <v>41797</v>
      </c>
      <c r="B162" s="579"/>
      <c r="C162" s="579"/>
      <c r="D162" s="20"/>
      <c r="E162" s="20"/>
      <c r="F162" s="522">
        <f t="shared" si="2"/>
        <v>0</v>
      </c>
      <c r="G162" s="21"/>
      <c r="H162" s="21"/>
    </row>
    <row r="163" spans="1:8" s="15" customFormat="1" ht="15" customHeight="1">
      <c r="A163" s="19">
        <v>41798</v>
      </c>
      <c r="B163" s="579"/>
      <c r="C163" s="579"/>
      <c r="D163" s="20"/>
      <c r="E163" s="20"/>
      <c r="F163" s="522">
        <f t="shared" si="2"/>
        <v>0</v>
      </c>
      <c r="G163" s="21"/>
      <c r="H163" s="21"/>
    </row>
    <row r="164" spans="1:8" s="15" customFormat="1" ht="15" customHeight="1">
      <c r="A164" s="19">
        <v>41799</v>
      </c>
      <c r="B164" s="579"/>
      <c r="C164" s="579"/>
      <c r="D164" s="20"/>
      <c r="E164" s="20"/>
      <c r="F164" s="522">
        <f t="shared" si="2"/>
        <v>0</v>
      </c>
      <c r="G164" s="21"/>
      <c r="H164" s="21"/>
    </row>
    <row r="165" spans="1:8" s="15" customFormat="1" ht="15" customHeight="1">
      <c r="A165" s="19">
        <v>41800</v>
      </c>
      <c r="B165" s="579"/>
      <c r="C165" s="579"/>
      <c r="D165" s="20"/>
      <c r="E165" s="20"/>
      <c r="F165" s="522">
        <f t="shared" si="2"/>
        <v>0</v>
      </c>
      <c r="G165" s="21"/>
      <c r="H165" s="21"/>
    </row>
    <row r="166" spans="1:8" s="15" customFormat="1" ht="15" customHeight="1">
      <c r="A166" s="19">
        <v>41801</v>
      </c>
      <c r="B166" s="579"/>
      <c r="C166" s="579"/>
      <c r="D166" s="20"/>
      <c r="E166" s="20"/>
      <c r="F166" s="522">
        <f t="shared" si="2"/>
        <v>0</v>
      </c>
      <c r="G166" s="21"/>
      <c r="H166" s="21"/>
    </row>
    <row r="167" spans="1:8" s="15" customFormat="1" ht="15" customHeight="1">
      <c r="A167" s="19">
        <v>41802</v>
      </c>
      <c r="B167" s="579"/>
      <c r="C167" s="579"/>
      <c r="D167" s="20"/>
      <c r="E167" s="20"/>
      <c r="F167" s="522">
        <f t="shared" si="2"/>
        <v>0</v>
      </c>
      <c r="G167" s="21"/>
      <c r="H167" s="21"/>
    </row>
    <row r="168" spans="1:8" s="15" customFormat="1" ht="15" customHeight="1">
      <c r="A168" s="19">
        <v>41803</v>
      </c>
      <c r="B168" s="579"/>
      <c r="C168" s="579"/>
      <c r="D168" s="20"/>
      <c r="E168" s="20"/>
      <c r="F168" s="522">
        <f t="shared" si="2"/>
        <v>0</v>
      </c>
      <c r="G168" s="21"/>
      <c r="H168" s="21"/>
    </row>
    <row r="169" spans="1:8" s="15" customFormat="1" ht="15" customHeight="1">
      <c r="A169" s="19">
        <v>41804</v>
      </c>
      <c r="B169" s="579"/>
      <c r="C169" s="579"/>
      <c r="D169" s="20"/>
      <c r="E169" s="20"/>
      <c r="F169" s="522">
        <f t="shared" si="2"/>
        <v>0</v>
      </c>
      <c r="G169" s="21"/>
      <c r="H169" s="21"/>
    </row>
    <row r="170" spans="1:8" s="15" customFormat="1" ht="15" customHeight="1">
      <c r="A170" s="19">
        <v>41805</v>
      </c>
      <c r="B170" s="579"/>
      <c r="C170" s="579"/>
      <c r="D170" s="20"/>
      <c r="E170" s="20"/>
      <c r="F170" s="522">
        <f t="shared" si="2"/>
        <v>0</v>
      </c>
      <c r="G170" s="21"/>
      <c r="H170" s="21"/>
    </row>
    <row r="171" spans="1:8" s="15" customFormat="1" ht="15" customHeight="1">
      <c r="A171" s="19">
        <v>41806</v>
      </c>
      <c r="B171" s="579"/>
      <c r="C171" s="579"/>
      <c r="D171" s="20"/>
      <c r="E171" s="20"/>
      <c r="F171" s="522">
        <f t="shared" si="2"/>
        <v>0</v>
      </c>
      <c r="G171" s="21"/>
      <c r="H171" s="21"/>
    </row>
    <row r="172" spans="1:8" s="15" customFormat="1" ht="15" customHeight="1">
      <c r="A172" s="19">
        <v>41807</v>
      </c>
      <c r="B172" s="579"/>
      <c r="C172" s="579"/>
      <c r="D172" s="20"/>
      <c r="E172" s="20"/>
      <c r="F172" s="522">
        <f t="shared" si="2"/>
        <v>0</v>
      </c>
      <c r="G172" s="21"/>
      <c r="H172" s="21"/>
    </row>
    <row r="173" spans="1:8" s="15" customFormat="1" ht="15" customHeight="1">
      <c r="A173" s="19">
        <v>41808</v>
      </c>
      <c r="B173" s="579"/>
      <c r="C173" s="579"/>
      <c r="D173" s="20"/>
      <c r="E173" s="20"/>
      <c r="F173" s="522">
        <f t="shared" si="2"/>
        <v>0</v>
      </c>
      <c r="G173" s="21"/>
      <c r="H173" s="21"/>
    </row>
    <row r="174" spans="1:8" s="15" customFormat="1" ht="15" customHeight="1">
      <c r="A174" s="19">
        <v>41809</v>
      </c>
      <c r="B174" s="579"/>
      <c r="C174" s="579"/>
      <c r="D174" s="20"/>
      <c r="E174" s="20"/>
      <c r="F174" s="522">
        <f t="shared" si="2"/>
        <v>0</v>
      </c>
      <c r="G174" s="21"/>
      <c r="H174" s="21"/>
    </row>
    <row r="175" spans="1:8" s="15" customFormat="1" ht="15" customHeight="1">
      <c r="A175" s="19">
        <v>41810</v>
      </c>
      <c r="B175" s="579"/>
      <c r="C175" s="579"/>
      <c r="D175" s="20"/>
      <c r="E175" s="20"/>
      <c r="F175" s="522">
        <f t="shared" si="2"/>
        <v>0</v>
      </c>
      <c r="G175" s="21"/>
      <c r="H175" s="21"/>
    </row>
    <row r="176" spans="1:8" s="15" customFormat="1" ht="15" customHeight="1">
      <c r="A176" s="19">
        <v>41811</v>
      </c>
      <c r="B176" s="579"/>
      <c r="C176" s="579"/>
      <c r="D176" s="20"/>
      <c r="E176" s="20"/>
      <c r="F176" s="522">
        <f t="shared" si="2"/>
        <v>0</v>
      </c>
      <c r="G176" s="21"/>
      <c r="H176" s="21"/>
    </row>
    <row r="177" spans="1:8" s="15" customFormat="1" ht="15" customHeight="1">
      <c r="A177" s="19">
        <v>41812</v>
      </c>
      <c r="B177" s="579"/>
      <c r="C177" s="579"/>
      <c r="D177" s="20"/>
      <c r="E177" s="20"/>
      <c r="F177" s="522">
        <f t="shared" si="2"/>
        <v>0</v>
      </c>
      <c r="G177" s="21"/>
      <c r="H177" s="21"/>
    </row>
    <row r="178" spans="1:8" s="15" customFormat="1" ht="15" customHeight="1">
      <c r="A178" s="19">
        <v>41813</v>
      </c>
      <c r="B178" s="579"/>
      <c r="C178" s="579"/>
      <c r="D178" s="20"/>
      <c r="E178" s="20"/>
      <c r="F178" s="522">
        <f t="shared" si="2"/>
        <v>0</v>
      </c>
      <c r="G178" s="21"/>
      <c r="H178" s="21"/>
    </row>
    <row r="179" spans="1:8" s="15" customFormat="1" ht="15" customHeight="1">
      <c r="A179" s="19">
        <v>41814</v>
      </c>
      <c r="B179" s="579"/>
      <c r="C179" s="579"/>
      <c r="D179" s="20"/>
      <c r="E179" s="20"/>
      <c r="F179" s="522">
        <f t="shared" si="2"/>
        <v>0</v>
      </c>
      <c r="G179" s="21"/>
      <c r="H179" s="21"/>
    </row>
    <row r="180" spans="1:8" s="15" customFormat="1" ht="15" customHeight="1">
      <c r="A180" s="19">
        <v>41815</v>
      </c>
      <c r="B180" s="579"/>
      <c r="C180" s="579"/>
      <c r="D180" s="20"/>
      <c r="E180" s="20"/>
      <c r="F180" s="522">
        <f t="shared" si="2"/>
        <v>0</v>
      </c>
      <c r="G180" s="21"/>
      <c r="H180" s="21"/>
    </row>
    <row r="181" spans="1:8" s="15" customFormat="1" ht="15" customHeight="1">
      <c r="A181" s="19">
        <v>41816</v>
      </c>
      <c r="B181" s="579"/>
      <c r="C181" s="579"/>
      <c r="D181" s="20"/>
      <c r="E181" s="20"/>
      <c r="F181" s="522">
        <f t="shared" si="2"/>
        <v>0</v>
      </c>
      <c r="G181" s="21"/>
      <c r="H181" s="21"/>
    </row>
    <row r="182" spans="1:8" s="15" customFormat="1" ht="15" customHeight="1">
      <c r="A182" s="19">
        <v>41817</v>
      </c>
      <c r="B182" s="579"/>
      <c r="C182" s="579"/>
      <c r="D182" s="20"/>
      <c r="E182" s="20"/>
      <c r="F182" s="522">
        <f t="shared" si="2"/>
        <v>0</v>
      </c>
      <c r="G182" s="21"/>
      <c r="H182" s="21"/>
    </row>
    <row r="183" spans="1:8" s="15" customFormat="1" ht="15" customHeight="1">
      <c r="A183" s="19">
        <v>41818</v>
      </c>
      <c r="B183" s="579"/>
      <c r="C183" s="579"/>
      <c r="D183" s="20"/>
      <c r="E183" s="20"/>
      <c r="F183" s="522">
        <f t="shared" si="2"/>
        <v>0</v>
      </c>
      <c r="G183" s="21"/>
      <c r="H183" s="21"/>
    </row>
    <row r="184" spans="1:8" s="15" customFormat="1" ht="15" customHeight="1">
      <c r="A184" s="19">
        <v>41819</v>
      </c>
      <c r="B184" s="579"/>
      <c r="C184" s="579"/>
      <c r="D184" s="20"/>
      <c r="E184" s="20"/>
      <c r="F184" s="522">
        <f t="shared" si="2"/>
        <v>0</v>
      </c>
      <c r="G184" s="21"/>
      <c r="H184" s="21"/>
    </row>
    <row r="185" spans="1:8" s="15" customFormat="1" ht="15" customHeight="1">
      <c r="A185" s="19">
        <v>41820</v>
      </c>
      <c r="B185" s="579"/>
      <c r="C185" s="579"/>
      <c r="D185" s="20"/>
      <c r="E185" s="20"/>
      <c r="F185" s="522">
        <f t="shared" si="2"/>
        <v>0</v>
      </c>
      <c r="G185" s="21"/>
      <c r="H185" s="21"/>
    </row>
    <row r="186" spans="1:8" s="15" customFormat="1" ht="15" customHeight="1">
      <c r="A186" s="19">
        <v>41821</v>
      </c>
      <c r="B186" s="579"/>
      <c r="C186" s="579"/>
      <c r="D186" s="20"/>
      <c r="E186" s="20"/>
      <c r="F186" s="522">
        <f t="shared" si="2"/>
        <v>0</v>
      </c>
      <c r="G186" s="21"/>
      <c r="H186" s="21"/>
    </row>
    <row r="187" spans="1:8" s="15" customFormat="1" ht="15" customHeight="1">
      <c r="A187" s="19">
        <v>41822</v>
      </c>
      <c r="B187" s="579"/>
      <c r="C187" s="579"/>
      <c r="D187" s="20"/>
      <c r="E187" s="20"/>
      <c r="F187" s="522">
        <f t="shared" si="2"/>
        <v>0</v>
      </c>
      <c r="G187" s="21"/>
      <c r="H187" s="21"/>
    </row>
    <row r="188" spans="1:8" s="15" customFormat="1" ht="15" customHeight="1">
      <c r="A188" s="19">
        <v>41823</v>
      </c>
      <c r="B188" s="579"/>
      <c r="C188" s="579"/>
      <c r="D188" s="20"/>
      <c r="E188" s="20"/>
      <c r="F188" s="522">
        <f t="shared" si="2"/>
        <v>0</v>
      </c>
      <c r="G188" s="21"/>
      <c r="H188" s="21"/>
    </row>
    <row r="189" spans="1:8" s="15" customFormat="1" ht="15" customHeight="1">
      <c r="A189" s="19">
        <v>41824</v>
      </c>
      <c r="B189" s="579"/>
      <c r="C189" s="579"/>
      <c r="D189" s="20"/>
      <c r="E189" s="20"/>
      <c r="F189" s="522">
        <f t="shared" si="2"/>
        <v>0</v>
      </c>
      <c r="G189" s="21"/>
      <c r="H189" s="21"/>
    </row>
    <row r="190" spans="1:8" s="15" customFormat="1" ht="15" customHeight="1">
      <c r="A190" s="19">
        <v>41825</v>
      </c>
      <c r="B190" s="579"/>
      <c r="C190" s="579"/>
      <c r="D190" s="20"/>
      <c r="E190" s="20"/>
      <c r="F190" s="522">
        <f t="shared" si="2"/>
        <v>0</v>
      </c>
      <c r="G190" s="21"/>
      <c r="H190" s="21"/>
    </row>
    <row r="191" spans="1:8" s="15" customFormat="1" ht="15" customHeight="1">
      <c r="A191" s="19">
        <v>41826</v>
      </c>
      <c r="B191" s="579"/>
      <c r="C191" s="579"/>
      <c r="D191" s="20"/>
      <c r="E191" s="20"/>
      <c r="F191" s="522">
        <f t="shared" si="2"/>
        <v>0</v>
      </c>
      <c r="G191" s="21"/>
      <c r="H191" s="21"/>
    </row>
    <row r="192" spans="1:8" s="15" customFormat="1" ht="15" customHeight="1">
      <c r="A192" s="19">
        <v>41827</v>
      </c>
      <c r="B192" s="579"/>
      <c r="C192" s="579"/>
      <c r="D192" s="20"/>
      <c r="E192" s="20"/>
      <c r="F192" s="522">
        <f t="shared" si="2"/>
        <v>0</v>
      </c>
      <c r="G192" s="21"/>
      <c r="H192" s="21"/>
    </row>
    <row r="193" spans="1:8" s="15" customFormat="1" ht="15" customHeight="1">
      <c r="A193" s="19">
        <v>41828</v>
      </c>
      <c r="B193" s="579"/>
      <c r="C193" s="579"/>
      <c r="D193" s="20"/>
      <c r="E193" s="20"/>
      <c r="F193" s="522">
        <f t="shared" si="2"/>
        <v>0</v>
      </c>
      <c r="G193" s="21"/>
      <c r="H193" s="21"/>
    </row>
    <row r="194" spans="1:8" s="15" customFormat="1" ht="15" customHeight="1">
      <c r="A194" s="19">
        <v>41829</v>
      </c>
      <c r="B194" s="579"/>
      <c r="C194" s="579"/>
      <c r="D194" s="20"/>
      <c r="E194" s="20"/>
      <c r="F194" s="522">
        <f t="shared" si="2"/>
        <v>0</v>
      </c>
      <c r="G194" s="21"/>
      <c r="H194" s="21"/>
    </row>
    <row r="195" spans="1:8" s="15" customFormat="1" ht="15" customHeight="1">
      <c r="A195" s="19">
        <v>41830</v>
      </c>
      <c r="B195" s="579"/>
      <c r="C195" s="579"/>
      <c r="D195" s="20"/>
      <c r="E195" s="20"/>
      <c r="F195" s="522">
        <f t="shared" si="2"/>
        <v>0</v>
      </c>
      <c r="G195" s="21"/>
      <c r="H195" s="21"/>
    </row>
    <row r="196" spans="1:8" s="15" customFormat="1" ht="15" customHeight="1">
      <c r="A196" s="19">
        <v>41831</v>
      </c>
      <c r="B196" s="579"/>
      <c r="C196" s="579"/>
      <c r="D196" s="20"/>
      <c r="E196" s="20"/>
      <c r="F196" s="522">
        <f t="shared" si="2"/>
        <v>0</v>
      </c>
      <c r="G196" s="21"/>
      <c r="H196" s="21"/>
    </row>
    <row r="197" spans="1:8" s="15" customFormat="1" ht="15" customHeight="1">
      <c r="A197" s="19">
        <v>41832</v>
      </c>
      <c r="B197" s="579"/>
      <c r="C197" s="579"/>
      <c r="D197" s="20"/>
      <c r="E197" s="20"/>
      <c r="F197" s="522">
        <f t="shared" si="2"/>
        <v>0</v>
      </c>
      <c r="G197" s="21"/>
      <c r="H197" s="21"/>
    </row>
    <row r="198" spans="1:8" s="15" customFormat="1" ht="15" customHeight="1">
      <c r="A198" s="19">
        <v>41833</v>
      </c>
      <c r="B198" s="579"/>
      <c r="C198" s="579"/>
      <c r="D198" s="20"/>
      <c r="E198" s="20"/>
      <c r="F198" s="522">
        <f t="shared" ref="F198:F261" si="3">C198-D198-E198</f>
        <v>0</v>
      </c>
      <c r="G198" s="21"/>
      <c r="H198" s="21"/>
    </row>
    <row r="199" spans="1:8" s="15" customFormat="1" ht="15" customHeight="1">
      <c r="A199" s="19">
        <v>41834</v>
      </c>
      <c r="B199" s="579"/>
      <c r="C199" s="579"/>
      <c r="D199" s="20"/>
      <c r="E199" s="20"/>
      <c r="F199" s="522">
        <f t="shared" si="3"/>
        <v>0</v>
      </c>
      <c r="G199" s="21"/>
      <c r="H199" s="21"/>
    </row>
    <row r="200" spans="1:8" s="15" customFormat="1" ht="15" customHeight="1">
      <c r="A200" s="19">
        <v>41835</v>
      </c>
      <c r="B200" s="579"/>
      <c r="C200" s="579"/>
      <c r="D200" s="20"/>
      <c r="E200" s="20"/>
      <c r="F200" s="522">
        <f t="shared" si="3"/>
        <v>0</v>
      </c>
      <c r="G200" s="21"/>
      <c r="H200" s="21"/>
    </row>
    <row r="201" spans="1:8" s="15" customFormat="1" ht="15" customHeight="1">
      <c r="A201" s="19">
        <v>41836</v>
      </c>
      <c r="B201" s="579"/>
      <c r="C201" s="579"/>
      <c r="D201" s="20"/>
      <c r="E201" s="20"/>
      <c r="F201" s="522">
        <f t="shared" si="3"/>
        <v>0</v>
      </c>
      <c r="G201" s="21"/>
      <c r="H201" s="21"/>
    </row>
    <row r="202" spans="1:8" s="15" customFormat="1" ht="15" customHeight="1">
      <c r="A202" s="19">
        <v>41837</v>
      </c>
      <c r="B202" s="579"/>
      <c r="C202" s="579"/>
      <c r="D202" s="20"/>
      <c r="E202" s="20"/>
      <c r="F202" s="522">
        <f t="shared" si="3"/>
        <v>0</v>
      </c>
      <c r="G202" s="21"/>
      <c r="H202" s="21"/>
    </row>
    <row r="203" spans="1:8" s="15" customFormat="1" ht="15" customHeight="1">
      <c r="A203" s="19">
        <v>41838</v>
      </c>
      <c r="B203" s="579"/>
      <c r="C203" s="579"/>
      <c r="D203" s="20"/>
      <c r="E203" s="20"/>
      <c r="F203" s="522">
        <f t="shared" si="3"/>
        <v>0</v>
      </c>
      <c r="G203" s="21"/>
      <c r="H203" s="21"/>
    </row>
    <row r="204" spans="1:8" s="15" customFormat="1" ht="15" customHeight="1">
      <c r="A204" s="19">
        <v>41839</v>
      </c>
      <c r="B204" s="579"/>
      <c r="C204" s="579"/>
      <c r="D204" s="20"/>
      <c r="E204" s="20"/>
      <c r="F204" s="522">
        <f t="shared" si="3"/>
        <v>0</v>
      </c>
      <c r="G204" s="21"/>
      <c r="H204" s="21"/>
    </row>
    <row r="205" spans="1:8" s="15" customFormat="1" ht="15" customHeight="1">
      <c r="A205" s="19">
        <v>41840</v>
      </c>
      <c r="B205" s="579"/>
      <c r="C205" s="579"/>
      <c r="D205" s="20"/>
      <c r="E205" s="20"/>
      <c r="F205" s="522">
        <f t="shared" si="3"/>
        <v>0</v>
      </c>
      <c r="G205" s="21"/>
      <c r="H205" s="21"/>
    </row>
    <row r="206" spans="1:8" s="15" customFormat="1" ht="15" customHeight="1">
      <c r="A206" s="19">
        <v>41841</v>
      </c>
      <c r="B206" s="579"/>
      <c r="C206" s="579"/>
      <c r="D206" s="20"/>
      <c r="E206" s="20"/>
      <c r="F206" s="522">
        <f t="shared" si="3"/>
        <v>0</v>
      </c>
      <c r="G206" s="21"/>
      <c r="H206" s="21"/>
    </row>
    <row r="207" spans="1:8" s="15" customFormat="1" ht="15" customHeight="1">
      <c r="A207" s="19">
        <v>41842</v>
      </c>
      <c r="B207" s="579"/>
      <c r="C207" s="579"/>
      <c r="D207" s="20"/>
      <c r="E207" s="20"/>
      <c r="F207" s="522">
        <f t="shared" si="3"/>
        <v>0</v>
      </c>
      <c r="G207" s="21"/>
      <c r="H207" s="21"/>
    </row>
    <row r="208" spans="1:8" s="15" customFormat="1" ht="15" customHeight="1">
      <c r="A208" s="19">
        <v>41843</v>
      </c>
      <c r="B208" s="579"/>
      <c r="C208" s="579"/>
      <c r="D208" s="20"/>
      <c r="E208" s="20"/>
      <c r="F208" s="522">
        <f t="shared" si="3"/>
        <v>0</v>
      </c>
      <c r="G208" s="21"/>
      <c r="H208" s="21"/>
    </row>
    <row r="209" spans="1:8" s="15" customFormat="1" ht="15" customHeight="1">
      <c r="A209" s="19">
        <v>41844</v>
      </c>
      <c r="B209" s="579"/>
      <c r="C209" s="579"/>
      <c r="D209" s="20"/>
      <c r="E209" s="20"/>
      <c r="F209" s="522">
        <f t="shared" si="3"/>
        <v>0</v>
      </c>
      <c r="G209" s="21"/>
      <c r="H209" s="21"/>
    </row>
    <row r="210" spans="1:8" s="15" customFormat="1" ht="15" customHeight="1">
      <c r="A210" s="19">
        <v>41845</v>
      </c>
      <c r="B210" s="579"/>
      <c r="C210" s="579"/>
      <c r="D210" s="20"/>
      <c r="E210" s="20"/>
      <c r="F210" s="522">
        <f t="shared" si="3"/>
        <v>0</v>
      </c>
      <c r="G210" s="21"/>
      <c r="H210" s="21"/>
    </row>
    <row r="211" spans="1:8" s="15" customFormat="1" ht="15" customHeight="1">
      <c r="A211" s="19">
        <v>41846</v>
      </c>
      <c r="B211" s="579"/>
      <c r="C211" s="579"/>
      <c r="D211" s="20"/>
      <c r="E211" s="20"/>
      <c r="F211" s="522">
        <f t="shared" si="3"/>
        <v>0</v>
      </c>
      <c r="G211" s="21"/>
      <c r="H211" s="21"/>
    </row>
    <row r="212" spans="1:8" s="15" customFormat="1" ht="15" customHeight="1">
      <c r="A212" s="19">
        <v>41847</v>
      </c>
      <c r="B212" s="579"/>
      <c r="C212" s="579"/>
      <c r="D212" s="20"/>
      <c r="E212" s="20"/>
      <c r="F212" s="522">
        <f t="shared" si="3"/>
        <v>0</v>
      </c>
      <c r="G212" s="21"/>
      <c r="H212" s="21"/>
    </row>
    <row r="213" spans="1:8" s="15" customFormat="1" ht="15" customHeight="1">
      <c r="A213" s="19">
        <v>41848</v>
      </c>
      <c r="B213" s="579"/>
      <c r="C213" s="579"/>
      <c r="D213" s="20"/>
      <c r="E213" s="20"/>
      <c r="F213" s="522">
        <f t="shared" si="3"/>
        <v>0</v>
      </c>
      <c r="G213" s="21"/>
      <c r="H213" s="21"/>
    </row>
    <row r="214" spans="1:8" s="15" customFormat="1" ht="15" customHeight="1">
      <c r="A214" s="19">
        <v>41849</v>
      </c>
      <c r="B214" s="579"/>
      <c r="C214" s="579"/>
      <c r="D214" s="20"/>
      <c r="E214" s="20"/>
      <c r="F214" s="522">
        <f t="shared" si="3"/>
        <v>0</v>
      </c>
      <c r="G214" s="21"/>
      <c r="H214" s="21"/>
    </row>
    <row r="215" spans="1:8" s="15" customFormat="1" ht="15" customHeight="1">
      <c r="A215" s="19">
        <v>41850</v>
      </c>
      <c r="B215" s="579"/>
      <c r="C215" s="579"/>
      <c r="D215" s="20"/>
      <c r="E215" s="20"/>
      <c r="F215" s="522">
        <f t="shared" si="3"/>
        <v>0</v>
      </c>
      <c r="G215" s="21"/>
      <c r="H215" s="21"/>
    </row>
    <row r="216" spans="1:8" s="15" customFormat="1" ht="15" customHeight="1">
      <c r="A216" s="19">
        <v>41851</v>
      </c>
      <c r="B216" s="579"/>
      <c r="C216" s="579"/>
      <c r="D216" s="20"/>
      <c r="E216" s="20"/>
      <c r="F216" s="522">
        <f t="shared" si="3"/>
        <v>0</v>
      </c>
      <c r="G216" s="21"/>
      <c r="H216" s="21"/>
    </row>
    <row r="217" spans="1:8" s="15" customFormat="1" ht="15" customHeight="1">
      <c r="A217" s="19">
        <v>41852</v>
      </c>
      <c r="B217" s="579"/>
      <c r="C217" s="579"/>
      <c r="D217" s="20"/>
      <c r="E217" s="20"/>
      <c r="F217" s="522">
        <f t="shared" si="3"/>
        <v>0</v>
      </c>
      <c r="G217" s="21"/>
      <c r="H217" s="21"/>
    </row>
    <row r="218" spans="1:8" s="15" customFormat="1" ht="15" customHeight="1">
      <c r="A218" s="19">
        <v>41853</v>
      </c>
      <c r="B218" s="579"/>
      <c r="C218" s="579"/>
      <c r="D218" s="20"/>
      <c r="E218" s="20"/>
      <c r="F218" s="522">
        <f t="shared" si="3"/>
        <v>0</v>
      </c>
      <c r="G218" s="21"/>
      <c r="H218" s="21"/>
    </row>
    <row r="219" spans="1:8" s="15" customFormat="1" ht="15" customHeight="1">
      <c r="A219" s="19">
        <v>41854</v>
      </c>
      <c r="B219" s="579"/>
      <c r="C219" s="579"/>
      <c r="D219" s="20"/>
      <c r="E219" s="20"/>
      <c r="F219" s="522">
        <f t="shared" si="3"/>
        <v>0</v>
      </c>
      <c r="G219" s="21"/>
      <c r="H219" s="21"/>
    </row>
    <row r="220" spans="1:8" s="15" customFormat="1" ht="15" customHeight="1">
      <c r="A220" s="19">
        <v>41855</v>
      </c>
      <c r="B220" s="579"/>
      <c r="C220" s="579"/>
      <c r="D220" s="20"/>
      <c r="E220" s="20"/>
      <c r="F220" s="522">
        <f t="shared" si="3"/>
        <v>0</v>
      </c>
      <c r="G220" s="21"/>
      <c r="H220" s="21"/>
    </row>
    <row r="221" spans="1:8" s="15" customFormat="1" ht="15" customHeight="1">
      <c r="A221" s="19">
        <v>41856</v>
      </c>
      <c r="B221" s="579"/>
      <c r="C221" s="579"/>
      <c r="D221" s="20"/>
      <c r="E221" s="20"/>
      <c r="F221" s="522">
        <f t="shared" si="3"/>
        <v>0</v>
      </c>
      <c r="G221" s="21"/>
      <c r="H221" s="21"/>
    </row>
    <row r="222" spans="1:8" s="15" customFormat="1" ht="15" customHeight="1">
      <c r="A222" s="19">
        <v>41857</v>
      </c>
      <c r="B222" s="579"/>
      <c r="C222" s="579"/>
      <c r="D222" s="20"/>
      <c r="E222" s="20"/>
      <c r="F222" s="522">
        <f t="shared" si="3"/>
        <v>0</v>
      </c>
      <c r="G222" s="21"/>
      <c r="H222" s="21"/>
    </row>
    <row r="223" spans="1:8" s="15" customFormat="1" ht="15" customHeight="1">
      <c r="A223" s="19">
        <v>41858</v>
      </c>
      <c r="B223" s="579"/>
      <c r="C223" s="579"/>
      <c r="D223" s="20"/>
      <c r="E223" s="20"/>
      <c r="F223" s="522">
        <f t="shared" si="3"/>
        <v>0</v>
      </c>
      <c r="G223" s="21"/>
      <c r="H223" s="21"/>
    </row>
    <row r="224" spans="1:8" s="15" customFormat="1" ht="15" customHeight="1">
      <c r="A224" s="19">
        <v>41859</v>
      </c>
      <c r="B224" s="579"/>
      <c r="C224" s="579"/>
      <c r="D224" s="20"/>
      <c r="E224" s="20"/>
      <c r="F224" s="522">
        <f t="shared" si="3"/>
        <v>0</v>
      </c>
      <c r="G224" s="21"/>
      <c r="H224" s="21"/>
    </row>
    <row r="225" spans="1:8" s="15" customFormat="1" ht="15" customHeight="1">
      <c r="A225" s="19">
        <v>41860</v>
      </c>
      <c r="B225" s="579"/>
      <c r="C225" s="579"/>
      <c r="D225" s="20"/>
      <c r="E225" s="20"/>
      <c r="F225" s="522">
        <f t="shared" si="3"/>
        <v>0</v>
      </c>
      <c r="G225" s="21"/>
      <c r="H225" s="21"/>
    </row>
    <row r="226" spans="1:8" s="15" customFormat="1" ht="15" customHeight="1">
      <c r="A226" s="19">
        <v>41861</v>
      </c>
      <c r="B226" s="579"/>
      <c r="C226" s="579"/>
      <c r="D226" s="20"/>
      <c r="E226" s="20"/>
      <c r="F226" s="522">
        <f t="shared" si="3"/>
        <v>0</v>
      </c>
      <c r="G226" s="21"/>
      <c r="H226" s="21"/>
    </row>
    <row r="227" spans="1:8" s="15" customFormat="1" ht="15" customHeight="1">
      <c r="A227" s="19">
        <v>41862</v>
      </c>
      <c r="B227" s="579"/>
      <c r="C227" s="579"/>
      <c r="D227" s="20"/>
      <c r="E227" s="20"/>
      <c r="F227" s="522">
        <f t="shared" si="3"/>
        <v>0</v>
      </c>
      <c r="G227" s="21"/>
      <c r="H227" s="21"/>
    </row>
    <row r="228" spans="1:8" s="15" customFormat="1" ht="15" customHeight="1">
      <c r="A228" s="19">
        <v>41863</v>
      </c>
      <c r="B228" s="579"/>
      <c r="C228" s="579"/>
      <c r="D228" s="20"/>
      <c r="E228" s="20"/>
      <c r="F228" s="522">
        <f t="shared" si="3"/>
        <v>0</v>
      </c>
      <c r="G228" s="21"/>
      <c r="H228" s="21"/>
    </row>
    <row r="229" spans="1:8" s="15" customFormat="1" ht="15" customHeight="1">
      <c r="A229" s="19">
        <v>41864</v>
      </c>
      <c r="B229" s="579"/>
      <c r="C229" s="579"/>
      <c r="D229" s="20"/>
      <c r="E229" s="20"/>
      <c r="F229" s="522">
        <f t="shared" si="3"/>
        <v>0</v>
      </c>
      <c r="G229" s="21"/>
      <c r="H229" s="21"/>
    </row>
    <row r="230" spans="1:8" s="15" customFormat="1" ht="15" customHeight="1">
      <c r="A230" s="19">
        <v>41865</v>
      </c>
      <c r="B230" s="579"/>
      <c r="C230" s="579"/>
      <c r="D230" s="20"/>
      <c r="E230" s="20"/>
      <c r="F230" s="522">
        <f t="shared" si="3"/>
        <v>0</v>
      </c>
      <c r="G230" s="21"/>
      <c r="H230" s="21"/>
    </row>
    <row r="231" spans="1:8" s="15" customFormat="1" ht="15" customHeight="1">
      <c r="A231" s="19">
        <v>41866</v>
      </c>
      <c r="B231" s="579"/>
      <c r="C231" s="579"/>
      <c r="D231" s="20"/>
      <c r="E231" s="20"/>
      <c r="F231" s="522">
        <f t="shared" si="3"/>
        <v>0</v>
      </c>
      <c r="G231" s="21"/>
      <c r="H231" s="21"/>
    </row>
    <row r="232" spans="1:8" s="15" customFormat="1" ht="15" customHeight="1">
      <c r="A232" s="19">
        <v>41867</v>
      </c>
      <c r="B232" s="579"/>
      <c r="C232" s="579"/>
      <c r="D232" s="20"/>
      <c r="E232" s="20"/>
      <c r="F232" s="522">
        <f t="shared" si="3"/>
        <v>0</v>
      </c>
      <c r="G232" s="21"/>
      <c r="H232" s="21"/>
    </row>
    <row r="233" spans="1:8" s="15" customFormat="1" ht="15" customHeight="1">
      <c r="A233" s="19">
        <v>41868</v>
      </c>
      <c r="B233" s="579"/>
      <c r="C233" s="579"/>
      <c r="D233" s="20"/>
      <c r="E233" s="20"/>
      <c r="F233" s="522">
        <f t="shared" si="3"/>
        <v>0</v>
      </c>
      <c r="G233" s="21"/>
      <c r="H233" s="21"/>
    </row>
    <row r="234" spans="1:8" s="15" customFormat="1" ht="15" customHeight="1">
      <c r="A234" s="19">
        <v>41869</v>
      </c>
      <c r="B234" s="579"/>
      <c r="C234" s="579"/>
      <c r="D234" s="20"/>
      <c r="E234" s="20"/>
      <c r="F234" s="522">
        <f t="shared" si="3"/>
        <v>0</v>
      </c>
      <c r="G234" s="21"/>
      <c r="H234" s="21"/>
    </row>
    <row r="235" spans="1:8" s="15" customFormat="1" ht="15" customHeight="1">
      <c r="A235" s="19">
        <v>41870</v>
      </c>
      <c r="B235" s="579"/>
      <c r="C235" s="579"/>
      <c r="D235" s="20"/>
      <c r="E235" s="20"/>
      <c r="F235" s="522">
        <f t="shared" si="3"/>
        <v>0</v>
      </c>
      <c r="G235" s="21"/>
      <c r="H235" s="21"/>
    </row>
    <row r="236" spans="1:8" s="15" customFormat="1" ht="15" customHeight="1">
      <c r="A236" s="19">
        <v>41871</v>
      </c>
      <c r="B236" s="579"/>
      <c r="C236" s="579"/>
      <c r="D236" s="20"/>
      <c r="E236" s="20"/>
      <c r="F236" s="522">
        <f t="shared" si="3"/>
        <v>0</v>
      </c>
      <c r="G236" s="21"/>
      <c r="H236" s="21"/>
    </row>
    <row r="237" spans="1:8" s="15" customFormat="1" ht="15" customHeight="1">
      <c r="A237" s="19">
        <v>41872</v>
      </c>
      <c r="B237" s="579"/>
      <c r="C237" s="579"/>
      <c r="D237" s="20"/>
      <c r="E237" s="20"/>
      <c r="F237" s="522">
        <f t="shared" si="3"/>
        <v>0</v>
      </c>
      <c r="G237" s="21"/>
      <c r="H237" s="21"/>
    </row>
    <row r="238" spans="1:8" s="15" customFormat="1" ht="15" customHeight="1">
      <c r="A238" s="19">
        <v>41873</v>
      </c>
      <c r="B238" s="579"/>
      <c r="C238" s="579"/>
      <c r="D238" s="20"/>
      <c r="E238" s="20"/>
      <c r="F238" s="522">
        <f t="shared" si="3"/>
        <v>0</v>
      </c>
      <c r="G238" s="21"/>
      <c r="H238" s="21"/>
    </row>
    <row r="239" spans="1:8" s="15" customFormat="1" ht="15" customHeight="1">
      <c r="A239" s="19">
        <v>41874</v>
      </c>
      <c r="B239" s="579"/>
      <c r="C239" s="579"/>
      <c r="D239" s="20"/>
      <c r="E239" s="20"/>
      <c r="F239" s="522">
        <f t="shared" si="3"/>
        <v>0</v>
      </c>
      <c r="G239" s="21"/>
      <c r="H239" s="21"/>
    </row>
    <row r="240" spans="1:8" s="15" customFormat="1" ht="15" customHeight="1">
      <c r="A240" s="19">
        <v>41875</v>
      </c>
      <c r="B240" s="579"/>
      <c r="C240" s="579"/>
      <c r="D240" s="20"/>
      <c r="E240" s="20"/>
      <c r="F240" s="522">
        <f t="shared" si="3"/>
        <v>0</v>
      </c>
      <c r="G240" s="21"/>
      <c r="H240" s="21"/>
    </row>
    <row r="241" spans="1:8" s="15" customFormat="1" ht="15" customHeight="1">
      <c r="A241" s="19">
        <v>41876</v>
      </c>
      <c r="B241" s="579"/>
      <c r="C241" s="579"/>
      <c r="D241" s="20"/>
      <c r="E241" s="20"/>
      <c r="F241" s="522">
        <f t="shared" si="3"/>
        <v>0</v>
      </c>
      <c r="G241" s="21"/>
      <c r="H241" s="21"/>
    </row>
    <row r="242" spans="1:8" s="15" customFormat="1" ht="15" customHeight="1">
      <c r="A242" s="19">
        <v>41877</v>
      </c>
      <c r="B242" s="579"/>
      <c r="C242" s="579"/>
      <c r="D242" s="20"/>
      <c r="E242" s="20"/>
      <c r="F242" s="522">
        <f t="shared" si="3"/>
        <v>0</v>
      </c>
      <c r="G242" s="21"/>
      <c r="H242" s="21"/>
    </row>
    <row r="243" spans="1:8" s="15" customFormat="1" ht="15" customHeight="1">
      <c r="A243" s="19">
        <v>41878</v>
      </c>
      <c r="B243" s="579"/>
      <c r="C243" s="579"/>
      <c r="D243" s="20"/>
      <c r="E243" s="20"/>
      <c r="F243" s="522">
        <f t="shared" si="3"/>
        <v>0</v>
      </c>
      <c r="G243" s="21"/>
      <c r="H243" s="21"/>
    </row>
    <row r="244" spans="1:8" s="15" customFormat="1" ht="15" customHeight="1">
      <c r="A244" s="19">
        <v>41879</v>
      </c>
      <c r="B244" s="579"/>
      <c r="C244" s="579"/>
      <c r="D244" s="20"/>
      <c r="E244" s="20"/>
      <c r="F244" s="522">
        <f t="shared" si="3"/>
        <v>0</v>
      </c>
      <c r="G244" s="21"/>
      <c r="H244" s="21"/>
    </row>
    <row r="245" spans="1:8" s="15" customFormat="1" ht="15" customHeight="1">
      <c r="A245" s="19">
        <v>41880</v>
      </c>
      <c r="B245" s="579"/>
      <c r="C245" s="579"/>
      <c r="D245" s="20"/>
      <c r="E245" s="20"/>
      <c r="F245" s="522">
        <f t="shared" si="3"/>
        <v>0</v>
      </c>
      <c r="G245" s="21"/>
      <c r="H245" s="21"/>
    </row>
    <row r="246" spans="1:8" s="15" customFormat="1" ht="15" customHeight="1">
      <c r="A246" s="19">
        <v>41881</v>
      </c>
      <c r="B246" s="579"/>
      <c r="C246" s="579"/>
      <c r="D246" s="20"/>
      <c r="E246" s="20"/>
      <c r="F246" s="522">
        <f t="shared" si="3"/>
        <v>0</v>
      </c>
      <c r="G246" s="21"/>
      <c r="H246" s="21"/>
    </row>
    <row r="247" spans="1:8" s="15" customFormat="1" ht="15" customHeight="1">
      <c r="A247" s="19">
        <v>41882</v>
      </c>
      <c r="B247" s="579"/>
      <c r="C247" s="579"/>
      <c r="D247" s="20"/>
      <c r="E247" s="20"/>
      <c r="F247" s="522">
        <f t="shared" si="3"/>
        <v>0</v>
      </c>
      <c r="G247" s="21"/>
      <c r="H247" s="21"/>
    </row>
    <row r="248" spans="1:8" s="15" customFormat="1" ht="15" customHeight="1">
      <c r="A248" s="19">
        <v>41883</v>
      </c>
      <c r="B248" s="579"/>
      <c r="C248" s="579"/>
      <c r="D248" s="20"/>
      <c r="E248" s="20"/>
      <c r="F248" s="522">
        <f t="shared" si="3"/>
        <v>0</v>
      </c>
      <c r="G248" s="21"/>
      <c r="H248" s="21"/>
    </row>
    <row r="249" spans="1:8" s="15" customFormat="1" ht="15" customHeight="1">
      <c r="A249" s="19">
        <v>41884</v>
      </c>
      <c r="B249" s="579"/>
      <c r="C249" s="579"/>
      <c r="D249" s="20"/>
      <c r="E249" s="20"/>
      <c r="F249" s="522">
        <f t="shared" si="3"/>
        <v>0</v>
      </c>
      <c r="G249" s="21"/>
      <c r="H249" s="21"/>
    </row>
    <row r="250" spans="1:8" s="15" customFormat="1" ht="15" customHeight="1">
      <c r="A250" s="19">
        <v>41885</v>
      </c>
      <c r="B250" s="579"/>
      <c r="C250" s="579"/>
      <c r="D250" s="20"/>
      <c r="E250" s="20"/>
      <c r="F250" s="522">
        <f t="shared" si="3"/>
        <v>0</v>
      </c>
      <c r="G250" s="21"/>
      <c r="H250" s="21"/>
    </row>
    <row r="251" spans="1:8" s="15" customFormat="1" ht="15" customHeight="1">
      <c r="A251" s="19">
        <v>41886</v>
      </c>
      <c r="B251" s="579"/>
      <c r="C251" s="579"/>
      <c r="D251" s="20"/>
      <c r="E251" s="20"/>
      <c r="F251" s="522">
        <f t="shared" si="3"/>
        <v>0</v>
      </c>
      <c r="G251" s="21"/>
      <c r="H251" s="21"/>
    </row>
    <row r="252" spans="1:8" s="15" customFormat="1" ht="15" customHeight="1">
      <c r="A252" s="19">
        <v>41887</v>
      </c>
      <c r="B252" s="579"/>
      <c r="C252" s="579"/>
      <c r="D252" s="20"/>
      <c r="E252" s="20"/>
      <c r="F252" s="522">
        <f t="shared" si="3"/>
        <v>0</v>
      </c>
      <c r="G252" s="21"/>
      <c r="H252" s="21"/>
    </row>
    <row r="253" spans="1:8" s="15" customFormat="1" ht="15" customHeight="1">
      <c r="A253" s="19">
        <v>41888</v>
      </c>
      <c r="B253" s="579"/>
      <c r="C253" s="579"/>
      <c r="D253" s="20"/>
      <c r="E253" s="20"/>
      <c r="F253" s="522">
        <f t="shared" si="3"/>
        <v>0</v>
      </c>
      <c r="G253" s="21"/>
      <c r="H253" s="21"/>
    </row>
    <row r="254" spans="1:8" s="15" customFormat="1" ht="15" customHeight="1">
      <c r="A254" s="19">
        <v>41889</v>
      </c>
      <c r="B254" s="579"/>
      <c r="C254" s="579"/>
      <c r="D254" s="20"/>
      <c r="E254" s="20"/>
      <c r="F254" s="522">
        <f t="shared" si="3"/>
        <v>0</v>
      </c>
      <c r="G254" s="21"/>
      <c r="H254" s="21"/>
    </row>
    <row r="255" spans="1:8" s="15" customFormat="1" ht="15" customHeight="1">
      <c r="A255" s="19">
        <v>41890</v>
      </c>
      <c r="B255" s="579"/>
      <c r="C255" s="579"/>
      <c r="D255" s="20"/>
      <c r="E255" s="20"/>
      <c r="F255" s="522">
        <f t="shared" si="3"/>
        <v>0</v>
      </c>
      <c r="G255" s="21"/>
      <c r="H255" s="21"/>
    </row>
    <row r="256" spans="1:8" s="15" customFormat="1" ht="15" customHeight="1">
      <c r="A256" s="19">
        <v>41891</v>
      </c>
      <c r="B256" s="579"/>
      <c r="C256" s="579"/>
      <c r="D256" s="20"/>
      <c r="E256" s="20"/>
      <c r="F256" s="522">
        <f t="shared" si="3"/>
        <v>0</v>
      </c>
      <c r="G256" s="21"/>
      <c r="H256" s="21"/>
    </row>
    <row r="257" spans="1:8" s="15" customFormat="1" ht="15" customHeight="1">
      <c r="A257" s="19">
        <v>41892</v>
      </c>
      <c r="B257" s="579"/>
      <c r="C257" s="579"/>
      <c r="D257" s="20"/>
      <c r="E257" s="20"/>
      <c r="F257" s="522">
        <f t="shared" si="3"/>
        <v>0</v>
      </c>
      <c r="G257" s="21"/>
      <c r="H257" s="21"/>
    </row>
    <row r="258" spans="1:8" s="15" customFormat="1" ht="15" customHeight="1">
      <c r="A258" s="19">
        <v>41893</v>
      </c>
      <c r="B258" s="579"/>
      <c r="C258" s="579"/>
      <c r="D258" s="20"/>
      <c r="E258" s="20"/>
      <c r="F258" s="522">
        <f t="shared" si="3"/>
        <v>0</v>
      </c>
      <c r="G258" s="21"/>
      <c r="H258" s="21"/>
    </row>
    <row r="259" spans="1:8" s="15" customFormat="1" ht="15" customHeight="1">
      <c r="A259" s="19">
        <v>41894</v>
      </c>
      <c r="B259" s="579"/>
      <c r="C259" s="579"/>
      <c r="D259" s="20"/>
      <c r="E259" s="20"/>
      <c r="F259" s="522">
        <f t="shared" si="3"/>
        <v>0</v>
      </c>
      <c r="G259" s="21"/>
      <c r="H259" s="21"/>
    </row>
    <row r="260" spans="1:8" s="15" customFormat="1" ht="15" customHeight="1">
      <c r="A260" s="19">
        <v>41895</v>
      </c>
      <c r="B260" s="579"/>
      <c r="C260" s="579"/>
      <c r="D260" s="20"/>
      <c r="E260" s="20"/>
      <c r="F260" s="522">
        <f t="shared" si="3"/>
        <v>0</v>
      </c>
      <c r="G260" s="21"/>
      <c r="H260" s="21"/>
    </row>
    <row r="261" spans="1:8" s="15" customFormat="1" ht="15" customHeight="1">
      <c r="A261" s="19">
        <v>41896</v>
      </c>
      <c r="B261" s="579"/>
      <c r="C261" s="579"/>
      <c r="D261" s="20"/>
      <c r="E261" s="20"/>
      <c r="F261" s="522">
        <f t="shared" si="3"/>
        <v>0</v>
      </c>
      <c r="G261" s="21"/>
      <c r="H261" s="21"/>
    </row>
    <row r="262" spans="1:8" s="15" customFormat="1" ht="15" customHeight="1">
      <c r="A262" s="19">
        <v>41897</v>
      </c>
      <c r="B262" s="579"/>
      <c r="C262" s="579"/>
      <c r="D262" s="20"/>
      <c r="E262" s="20"/>
      <c r="F262" s="522">
        <f t="shared" ref="F262:F325" si="4">C262-D262-E262</f>
        <v>0</v>
      </c>
      <c r="G262" s="21"/>
      <c r="H262" s="21"/>
    </row>
    <row r="263" spans="1:8" s="15" customFormat="1" ht="15" customHeight="1">
      <c r="A263" s="19">
        <v>41898</v>
      </c>
      <c r="B263" s="579"/>
      <c r="C263" s="579"/>
      <c r="D263" s="20"/>
      <c r="E263" s="20"/>
      <c r="F263" s="522">
        <f t="shared" si="4"/>
        <v>0</v>
      </c>
      <c r="G263" s="21"/>
      <c r="H263" s="21"/>
    </row>
    <row r="264" spans="1:8" s="15" customFormat="1" ht="15" customHeight="1">
      <c r="A264" s="19">
        <v>41899</v>
      </c>
      <c r="B264" s="579"/>
      <c r="C264" s="579"/>
      <c r="D264" s="20"/>
      <c r="E264" s="20"/>
      <c r="F264" s="522">
        <f t="shared" si="4"/>
        <v>0</v>
      </c>
      <c r="G264" s="21"/>
      <c r="H264" s="21"/>
    </row>
    <row r="265" spans="1:8" s="15" customFormat="1" ht="15" customHeight="1">
      <c r="A265" s="19">
        <v>41900</v>
      </c>
      <c r="B265" s="579"/>
      <c r="C265" s="579"/>
      <c r="D265" s="20"/>
      <c r="E265" s="20"/>
      <c r="F265" s="522">
        <f t="shared" si="4"/>
        <v>0</v>
      </c>
      <c r="G265" s="21"/>
      <c r="H265" s="21"/>
    </row>
    <row r="266" spans="1:8" s="15" customFormat="1" ht="15" customHeight="1">
      <c r="A266" s="19">
        <v>41901</v>
      </c>
      <c r="B266" s="579"/>
      <c r="C266" s="579"/>
      <c r="D266" s="20"/>
      <c r="E266" s="20"/>
      <c r="F266" s="522">
        <f t="shared" si="4"/>
        <v>0</v>
      </c>
      <c r="G266" s="21"/>
      <c r="H266" s="21"/>
    </row>
    <row r="267" spans="1:8" s="15" customFormat="1" ht="15" customHeight="1">
      <c r="A267" s="19">
        <v>41902</v>
      </c>
      <c r="B267" s="579"/>
      <c r="C267" s="579"/>
      <c r="D267" s="20"/>
      <c r="E267" s="20"/>
      <c r="F267" s="522">
        <f t="shared" si="4"/>
        <v>0</v>
      </c>
      <c r="G267" s="21"/>
      <c r="H267" s="21"/>
    </row>
    <row r="268" spans="1:8" s="15" customFormat="1" ht="15" customHeight="1">
      <c r="A268" s="19">
        <v>41903</v>
      </c>
      <c r="B268" s="579"/>
      <c r="C268" s="579"/>
      <c r="D268" s="20"/>
      <c r="E268" s="20"/>
      <c r="F268" s="522">
        <f t="shared" si="4"/>
        <v>0</v>
      </c>
      <c r="G268" s="21"/>
      <c r="H268" s="21"/>
    </row>
    <row r="269" spans="1:8" s="15" customFormat="1" ht="15" customHeight="1">
      <c r="A269" s="19">
        <v>41904</v>
      </c>
      <c r="B269" s="579"/>
      <c r="C269" s="579"/>
      <c r="D269" s="20"/>
      <c r="E269" s="20"/>
      <c r="F269" s="522">
        <f t="shared" si="4"/>
        <v>0</v>
      </c>
      <c r="G269" s="21"/>
      <c r="H269" s="21"/>
    </row>
    <row r="270" spans="1:8" s="15" customFormat="1" ht="15" customHeight="1">
      <c r="A270" s="19">
        <v>41905</v>
      </c>
      <c r="B270" s="579"/>
      <c r="C270" s="579"/>
      <c r="D270" s="20"/>
      <c r="E270" s="20"/>
      <c r="F270" s="522">
        <f t="shared" si="4"/>
        <v>0</v>
      </c>
      <c r="G270" s="21"/>
      <c r="H270" s="21"/>
    </row>
    <row r="271" spans="1:8" s="15" customFormat="1" ht="15" customHeight="1">
      <c r="A271" s="19">
        <v>41906</v>
      </c>
      <c r="B271" s="579"/>
      <c r="C271" s="579"/>
      <c r="D271" s="20"/>
      <c r="E271" s="20"/>
      <c r="F271" s="522">
        <f t="shared" si="4"/>
        <v>0</v>
      </c>
      <c r="G271" s="21"/>
      <c r="H271" s="21"/>
    </row>
    <row r="272" spans="1:8" s="15" customFormat="1" ht="15" customHeight="1">
      <c r="A272" s="19">
        <v>41907</v>
      </c>
      <c r="B272" s="579"/>
      <c r="C272" s="579"/>
      <c r="D272" s="20"/>
      <c r="E272" s="20"/>
      <c r="F272" s="522">
        <f t="shared" si="4"/>
        <v>0</v>
      </c>
      <c r="G272" s="21"/>
      <c r="H272" s="21"/>
    </row>
    <row r="273" spans="1:8" s="15" customFormat="1" ht="15" customHeight="1">
      <c r="A273" s="19">
        <v>41908</v>
      </c>
      <c r="B273" s="579"/>
      <c r="C273" s="579"/>
      <c r="D273" s="20"/>
      <c r="E273" s="20"/>
      <c r="F273" s="522">
        <f t="shared" si="4"/>
        <v>0</v>
      </c>
      <c r="G273" s="21"/>
      <c r="H273" s="21"/>
    </row>
    <row r="274" spans="1:8" s="15" customFormat="1" ht="15" customHeight="1">
      <c r="A274" s="19">
        <v>41909</v>
      </c>
      <c r="B274" s="579"/>
      <c r="C274" s="579"/>
      <c r="D274" s="20"/>
      <c r="E274" s="20"/>
      <c r="F274" s="522">
        <f t="shared" si="4"/>
        <v>0</v>
      </c>
      <c r="G274" s="21"/>
      <c r="H274" s="21"/>
    </row>
    <row r="275" spans="1:8" s="15" customFormat="1" ht="15" customHeight="1">
      <c r="A275" s="19">
        <v>41910</v>
      </c>
      <c r="B275" s="579"/>
      <c r="C275" s="579"/>
      <c r="D275" s="20"/>
      <c r="E275" s="20"/>
      <c r="F275" s="522">
        <f t="shared" si="4"/>
        <v>0</v>
      </c>
      <c r="G275" s="21"/>
      <c r="H275" s="21"/>
    </row>
    <row r="276" spans="1:8" s="15" customFormat="1" ht="15" customHeight="1">
      <c r="A276" s="19">
        <v>41911</v>
      </c>
      <c r="B276" s="579"/>
      <c r="C276" s="579"/>
      <c r="D276" s="20"/>
      <c r="E276" s="20"/>
      <c r="F276" s="522">
        <f t="shared" si="4"/>
        <v>0</v>
      </c>
      <c r="G276" s="21"/>
      <c r="H276" s="21"/>
    </row>
    <row r="277" spans="1:8" s="15" customFormat="1" ht="15" customHeight="1">
      <c r="A277" s="19">
        <v>41912</v>
      </c>
      <c r="B277" s="579"/>
      <c r="C277" s="579"/>
      <c r="D277" s="20"/>
      <c r="E277" s="20"/>
      <c r="F277" s="522">
        <f t="shared" si="4"/>
        <v>0</v>
      </c>
      <c r="G277" s="21"/>
      <c r="H277" s="21"/>
    </row>
    <row r="278" spans="1:8" s="15" customFormat="1" ht="15" customHeight="1">
      <c r="A278" s="19">
        <v>41913</v>
      </c>
      <c r="B278" s="579"/>
      <c r="C278" s="579"/>
      <c r="D278" s="20"/>
      <c r="E278" s="20"/>
      <c r="F278" s="522">
        <f t="shared" si="4"/>
        <v>0</v>
      </c>
      <c r="G278" s="21"/>
      <c r="H278" s="21"/>
    </row>
    <row r="279" spans="1:8" s="15" customFormat="1" ht="15" customHeight="1">
      <c r="A279" s="19">
        <v>41914</v>
      </c>
      <c r="B279" s="579"/>
      <c r="C279" s="579"/>
      <c r="D279" s="20"/>
      <c r="E279" s="20"/>
      <c r="F279" s="522">
        <f t="shared" si="4"/>
        <v>0</v>
      </c>
      <c r="G279" s="21"/>
      <c r="H279" s="21"/>
    </row>
    <row r="280" spans="1:8" s="15" customFormat="1" ht="15" customHeight="1">
      <c r="A280" s="19">
        <v>41915</v>
      </c>
      <c r="B280" s="579"/>
      <c r="C280" s="579"/>
      <c r="D280" s="20"/>
      <c r="E280" s="20"/>
      <c r="F280" s="522">
        <f t="shared" si="4"/>
        <v>0</v>
      </c>
      <c r="G280" s="21"/>
      <c r="H280" s="21"/>
    </row>
    <row r="281" spans="1:8" s="15" customFormat="1" ht="15" customHeight="1">
      <c r="A281" s="19">
        <v>41916</v>
      </c>
      <c r="B281" s="579"/>
      <c r="C281" s="579"/>
      <c r="D281" s="20"/>
      <c r="E281" s="20"/>
      <c r="F281" s="522">
        <f t="shared" si="4"/>
        <v>0</v>
      </c>
      <c r="G281" s="21"/>
      <c r="H281" s="21"/>
    </row>
    <row r="282" spans="1:8" s="15" customFormat="1" ht="15" customHeight="1">
      <c r="A282" s="19">
        <v>41917</v>
      </c>
      <c r="B282" s="579"/>
      <c r="C282" s="579"/>
      <c r="D282" s="20"/>
      <c r="E282" s="20"/>
      <c r="F282" s="522">
        <f t="shared" si="4"/>
        <v>0</v>
      </c>
      <c r="G282" s="21"/>
      <c r="H282" s="21"/>
    </row>
    <row r="283" spans="1:8" s="15" customFormat="1" ht="15" customHeight="1">
      <c r="A283" s="19">
        <v>41918</v>
      </c>
      <c r="B283" s="579"/>
      <c r="C283" s="579"/>
      <c r="D283" s="20"/>
      <c r="E283" s="20"/>
      <c r="F283" s="522">
        <f t="shared" si="4"/>
        <v>0</v>
      </c>
      <c r="G283" s="21"/>
      <c r="H283" s="21"/>
    </row>
    <row r="284" spans="1:8" s="15" customFormat="1" ht="15" customHeight="1">
      <c r="A284" s="19">
        <v>41919</v>
      </c>
      <c r="B284" s="579"/>
      <c r="C284" s="579"/>
      <c r="D284" s="20"/>
      <c r="E284" s="20"/>
      <c r="F284" s="522">
        <f t="shared" si="4"/>
        <v>0</v>
      </c>
      <c r="G284" s="21"/>
      <c r="H284" s="21"/>
    </row>
    <row r="285" spans="1:8" s="15" customFormat="1" ht="15" customHeight="1">
      <c r="A285" s="19">
        <v>41920</v>
      </c>
      <c r="B285" s="579"/>
      <c r="C285" s="579"/>
      <c r="D285" s="20"/>
      <c r="E285" s="20"/>
      <c r="F285" s="522">
        <f t="shared" si="4"/>
        <v>0</v>
      </c>
      <c r="G285" s="21"/>
      <c r="H285" s="21"/>
    </row>
    <row r="286" spans="1:8" s="15" customFormat="1" ht="15" customHeight="1">
      <c r="A286" s="19">
        <v>41921</v>
      </c>
      <c r="B286" s="579"/>
      <c r="C286" s="579"/>
      <c r="D286" s="20"/>
      <c r="E286" s="20"/>
      <c r="F286" s="522">
        <f t="shared" si="4"/>
        <v>0</v>
      </c>
      <c r="G286" s="21"/>
      <c r="H286" s="21"/>
    </row>
    <row r="287" spans="1:8" s="15" customFormat="1" ht="15" customHeight="1">
      <c r="A287" s="19">
        <v>41922</v>
      </c>
      <c r="B287" s="579"/>
      <c r="C287" s="579"/>
      <c r="D287" s="20"/>
      <c r="E287" s="20"/>
      <c r="F287" s="522">
        <f t="shared" si="4"/>
        <v>0</v>
      </c>
      <c r="G287" s="21"/>
      <c r="H287" s="21"/>
    </row>
    <row r="288" spans="1:8" s="15" customFormat="1" ht="15" customHeight="1">
      <c r="A288" s="19">
        <v>41923</v>
      </c>
      <c r="B288" s="579"/>
      <c r="C288" s="579"/>
      <c r="D288" s="20"/>
      <c r="E288" s="20"/>
      <c r="F288" s="522">
        <f t="shared" si="4"/>
        <v>0</v>
      </c>
      <c r="G288" s="21"/>
      <c r="H288" s="21"/>
    </row>
    <row r="289" spans="1:8" s="15" customFormat="1" ht="15" customHeight="1">
      <c r="A289" s="19">
        <v>41924</v>
      </c>
      <c r="B289" s="579"/>
      <c r="C289" s="579"/>
      <c r="D289" s="20"/>
      <c r="E289" s="20"/>
      <c r="F289" s="522">
        <f t="shared" si="4"/>
        <v>0</v>
      </c>
      <c r="G289" s="21"/>
      <c r="H289" s="21"/>
    </row>
    <row r="290" spans="1:8" s="15" customFormat="1" ht="15" customHeight="1">
      <c r="A290" s="19">
        <v>41925</v>
      </c>
      <c r="B290" s="579"/>
      <c r="C290" s="579"/>
      <c r="D290" s="20"/>
      <c r="E290" s="20"/>
      <c r="F290" s="522">
        <f t="shared" si="4"/>
        <v>0</v>
      </c>
      <c r="G290" s="21"/>
      <c r="H290" s="21"/>
    </row>
    <row r="291" spans="1:8" s="15" customFormat="1" ht="15" customHeight="1">
      <c r="A291" s="19">
        <v>41926</v>
      </c>
      <c r="B291" s="579"/>
      <c r="C291" s="579"/>
      <c r="D291" s="20"/>
      <c r="E291" s="20"/>
      <c r="F291" s="522">
        <f t="shared" si="4"/>
        <v>0</v>
      </c>
      <c r="G291" s="21"/>
      <c r="H291" s="21"/>
    </row>
    <row r="292" spans="1:8" s="15" customFormat="1" ht="15" customHeight="1">
      <c r="A292" s="19">
        <v>41927</v>
      </c>
      <c r="B292" s="579"/>
      <c r="C292" s="579"/>
      <c r="D292" s="20"/>
      <c r="E292" s="20"/>
      <c r="F292" s="522">
        <f t="shared" si="4"/>
        <v>0</v>
      </c>
      <c r="G292" s="21"/>
      <c r="H292" s="21"/>
    </row>
    <row r="293" spans="1:8" s="15" customFormat="1" ht="15" customHeight="1">
      <c r="A293" s="19">
        <v>41928</v>
      </c>
      <c r="B293" s="579"/>
      <c r="C293" s="579"/>
      <c r="D293" s="20"/>
      <c r="E293" s="20"/>
      <c r="F293" s="522">
        <f t="shared" si="4"/>
        <v>0</v>
      </c>
      <c r="G293" s="21"/>
      <c r="H293" s="21"/>
    </row>
    <row r="294" spans="1:8" s="15" customFormat="1" ht="15" customHeight="1">
      <c r="A294" s="19">
        <v>41929</v>
      </c>
      <c r="B294" s="579"/>
      <c r="C294" s="579"/>
      <c r="D294" s="20"/>
      <c r="E294" s="20"/>
      <c r="F294" s="522">
        <f t="shared" si="4"/>
        <v>0</v>
      </c>
      <c r="G294" s="21"/>
      <c r="H294" s="21"/>
    </row>
    <row r="295" spans="1:8" s="15" customFormat="1" ht="15" customHeight="1">
      <c r="A295" s="19">
        <v>41930</v>
      </c>
      <c r="B295" s="579"/>
      <c r="C295" s="579"/>
      <c r="D295" s="20"/>
      <c r="E295" s="20"/>
      <c r="F295" s="522">
        <f t="shared" si="4"/>
        <v>0</v>
      </c>
      <c r="G295" s="21"/>
      <c r="H295" s="21"/>
    </row>
    <row r="296" spans="1:8" s="15" customFormat="1" ht="15" customHeight="1">
      <c r="A296" s="19">
        <v>41931</v>
      </c>
      <c r="B296" s="579"/>
      <c r="C296" s="579"/>
      <c r="D296" s="20"/>
      <c r="E296" s="20"/>
      <c r="F296" s="522">
        <f t="shared" si="4"/>
        <v>0</v>
      </c>
      <c r="G296" s="21"/>
      <c r="H296" s="21"/>
    </row>
    <row r="297" spans="1:8" s="15" customFormat="1" ht="15" customHeight="1">
      <c r="A297" s="19">
        <v>41932</v>
      </c>
      <c r="B297" s="579"/>
      <c r="C297" s="579"/>
      <c r="D297" s="20"/>
      <c r="E297" s="20"/>
      <c r="F297" s="522">
        <f t="shared" si="4"/>
        <v>0</v>
      </c>
      <c r="G297" s="21"/>
      <c r="H297" s="21"/>
    </row>
    <row r="298" spans="1:8" s="15" customFormat="1" ht="15" customHeight="1">
      <c r="A298" s="19">
        <v>41933</v>
      </c>
      <c r="B298" s="579"/>
      <c r="C298" s="579"/>
      <c r="D298" s="20"/>
      <c r="E298" s="20"/>
      <c r="F298" s="522">
        <f t="shared" si="4"/>
        <v>0</v>
      </c>
      <c r="G298" s="21"/>
      <c r="H298" s="21"/>
    </row>
    <row r="299" spans="1:8" s="15" customFormat="1" ht="15" customHeight="1">
      <c r="A299" s="19">
        <v>41934</v>
      </c>
      <c r="B299" s="579"/>
      <c r="C299" s="579"/>
      <c r="D299" s="20"/>
      <c r="E299" s="20"/>
      <c r="F299" s="522">
        <f t="shared" si="4"/>
        <v>0</v>
      </c>
      <c r="G299" s="21"/>
      <c r="H299" s="21"/>
    </row>
    <row r="300" spans="1:8" s="15" customFormat="1" ht="15" customHeight="1">
      <c r="A300" s="19">
        <v>41935</v>
      </c>
      <c r="B300" s="579"/>
      <c r="C300" s="579"/>
      <c r="D300" s="20"/>
      <c r="E300" s="20"/>
      <c r="F300" s="522">
        <f t="shared" si="4"/>
        <v>0</v>
      </c>
      <c r="G300" s="21"/>
      <c r="H300" s="21"/>
    </row>
    <row r="301" spans="1:8" s="15" customFormat="1" ht="15" customHeight="1">
      <c r="A301" s="19">
        <v>41936</v>
      </c>
      <c r="B301" s="579"/>
      <c r="C301" s="579"/>
      <c r="D301" s="20"/>
      <c r="E301" s="20"/>
      <c r="F301" s="522">
        <f t="shared" si="4"/>
        <v>0</v>
      </c>
      <c r="G301" s="21"/>
      <c r="H301" s="21"/>
    </row>
    <row r="302" spans="1:8" s="15" customFormat="1" ht="15" customHeight="1">
      <c r="A302" s="19">
        <v>41937</v>
      </c>
      <c r="B302" s="579"/>
      <c r="C302" s="579"/>
      <c r="D302" s="20"/>
      <c r="E302" s="20"/>
      <c r="F302" s="522">
        <f t="shared" si="4"/>
        <v>0</v>
      </c>
      <c r="G302" s="21"/>
      <c r="H302" s="21"/>
    </row>
    <row r="303" spans="1:8" s="15" customFormat="1" ht="15" customHeight="1">
      <c r="A303" s="19">
        <v>41938</v>
      </c>
      <c r="B303" s="579"/>
      <c r="C303" s="579"/>
      <c r="D303" s="20"/>
      <c r="E303" s="20"/>
      <c r="F303" s="522">
        <f t="shared" si="4"/>
        <v>0</v>
      </c>
      <c r="G303" s="21"/>
      <c r="H303" s="21"/>
    </row>
    <row r="304" spans="1:8" s="15" customFormat="1" ht="15" customHeight="1">
      <c r="A304" s="19">
        <v>41939</v>
      </c>
      <c r="B304" s="579"/>
      <c r="C304" s="579"/>
      <c r="D304" s="20"/>
      <c r="E304" s="20"/>
      <c r="F304" s="522">
        <f t="shared" si="4"/>
        <v>0</v>
      </c>
      <c r="G304" s="21"/>
      <c r="H304" s="21"/>
    </row>
    <row r="305" spans="1:8" s="15" customFormat="1" ht="15" customHeight="1">
      <c r="A305" s="19">
        <v>41940</v>
      </c>
      <c r="B305" s="579"/>
      <c r="C305" s="579"/>
      <c r="D305" s="20"/>
      <c r="E305" s="20"/>
      <c r="F305" s="522">
        <f t="shared" si="4"/>
        <v>0</v>
      </c>
      <c r="G305" s="21"/>
      <c r="H305" s="21"/>
    </row>
    <row r="306" spans="1:8" s="15" customFormat="1" ht="15" customHeight="1">
      <c r="A306" s="19">
        <v>41941</v>
      </c>
      <c r="B306" s="579"/>
      <c r="C306" s="579"/>
      <c r="D306" s="20"/>
      <c r="E306" s="20"/>
      <c r="F306" s="522">
        <f t="shared" si="4"/>
        <v>0</v>
      </c>
      <c r="G306" s="21"/>
      <c r="H306" s="21"/>
    </row>
    <row r="307" spans="1:8" s="15" customFormat="1" ht="15" customHeight="1">
      <c r="A307" s="19">
        <v>41942</v>
      </c>
      <c r="B307" s="579"/>
      <c r="C307" s="579"/>
      <c r="D307" s="20"/>
      <c r="E307" s="20"/>
      <c r="F307" s="522">
        <f t="shared" si="4"/>
        <v>0</v>
      </c>
      <c r="G307" s="21"/>
      <c r="H307" s="21"/>
    </row>
    <row r="308" spans="1:8" s="15" customFormat="1" ht="15" customHeight="1">
      <c r="A308" s="19">
        <v>41943</v>
      </c>
      <c r="B308" s="579"/>
      <c r="C308" s="579"/>
      <c r="D308" s="20"/>
      <c r="E308" s="20"/>
      <c r="F308" s="522">
        <f t="shared" si="4"/>
        <v>0</v>
      </c>
      <c r="G308" s="21"/>
      <c r="H308" s="21"/>
    </row>
    <row r="309" spans="1:8" s="15" customFormat="1" ht="15" customHeight="1">
      <c r="A309" s="19">
        <v>41944</v>
      </c>
      <c r="B309" s="579"/>
      <c r="C309" s="579"/>
      <c r="D309" s="22"/>
      <c r="E309" s="22"/>
      <c r="F309" s="523">
        <f t="shared" si="4"/>
        <v>0</v>
      </c>
      <c r="G309" s="21"/>
      <c r="H309" s="23"/>
    </row>
    <row r="310" spans="1:8" s="15" customFormat="1" ht="15" customHeight="1">
      <c r="A310" s="19">
        <v>41945</v>
      </c>
      <c r="B310" s="579"/>
      <c r="C310" s="579"/>
      <c r="D310" s="24"/>
      <c r="E310" s="24"/>
      <c r="F310" s="524">
        <f t="shared" si="4"/>
        <v>0</v>
      </c>
      <c r="G310" s="21"/>
      <c r="H310" s="23"/>
    </row>
    <row r="311" spans="1:8" s="15" customFormat="1" ht="15" customHeight="1">
      <c r="A311" s="19">
        <v>41946</v>
      </c>
      <c r="B311" s="579"/>
      <c r="C311" s="579"/>
      <c r="D311" s="22"/>
      <c r="E311" s="22"/>
      <c r="F311" s="523">
        <f t="shared" si="4"/>
        <v>0</v>
      </c>
      <c r="G311" s="21"/>
      <c r="H311" s="21"/>
    </row>
    <row r="312" spans="1:8" s="15" customFormat="1" ht="15" customHeight="1">
      <c r="A312" s="19">
        <v>41947</v>
      </c>
      <c r="B312" s="579"/>
      <c r="C312" s="579"/>
      <c r="D312" s="22"/>
      <c r="E312" s="22"/>
      <c r="F312" s="523">
        <f t="shared" si="4"/>
        <v>0</v>
      </c>
      <c r="G312" s="21"/>
      <c r="H312" s="21"/>
    </row>
    <row r="313" spans="1:8" s="15" customFormat="1" ht="15" customHeight="1">
      <c r="A313" s="19">
        <v>41948</v>
      </c>
      <c r="B313" s="579"/>
      <c r="C313" s="579"/>
      <c r="D313" s="22"/>
      <c r="E313" s="22"/>
      <c r="F313" s="523">
        <f t="shared" si="4"/>
        <v>0</v>
      </c>
      <c r="G313" s="21"/>
      <c r="H313" s="21"/>
    </row>
    <row r="314" spans="1:8" s="15" customFormat="1" ht="15" customHeight="1">
      <c r="A314" s="19">
        <v>41949</v>
      </c>
      <c r="B314" s="579"/>
      <c r="C314" s="579"/>
      <c r="D314" s="22"/>
      <c r="E314" s="22"/>
      <c r="F314" s="523">
        <f t="shared" si="4"/>
        <v>0</v>
      </c>
      <c r="G314" s="21"/>
      <c r="H314" s="21"/>
    </row>
    <row r="315" spans="1:8" s="15" customFormat="1" ht="15" customHeight="1">
      <c r="A315" s="19">
        <v>41950</v>
      </c>
      <c r="B315" s="579"/>
      <c r="C315" s="579"/>
      <c r="D315" s="22"/>
      <c r="E315" s="22"/>
      <c r="F315" s="523">
        <f t="shared" si="4"/>
        <v>0</v>
      </c>
      <c r="G315" s="21"/>
      <c r="H315" s="21"/>
    </row>
    <row r="316" spans="1:8" s="15" customFormat="1" ht="15" customHeight="1">
      <c r="A316" s="19">
        <v>41951</v>
      </c>
      <c r="B316" s="579"/>
      <c r="C316" s="579"/>
      <c r="D316" s="22"/>
      <c r="E316" s="22"/>
      <c r="F316" s="523">
        <f t="shared" si="4"/>
        <v>0</v>
      </c>
      <c r="G316" s="21"/>
      <c r="H316" s="21"/>
    </row>
    <row r="317" spans="1:8" s="15" customFormat="1" ht="15" customHeight="1">
      <c r="A317" s="19">
        <v>41952</v>
      </c>
      <c r="B317" s="579"/>
      <c r="C317" s="579"/>
      <c r="D317" s="22"/>
      <c r="E317" s="22"/>
      <c r="F317" s="523">
        <f t="shared" si="4"/>
        <v>0</v>
      </c>
      <c r="G317" s="21"/>
      <c r="H317" s="21"/>
    </row>
    <row r="318" spans="1:8" s="15" customFormat="1" ht="15" customHeight="1">
      <c r="A318" s="19">
        <v>41953</v>
      </c>
      <c r="B318" s="579"/>
      <c r="C318" s="579"/>
      <c r="D318" s="22"/>
      <c r="E318" s="22"/>
      <c r="F318" s="523">
        <f t="shared" si="4"/>
        <v>0</v>
      </c>
      <c r="G318" s="21"/>
      <c r="H318" s="21"/>
    </row>
    <row r="319" spans="1:8" s="15" customFormat="1" ht="15" customHeight="1">
      <c r="A319" s="19">
        <v>41954</v>
      </c>
      <c r="B319" s="579"/>
      <c r="C319" s="579"/>
      <c r="D319" s="22"/>
      <c r="E319" s="22"/>
      <c r="F319" s="523">
        <f t="shared" si="4"/>
        <v>0</v>
      </c>
      <c r="G319" s="21"/>
      <c r="H319" s="21"/>
    </row>
    <row r="320" spans="1:8" s="15" customFormat="1" ht="15" customHeight="1">
      <c r="A320" s="19">
        <v>41955</v>
      </c>
      <c r="B320" s="579"/>
      <c r="C320" s="579"/>
      <c r="D320" s="22"/>
      <c r="E320" s="22"/>
      <c r="F320" s="523">
        <f t="shared" si="4"/>
        <v>0</v>
      </c>
      <c r="G320" s="21"/>
      <c r="H320" s="21"/>
    </row>
    <row r="321" spans="1:8" s="15" customFormat="1" ht="15" customHeight="1">
      <c r="A321" s="19">
        <v>41956</v>
      </c>
      <c r="B321" s="579"/>
      <c r="C321" s="579"/>
      <c r="D321" s="22"/>
      <c r="E321" s="22"/>
      <c r="F321" s="523">
        <f t="shared" si="4"/>
        <v>0</v>
      </c>
      <c r="G321" s="21"/>
      <c r="H321" s="21"/>
    </row>
    <row r="322" spans="1:8" s="15" customFormat="1" ht="15" customHeight="1">
      <c r="A322" s="19">
        <v>41957</v>
      </c>
      <c r="B322" s="579"/>
      <c r="C322" s="579"/>
      <c r="D322" s="22"/>
      <c r="E322" s="22"/>
      <c r="F322" s="523">
        <f t="shared" si="4"/>
        <v>0</v>
      </c>
      <c r="G322" s="21"/>
      <c r="H322" s="21"/>
    </row>
    <row r="323" spans="1:8" s="15" customFormat="1" ht="15" customHeight="1">
      <c r="A323" s="19">
        <v>41958</v>
      </c>
      <c r="B323" s="579"/>
      <c r="C323" s="579"/>
      <c r="D323" s="22"/>
      <c r="E323" s="22"/>
      <c r="F323" s="523">
        <f t="shared" si="4"/>
        <v>0</v>
      </c>
      <c r="G323" s="21"/>
      <c r="H323" s="21"/>
    </row>
    <row r="324" spans="1:8" s="15" customFormat="1" ht="15" customHeight="1">
      <c r="A324" s="19">
        <v>41959</v>
      </c>
      <c r="B324" s="579"/>
      <c r="C324" s="579"/>
      <c r="D324" s="22"/>
      <c r="E324" s="22"/>
      <c r="F324" s="523">
        <f t="shared" si="4"/>
        <v>0</v>
      </c>
      <c r="G324" s="21"/>
      <c r="H324" s="21"/>
    </row>
    <row r="325" spans="1:8" s="15" customFormat="1" ht="15" customHeight="1">
      <c r="A325" s="19">
        <v>41960</v>
      </c>
      <c r="B325" s="579"/>
      <c r="C325" s="579"/>
      <c r="D325" s="22"/>
      <c r="E325" s="22"/>
      <c r="F325" s="523">
        <f t="shared" si="4"/>
        <v>0</v>
      </c>
      <c r="G325" s="21"/>
      <c r="H325" s="21"/>
    </row>
    <row r="326" spans="1:8" s="15" customFormat="1" ht="15" customHeight="1">
      <c r="A326" s="19">
        <v>41961</v>
      </c>
      <c r="B326" s="579"/>
      <c r="C326" s="579"/>
      <c r="D326" s="22"/>
      <c r="E326" s="22"/>
      <c r="F326" s="523">
        <f t="shared" ref="F326:F369" si="5">C326-D326-E326</f>
        <v>0</v>
      </c>
      <c r="G326" s="21"/>
      <c r="H326" s="21"/>
    </row>
    <row r="327" spans="1:8" s="15" customFormat="1" ht="15" customHeight="1">
      <c r="A327" s="19">
        <v>41962</v>
      </c>
      <c r="B327" s="579"/>
      <c r="C327" s="579"/>
      <c r="D327" s="22"/>
      <c r="E327" s="22"/>
      <c r="F327" s="523">
        <f t="shared" si="5"/>
        <v>0</v>
      </c>
      <c r="G327" s="21"/>
      <c r="H327" s="21"/>
    </row>
    <row r="328" spans="1:8" s="15" customFormat="1" ht="15" customHeight="1">
      <c r="A328" s="19">
        <v>41963</v>
      </c>
      <c r="B328" s="579"/>
      <c r="C328" s="579"/>
      <c r="D328" s="22"/>
      <c r="E328" s="22"/>
      <c r="F328" s="523">
        <f t="shared" si="5"/>
        <v>0</v>
      </c>
      <c r="G328" s="21"/>
      <c r="H328" s="21"/>
    </row>
    <row r="329" spans="1:8" s="15" customFormat="1" ht="15" customHeight="1">
      <c r="A329" s="19">
        <v>41964</v>
      </c>
      <c r="B329" s="579"/>
      <c r="C329" s="579"/>
      <c r="D329" s="22"/>
      <c r="E329" s="22"/>
      <c r="F329" s="523">
        <f t="shared" si="5"/>
        <v>0</v>
      </c>
      <c r="G329" s="21"/>
      <c r="H329" s="21"/>
    </row>
    <row r="330" spans="1:8" s="15" customFormat="1" ht="15" customHeight="1">
      <c r="A330" s="19">
        <v>41965</v>
      </c>
      <c r="B330" s="579"/>
      <c r="C330" s="579"/>
      <c r="D330" s="22"/>
      <c r="E330" s="22"/>
      <c r="F330" s="523">
        <f t="shared" si="5"/>
        <v>0</v>
      </c>
      <c r="G330" s="21"/>
      <c r="H330" s="21"/>
    </row>
    <row r="331" spans="1:8" s="15" customFormat="1" ht="15" customHeight="1">
      <c r="A331" s="19">
        <v>41966</v>
      </c>
      <c r="B331" s="579"/>
      <c r="C331" s="579"/>
      <c r="D331" s="22"/>
      <c r="E331" s="22"/>
      <c r="F331" s="523">
        <f t="shared" si="5"/>
        <v>0</v>
      </c>
      <c r="G331" s="21"/>
      <c r="H331" s="21"/>
    </row>
    <row r="332" spans="1:8" s="15" customFormat="1" ht="15" customHeight="1">
      <c r="A332" s="19">
        <v>41967</v>
      </c>
      <c r="B332" s="579"/>
      <c r="C332" s="579"/>
      <c r="D332" s="22"/>
      <c r="E332" s="22"/>
      <c r="F332" s="523">
        <f t="shared" si="5"/>
        <v>0</v>
      </c>
      <c r="G332" s="21"/>
      <c r="H332" s="21"/>
    </row>
    <row r="333" spans="1:8" s="15" customFormat="1" ht="15" customHeight="1">
      <c r="A333" s="19">
        <v>41968</v>
      </c>
      <c r="B333" s="579"/>
      <c r="C333" s="579"/>
      <c r="D333" s="22"/>
      <c r="E333" s="22"/>
      <c r="F333" s="523">
        <f t="shared" si="5"/>
        <v>0</v>
      </c>
      <c r="G333" s="21"/>
      <c r="H333" s="21"/>
    </row>
    <row r="334" spans="1:8" s="15" customFormat="1" ht="15" customHeight="1">
      <c r="A334" s="19">
        <v>41969</v>
      </c>
      <c r="B334" s="579"/>
      <c r="C334" s="579"/>
      <c r="D334" s="22"/>
      <c r="E334" s="22"/>
      <c r="F334" s="523">
        <f t="shared" si="5"/>
        <v>0</v>
      </c>
      <c r="G334" s="21"/>
      <c r="H334" s="21"/>
    </row>
    <row r="335" spans="1:8" s="15" customFormat="1" ht="15" customHeight="1">
      <c r="A335" s="19">
        <v>41970</v>
      </c>
      <c r="B335" s="579"/>
      <c r="C335" s="579"/>
      <c r="D335" s="22"/>
      <c r="E335" s="22"/>
      <c r="F335" s="523">
        <f t="shared" si="5"/>
        <v>0</v>
      </c>
      <c r="G335" s="21"/>
      <c r="H335" s="21"/>
    </row>
    <row r="336" spans="1:8" s="15" customFormat="1" ht="15" customHeight="1">
      <c r="A336" s="19">
        <v>41971</v>
      </c>
      <c r="B336" s="579"/>
      <c r="C336" s="579"/>
      <c r="D336" s="22"/>
      <c r="E336" s="22"/>
      <c r="F336" s="523">
        <f t="shared" si="5"/>
        <v>0</v>
      </c>
      <c r="G336" s="21"/>
      <c r="H336" s="21"/>
    </row>
    <row r="337" spans="1:8" s="15" customFormat="1" ht="15" customHeight="1">
      <c r="A337" s="19">
        <v>41972</v>
      </c>
      <c r="B337" s="579"/>
      <c r="C337" s="579"/>
      <c r="D337" s="22"/>
      <c r="E337" s="22"/>
      <c r="F337" s="523">
        <f t="shared" si="5"/>
        <v>0</v>
      </c>
      <c r="G337" s="21"/>
      <c r="H337" s="21"/>
    </row>
    <row r="338" spans="1:8" s="15" customFormat="1" ht="15" customHeight="1">
      <c r="A338" s="19">
        <v>41973</v>
      </c>
      <c r="B338" s="579"/>
      <c r="C338" s="579"/>
      <c r="D338" s="22"/>
      <c r="E338" s="22"/>
      <c r="F338" s="523">
        <f t="shared" si="5"/>
        <v>0</v>
      </c>
      <c r="G338" s="21"/>
      <c r="H338" s="21"/>
    </row>
    <row r="339" spans="1:8" s="15" customFormat="1" ht="15" customHeight="1">
      <c r="A339" s="19">
        <v>41974</v>
      </c>
      <c r="B339" s="579"/>
      <c r="C339" s="579"/>
      <c r="D339" s="22"/>
      <c r="E339" s="22"/>
      <c r="F339" s="523">
        <f t="shared" si="5"/>
        <v>0</v>
      </c>
      <c r="G339" s="21"/>
      <c r="H339" s="21"/>
    </row>
    <row r="340" spans="1:8" s="15" customFormat="1" ht="15" customHeight="1">
      <c r="A340" s="19">
        <v>41975</v>
      </c>
      <c r="B340" s="579"/>
      <c r="C340" s="579"/>
      <c r="D340" s="22"/>
      <c r="E340" s="22"/>
      <c r="F340" s="523">
        <f t="shared" si="5"/>
        <v>0</v>
      </c>
      <c r="G340" s="21"/>
      <c r="H340" s="21"/>
    </row>
    <row r="341" spans="1:8" s="15" customFormat="1" ht="15" customHeight="1">
      <c r="A341" s="19">
        <v>41976</v>
      </c>
      <c r="B341" s="579"/>
      <c r="C341" s="579"/>
      <c r="D341" s="22"/>
      <c r="E341" s="22"/>
      <c r="F341" s="523">
        <f t="shared" si="5"/>
        <v>0</v>
      </c>
      <c r="G341" s="21"/>
      <c r="H341" s="21"/>
    </row>
    <row r="342" spans="1:8" s="15" customFormat="1" ht="15" customHeight="1">
      <c r="A342" s="19">
        <v>41977</v>
      </c>
      <c r="B342" s="579"/>
      <c r="C342" s="579"/>
      <c r="D342" s="22"/>
      <c r="E342" s="22"/>
      <c r="F342" s="523">
        <f t="shared" si="5"/>
        <v>0</v>
      </c>
      <c r="G342" s="21"/>
      <c r="H342" s="21"/>
    </row>
    <row r="343" spans="1:8" s="15" customFormat="1" ht="15" customHeight="1">
      <c r="A343" s="19">
        <v>41978</v>
      </c>
      <c r="B343" s="579"/>
      <c r="C343" s="579"/>
      <c r="D343" s="22"/>
      <c r="E343" s="22"/>
      <c r="F343" s="523">
        <f t="shared" si="5"/>
        <v>0</v>
      </c>
      <c r="G343" s="21"/>
      <c r="H343" s="21"/>
    </row>
    <row r="344" spans="1:8" s="15" customFormat="1" ht="15" customHeight="1">
      <c r="A344" s="19">
        <v>41979</v>
      </c>
      <c r="B344" s="579"/>
      <c r="C344" s="579"/>
      <c r="D344" s="22"/>
      <c r="E344" s="22"/>
      <c r="F344" s="523">
        <f t="shared" si="5"/>
        <v>0</v>
      </c>
      <c r="G344" s="21"/>
      <c r="H344" s="21"/>
    </row>
    <row r="345" spans="1:8" s="15" customFormat="1" ht="15" customHeight="1">
      <c r="A345" s="19">
        <v>41980</v>
      </c>
      <c r="B345" s="579"/>
      <c r="C345" s="579"/>
      <c r="D345" s="22"/>
      <c r="E345" s="22"/>
      <c r="F345" s="523">
        <f t="shared" si="5"/>
        <v>0</v>
      </c>
      <c r="G345" s="21"/>
      <c r="H345" s="21"/>
    </row>
    <row r="346" spans="1:8" s="15" customFormat="1" ht="15" customHeight="1">
      <c r="A346" s="19">
        <v>41981</v>
      </c>
      <c r="B346" s="579"/>
      <c r="C346" s="579"/>
      <c r="D346" s="22"/>
      <c r="E346" s="22"/>
      <c r="F346" s="523">
        <f t="shared" si="5"/>
        <v>0</v>
      </c>
      <c r="G346" s="21"/>
      <c r="H346" s="21"/>
    </row>
    <row r="347" spans="1:8" s="15" customFormat="1" ht="15" customHeight="1">
      <c r="A347" s="19">
        <v>41982</v>
      </c>
      <c r="B347" s="579"/>
      <c r="C347" s="579"/>
      <c r="D347" s="22"/>
      <c r="E347" s="22"/>
      <c r="F347" s="523">
        <f t="shared" si="5"/>
        <v>0</v>
      </c>
      <c r="G347" s="21"/>
      <c r="H347" s="21"/>
    </row>
    <row r="348" spans="1:8" s="15" customFormat="1" ht="15" customHeight="1">
      <c r="A348" s="19">
        <v>41983</v>
      </c>
      <c r="B348" s="579"/>
      <c r="C348" s="579"/>
      <c r="D348" s="22"/>
      <c r="E348" s="22"/>
      <c r="F348" s="523">
        <f t="shared" si="5"/>
        <v>0</v>
      </c>
      <c r="G348" s="21"/>
      <c r="H348" s="21"/>
    </row>
    <row r="349" spans="1:8" s="15" customFormat="1" ht="15" customHeight="1">
      <c r="A349" s="19">
        <v>41984</v>
      </c>
      <c r="B349" s="579"/>
      <c r="C349" s="579"/>
      <c r="D349" s="22"/>
      <c r="E349" s="22"/>
      <c r="F349" s="523">
        <f t="shared" si="5"/>
        <v>0</v>
      </c>
      <c r="G349" s="21"/>
      <c r="H349" s="21"/>
    </row>
    <row r="350" spans="1:8" s="15" customFormat="1" ht="15" customHeight="1">
      <c r="A350" s="19">
        <v>41985</v>
      </c>
      <c r="B350" s="579"/>
      <c r="C350" s="579"/>
      <c r="D350" s="22"/>
      <c r="E350" s="22"/>
      <c r="F350" s="523">
        <f t="shared" si="5"/>
        <v>0</v>
      </c>
      <c r="G350" s="21"/>
      <c r="H350" s="21"/>
    </row>
    <row r="351" spans="1:8" s="15" customFormat="1" ht="15" customHeight="1">
      <c r="A351" s="19">
        <v>41986</v>
      </c>
      <c r="B351" s="579"/>
      <c r="C351" s="579"/>
      <c r="D351" s="22"/>
      <c r="E351" s="22"/>
      <c r="F351" s="523">
        <f t="shared" si="5"/>
        <v>0</v>
      </c>
      <c r="G351" s="21"/>
      <c r="H351" s="21"/>
    </row>
    <row r="352" spans="1:8" s="15" customFormat="1" ht="15" customHeight="1">
      <c r="A352" s="19">
        <v>41987</v>
      </c>
      <c r="B352" s="579"/>
      <c r="C352" s="579"/>
      <c r="D352" s="22"/>
      <c r="E352" s="22"/>
      <c r="F352" s="523">
        <f t="shared" si="5"/>
        <v>0</v>
      </c>
      <c r="G352" s="21"/>
      <c r="H352" s="21"/>
    </row>
    <row r="353" spans="1:8" s="15" customFormat="1" ht="15" customHeight="1">
      <c r="A353" s="19">
        <v>41988</v>
      </c>
      <c r="B353" s="579"/>
      <c r="C353" s="579"/>
      <c r="D353" s="22"/>
      <c r="E353" s="22"/>
      <c r="F353" s="523">
        <f t="shared" si="5"/>
        <v>0</v>
      </c>
      <c r="G353" s="21"/>
      <c r="H353" s="21"/>
    </row>
    <row r="354" spans="1:8" s="15" customFormat="1" ht="15" customHeight="1">
      <c r="A354" s="19">
        <v>41989</v>
      </c>
      <c r="B354" s="579"/>
      <c r="C354" s="579"/>
      <c r="D354" s="22"/>
      <c r="E354" s="22"/>
      <c r="F354" s="523">
        <f t="shared" si="5"/>
        <v>0</v>
      </c>
      <c r="G354" s="21"/>
      <c r="H354" s="21"/>
    </row>
    <row r="355" spans="1:8" s="15" customFormat="1" ht="15" customHeight="1">
      <c r="A355" s="19">
        <v>41990</v>
      </c>
      <c r="B355" s="579"/>
      <c r="C355" s="579"/>
      <c r="D355" s="22"/>
      <c r="E355" s="22"/>
      <c r="F355" s="523">
        <f t="shared" si="5"/>
        <v>0</v>
      </c>
      <c r="G355" s="21"/>
      <c r="H355" s="21"/>
    </row>
    <row r="356" spans="1:8" s="15" customFormat="1" ht="15" customHeight="1">
      <c r="A356" s="19">
        <v>41991</v>
      </c>
      <c r="B356" s="579"/>
      <c r="C356" s="579"/>
      <c r="D356" s="22"/>
      <c r="E356" s="22"/>
      <c r="F356" s="523">
        <f t="shared" si="5"/>
        <v>0</v>
      </c>
      <c r="G356" s="21"/>
      <c r="H356" s="21"/>
    </row>
    <row r="357" spans="1:8" s="15" customFormat="1" ht="15" customHeight="1">
      <c r="A357" s="19">
        <v>41992</v>
      </c>
      <c r="B357" s="579"/>
      <c r="C357" s="579"/>
      <c r="D357" s="22"/>
      <c r="E357" s="22"/>
      <c r="F357" s="523">
        <f t="shared" si="5"/>
        <v>0</v>
      </c>
      <c r="G357" s="21"/>
      <c r="H357" s="21"/>
    </row>
    <row r="358" spans="1:8" s="15" customFormat="1" ht="15" customHeight="1">
      <c r="A358" s="19">
        <v>41993</v>
      </c>
      <c r="B358" s="579"/>
      <c r="C358" s="579"/>
      <c r="D358" s="22"/>
      <c r="E358" s="22"/>
      <c r="F358" s="523">
        <f t="shared" si="5"/>
        <v>0</v>
      </c>
      <c r="G358" s="21"/>
      <c r="H358" s="21"/>
    </row>
    <row r="359" spans="1:8" s="15" customFormat="1" ht="15" customHeight="1">
      <c r="A359" s="19">
        <v>41994</v>
      </c>
      <c r="B359" s="579"/>
      <c r="C359" s="579"/>
      <c r="D359" s="22"/>
      <c r="E359" s="22"/>
      <c r="F359" s="523">
        <f t="shared" si="5"/>
        <v>0</v>
      </c>
      <c r="G359" s="21"/>
      <c r="H359" s="21"/>
    </row>
    <row r="360" spans="1:8" s="15" customFormat="1" ht="15" customHeight="1">
      <c r="A360" s="19">
        <v>41995</v>
      </c>
      <c r="B360" s="579"/>
      <c r="C360" s="579"/>
      <c r="D360" s="22"/>
      <c r="E360" s="22"/>
      <c r="F360" s="523">
        <f t="shared" si="5"/>
        <v>0</v>
      </c>
      <c r="G360" s="21"/>
      <c r="H360" s="21"/>
    </row>
    <row r="361" spans="1:8" s="15" customFormat="1" ht="15" customHeight="1">
      <c r="A361" s="19">
        <v>41996</v>
      </c>
      <c r="B361" s="579"/>
      <c r="C361" s="579"/>
      <c r="D361" s="22"/>
      <c r="E361" s="22"/>
      <c r="F361" s="523">
        <f t="shared" si="5"/>
        <v>0</v>
      </c>
      <c r="G361" s="21"/>
      <c r="H361" s="21"/>
    </row>
    <row r="362" spans="1:8" s="15" customFormat="1" ht="15" customHeight="1">
      <c r="A362" s="19">
        <v>41997</v>
      </c>
      <c r="B362" s="579"/>
      <c r="C362" s="579"/>
      <c r="D362" s="22"/>
      <c r="E362" s="22"/>
      <c r="F362" s="523">
        <f t="shared" si="5"/>
        <v>0</v>
      </c>
      <c r="G362" s="21"/>
      <c r="H362" s="21"/>
    </row>
    <row r="363" spans="1:8" s="15" customFormat="1" ht="15" customHeight="1">
      <c r="A363" s="19">
        <v>41998</v>
      </c>
      <c r="B363" s="579"/>
      <c r="C363" s="579"/>
      <c r="D363" s="22"/>
      <c r="E363" s="22"/>
      <c r="F363" s="523">
        <f t="shared" si="5"/>
        <v>0</v>
      </c>
      <c r="G363" s="21"/>
      <c r="H363" s="21"/>
    </row>
    <row r="364" spans="1:8" s="15" customFormat="1" ht="15" customHeight="1">
      <c r="A364" s="19">
        <v>41999</v>
      </c>
      <c r="B364" s="579"/>
      <c r="C364" s="579"/>
      <c r="D364" s="22"/>
      <c r="E364" s="22"/>
      <c r="F364" s="523">
        <f t="shared" si="5"/>
        <v>0</v>
      </c>
      <c r="G364" s="21"/>
      <c r="H364" s="21"/>
    </row>
    <row r="365" spans="1:8" s="15" customFormat="1" ht="15" customHeight="1">
      <c r="A365" s="19">
        <v>42000</v>
      </c>
      <c r="B365" s="579"/>
      <c r="C365" s="579"/>
      <c r="D365" s="22"/>
      <c r="E365" s="22"/>
      <c r="F365" s="523">
        <f t="shared" si="5"/>
        <v>0</v>
      </c>
      <c r="G365" s="21"/>
      <c r="H365" s="21"/>
    </row>
    <row r="366" spans="1:8" s="15" customFormat="1" ht="15" customHeight="1">
      <c r="A366" s="19">
        <v>42001</v>
      </c>
      <c r="B366" s="579"/>
      <c r="C366" s="579"/>
      <c r="D366" s="22"/>
      <c r="E366" s="22"/>
      <c r="F366" s="523">
        <f t="shared" si="5"/>
        <v>0</v>
      </c>
      <c r="G366" s="21"/>
      <c r="H366" s="21"/>
    </row>
    <row r="367" spans="1:8" s="15" customFormat="1" ht="15" customHeight="1">
      <c r="A367" s="19">
        <v>42002</v>
      </c>
      <c r="B367" s="579"/>
      <c r="C367" s="579"/>
      <c r="D367" s="22"/>
      <c r="E367" s="22"/>
      <c r="F367" s="523">
        <f t="shared" si="5"/>
        <v>0</v>
      </c>
      <c r="G367" s="21"/>
      <c r="H367" s="21"/>
    </row>
    <row r="368" spans="1:8" s="15" customFormat="1" ht="15" customHeight="1">
      <c r="A368" s="19">
        <v>42003</v>
      </c>
      <c r="B368" s="579"/>
      <c r="C368" s="579"/>
      <c r="D368" s="22"/>
      <c r="E368" s="22"/>
      <c r="F368" s="523">
        <f t="shared" si="5"/>
        <v>0</v>
      </c>
      <c r="G368" s="21"/>
      <c r="H368" s="21"/>
    </row>
    <row r="369" spans="1:8" s="15" customFormat="1" ht="15" customHeight="1">
      <c r="A369" s="19">
        <v>42004</v>
      </c>
      <c r="B369" s="579"/>
      <c r="C369" s="579"/>
      <c r="D369" s="22"/>
      <c r="E369" s="22"/>
      <c r="F369" s="523">
        <f t="shared" si="5"/>
        <v>0</v>
      </c>
      <c r="G369" s="21"/>
      <c r="H369" s="21"/>
    </row>
    <row r="370" spans="1:8" s="15" customFormat="1" ht="9.75" customHeight="1">
      <c r="A370" s="25"/>
      <c r="B370" s="25"/>
      <c r="C370" s="25"/>
      <c r="D370" s="26"/>
      <c r="E370" s="26"/>
      <c r="F370" s="26"/>
      <c r="G370" s="21"/>
      <c r="H370" s="21"/>
    </row>
    <row r="371" spans="1:8" ht="15.75">
      <c r="A371" s="27" t="s">
        <v>975</v>
      </c>
      <c r="B371" s="27"/>
      <c r="C371" s="27"/>
      <c r="D371" s="2"/>
      <c r="E371" s="2"/>
      <c r="F371" s="2"/>
      <c r="G371" s="2"/>
      <c r="H371" s="2"/>
    </row>
    <row r="372" spans="1:8">
      <c r="D372" s="2"/>
      <c r="E372" s="2"/>
      <c r="F372" s="2"/>
      <c r="G372" s="2"/>
      <c r="H372" s="2"/>
    </row>
    <row r="373" spans="1:8">
      <c r="D373" s="2"/>
      <c r="E373" s="2"/>
      <c r="F373" s="2"/>
      <c r="G373" s="2"/>
      <c r="H373" s="2"/>
    </row>
    <row r="374" spans="1:8">
      <c r="D374" s="2"/>
      <c r="E374" s="2"/>
      <c r="F374" s="2"/>
      <c r="G374" s="2"/>
      <c r="H374" s="2"/>
    </row>
    <row r="375" spans="1:8">
      <c r="D375" s="2"/>
      <c r="E375" s="2"/>
      <c r="F375" s="2"/>
      <c r="G375" s="2"/>
      <c r="H375" s="2"/>
    </row>
    <row r="376" spans="1:8">
      <c r="D376" s="2"/>
      <c r="E376" s="2"/>
      <c r="F376" s="2"/>
      <c r="G376" s="2"/>
      <c r="H376" s="2"/>
    </row>
    <row r="377" spans="1:8">
      <c r="D377" s="2"/>
      <c r="E377" s="2"/>
      <c r="F377" s="2"/>
      <c r="G377" s="2"/>
      <c r="H377" s="2"/>
    </row>
    <row r="378" spans="1:8">
      <c r="D378" s="2"/>
      <c r="E378" s="2"/>
      <c r="F378" s="2"/>
      <c r="G378" s="2"/>
      <c r="H378" s="2"/>
    </row>
    <row r="379" spans="1:8">
      <c r="D379" s="2"/>
      <c r="E379" s="2"/>
      <c r="F379" s="2"/>
      <c r="G379" s="2"/>
      <c r="H379" s="2"/>
    </row>
    <row r="380" spans="1:8">
      <c r="D380" s="2"/>
      <c r="E380" s="2"/>
      <c r="F380" s="2"/>
      <c r="G380" s="2"/>
      <c r="H380" s="2"/>
    </row>
    <row r="381" spans="1:8">
      <c r="D381" s="2"/>
      <c r="E381" s="2"/>
      <c r="F381" s="2"/>
      <c r="G381" s="2"/>
      <c r="H381" s="2"/>
    </row>
    <row r="382" spans="1:8">
      <c r="D382" s="2"/>
      <c r="E382" s="2"/>
      <c r="F382" s="2"/>
      <c r="G382" s="2"/>
      <c r="H382" s="2"/>
    </row>
    <row r="383" spans="1:8">
      <c r="D383" s="2"/>
      <c r="E383" s="2"/>
      <c r="F383" s="2"/>
      <c r="G383" s="2"/>
      <c r="H383" s="2"/>
    </row>
    <row r="384" spans="1:8">
      <c r="D384" s="2"/>
      <c r="E384" s="2"/>
      <c r="F384" s="2"/>
      <c r="G384" s="2"/>
      <c r="H384" s="2"/>
    </row>
    <row r="385" spans="4:8">
      <c r="D385" s="2"/>
      <c r="E385" s="2"/>
      <c r="F385" s="2"/>
      <c r="G385" s="2"/>
      <c r="H385" s="2"/>
    </row>
    <row r="386" spans="4:8">
      <c r="D386" s="2"/>
      <c r="E386" s="2"/>
      <c r="F386" s="2"/>
      <c r="G386" s="2"/>
      <c r="H386" s="2"/>
    </row>
    <row r="387" spans="4:8">
      <c r="D387" s="2"/>
      <c r="E387" s="2"/>
      <c r="F387" s="2"/>
      <c r="G387" s="2"/>
      <c r="H387" s="2"/>
    </row>
    <row r="388" spans="4:8">
      <c r="D388" s="2"/>
      <c r="E388" s="2"/>
      <c r="F388" s="2"/>
      <c r="G388" s="2"/>
      <c r="H388" s="2"/>
    </row>
    <row r="389" spans="4:8">
      <c r="D389" s="2"/>
      <c r="E389" s="2"/>
      <c r="F389" s="2"/>
      <c r="G389" s="2"/>
      <c r="H389" s="2"/>
    </row>
    <row r="390" spans="4:8">
      <c r="D390" s="2"/>
      <c r="E390" s="2"/>
      <c r="F390" s="2"/>
      <c r="G390" s="2"/>
      <c r="H390" s="2"/>
    </row>
    <row r="391" spans="4:8">
      <c r="D391" s="2"/>
      <c r="E391" s="2"/>
      <c r="F391" s="2"/>
      <c r="G391" s="2"/>
      <c r="H391" s="2"/>
    </row>
    <row r="392" spans="4:8">
      <c r="D392" s="2"/>
      <c r="E392" s="2"/>
      <c r="F392" s="2"/>
      <c r="G392" s="2"/>
      <c r="H392" s="2"/>
    </row>
    <row r="393" spans="4:8">
      <c r="D393" s="2"/>
      <c r="E393" s="2"/>
      <c r="F393" s="2"/>
      <c r="G393" s="2"/>
      <c r="H393" s="2"/>
    </row>
    <row r="394" spans="4:8">
      <c r="D394" s="2"/>
      <c r="E394" s="2"/>
      <c r="F394" s="2"/>
      <c r="G394" s="2"/>
      <c r="H394" s="2"/>
    </row>
    <row r="395" spans="4:8">
      <c r="D395" s="2"/>
      <c r="E395" s="2"/>
      <c r="F395" s="2"/>
      <c r="G395" s="2"/>
      <c r="H395" s="2"/>
    </row>
    <row r="396" spans="4:8">
      <c r="D396" s="2"/>
      <c r="E396" s="2"/>
      <c r="F396" s="2"/>
      <c r="G396" s="2"/>
      <c r="H396" s="2"/>
    </row>
    <row r="397" spans="4:8">
      <c r="D397" s="2"/>
      <c r="E397" s="2"/>
      <c r="F397" s="2"/>
      <c r="G397" s="2"/>
      <c r="H397" s="2"/>
    </row>
    <row r="398" spans="4:8">
      <c r="D398" s="2"/>
      <c r="E398" s="2"/>
      <c r="F398" s="2"/>
      <c r="G398" s="2"/>
      <c r="H398" s="2"/>
    </row>
    <row r="399" spans="4:8">
      <c r="D399" s="2"/>
      <c r="E399" s="2"/>
      <c r="F399" s="2"/>
      <c r="G399" s="2"/>
      <c r="H399" s="2"/>
    </row>
    <row r="400" spans="4:8">
      <c r="D400" s="2"/>
      <c r="E400" s="2"/>
      <c r="F400" s="2"/>
      <c r="G400" s="2"/>
      <c r="H400" s="2"/>
    </row>
    <row r="401" spans="4:8">
      <c r="D401" s="2"/>
      <c r="E401" s="2"/>
      <c r="F401" s="2"/>
      <c r="G401" s="2"/>
      <c r="H401" s="2"/>
    </row>
    <row r="402" spans="4:8">
      <c r="D402" s="2"/>
      <c r="E402" s="2"/>
      <c r="F402" s="2"/>
      <c r="G402" s="2"/>
      <c r="H402" s="2"/>
    </row>
    <row r="403" spans="4:8">
      <c r="D403" s="2"/>
      <c r="E403" s="2"/>
      <c r="F403" s="2"/>
      <c r="G403" s="2"/>
      <c r="H403" s="2"/>
    </row>
    <row r="404" spans="4:8">
      <c r="D404" s="2"/>
      <c r="E404" s="2"/>
      <c r="F404" s="2"/>
      <c r="G404" s="2"/>
      <c r="H404" s="2"/>
    </row>
    <row r="405" spans="4:8">
      <c r="D405" s="2"/>
      <c r="E405" s="2"/>
      <c r="F405" s="2"/>
      <c r="G405" s="2"/>
      <c r="H405" s="2"/>
    </row>
    <row r="406" spans="4:8">
      <c r="D406" s="2"/>
      <c r="E406" s="2"/>
      <c r="F406" s="2"/>
      <c r="G406" s="2"/>
      <c r="H406" s="2"/>
    </row>
    <row r="407" spans="4:8">
      <c r="D407" s="2"/>
      <c r="E407" s="2"/>
      <c r="F407" s="2"/>
      <c r="G407" s="2"/>
      <c r="H407" s="2"/>
    </row>
    <row r="408" spans="4:8">
      <c r="D408" s="2"/>
      <c r="E408" s="2"/>
      <c r="F408" s="2"/>
      <c r="G408" s="2"/>
      <c r="H408" s="2"/>
    </row>
  </sheetData>
  <sheetProtection password="CE4F" sheet="1" objects="1" scenarios="1" formatCells="0" formatColumns="0" formatRows="0" selectLockedCells="1"/>
  <pageMargins left="0.74803149606299213" right="0.74803149606299213" top="0.98425196850393704" bottom="0.98425196850393704" header="0.51181102362204722" footer="0.51181102362204722"/>
  <pageSetup paperSize="9" scale="49" fitToHeight="4" orientation="portrait" r:id="rId1"/>
  <headerFooter alignWithMargins="0"/>
  <rowBreaks count="3" manualBreakCount="3">
    <brk id="94" max="5" man="1"/>
    <brk id="185" max="5" man="1"/>
    <brk id="277" max="5"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978"/>
  <sheetViews>
    <sheetView view="pageBreakPreview" zoomScale="70" zoomScaleNormal="75" zoomScaleSheetLayoutView="70" workbookViewId="0">
      <selection activeCell="A8" sqref="A8"/>
    </sheetView>
  </sheetViews>
  <sheetFormatPr defaultRowHeight="12.75"/>
  <cols>
    <col min="1" max="1" width="52" customWidth="1"/>
    <col min="2" max="14" width="14.140625" customWidth="1"/>
    <col min="15" max="15" width="14" customWidth="1"/>
  </cols>
  <sheetData>
    <row r="1" spans="1:14" ht="15.75">
      <c r="A1" s="60" t="s">
        <v>511</v>
      </c>
      <c r="B1" s="6"/>
      <c r="C1" s="5"/>
      <c r="D1" s="5"/>
      <c r="E1" s="5"/>
    </row>
    <row r="2" spans="1:14" ht="15.75">
      <c r="A2" s="156"/>
      <c r="B2" s="6"/>
      <c r="C2" s="5"/>
      <c r="D2" s="5"/>
      <c r="E2" s="5"/>
    </row>
    <row r="3" spans="1:14" ht="15.75">
      <c r="A3" s="87" t="s">
        <v>138</v>
      </c>
      <c r="B3" s="6"/>
      <c r="C3" s="5"/>
      <c r="D3" s="5"/>
      <c r="E3" s="5"/>
    </row>
    <row r="4" spans="1:14">
      <c r="A4" s="211" t="s">
        <v>512</v>
      </c>
    </row>
    <row r="5" spans="1:14">
      <c r="A5" s="211" t="s">
        <v>513</v>
      </c>
    </row>
    <row r="6" spans="1:14" ht="13.5" thickBot="1"/>
    <row r="7" spans="1:14" ht="18">
      <c r="A7" s="807" t="s">
        <v>976</v>
      </c>
      <c r="B7" s="808"/>
      <c r="C7" s="808"/>
      <c r="D7" s="808"/>
      <c r="E7" s="808"/>
      <c r="F7" s="808"/>
      <c r="G7" s="808"/>
      <c r="H7" s="808"/>
      <c r="I7" s="808"/>
      <c r="J7" s="808"/>
      <c r="K7" s="808"/>
      <c r="L7" s="808"/>
      <c r="M7" s="808"/>
      <c r="N7" s="809"/>
    </row>
    <row r="8" spans="1:14" s="2" customFormat="1">
      <c r="A8" s="241"/>
      <c r="B8" s="242" t="s">
        <v>514</v>
      </c>
      <c r="C8" s="242" t="s">
        <v>472</v>
      </c>
      <c r="D8" s="242" t="s">
        <v>473</v>
      </c>
      <c r="E8" s="242" t="s">
        <v>474</v>
      </c>
      <c r="F8" s="242" t="s">
        <v>475</v>
      </c>
      <c r="G8" s="242" t="s">
        <v>476</v>
      </c>
      <c r="H8" s="242" t="s">
        <v>477</v>
      </c>
      <c r="I8" s="242" t="s">
        <v>478</v>
      </c>
      <c r="J8" s="242" t="s">
        <v>479</v>
      </c>
      <c r="K8" s="242" t="s">
        <v>480</v>
      </c>
      <c r="L8" s="242" t="s">
        <v>481</v>
      </c>
      <c r="M8" s="242" t="s">
        <v>515</v>
      </c>
      <c r="N8" s="243" t="s">
        <v>516</v>
      </c>
    </row>
    <row r="9" spans="1:14" s="2" customFormat="1" ht="15">
      <c r="A9" s="244" t="s">
        <v>517</v>
      </c>
      <c r="B9" s="245"/>
      <c r="C9" s="246"/>
      <c r="D9" s="246"/>
      <c r="E9" s="246"/>
      <c r="F9" s="246"/>
      <c r="G9" s="246"/>
      <c r="H9" s="246"/>
      <c r="I9" s="246"/>
      <c r="J9" s="246"/>
      <c r="K9" s="246"/>
      <c r="L9" s="246"/>
      <c r="M9" s="246"/>
      <c r="N9" s="247"/>
    </row>
    <row r="10" spans="1:14" s="2" customFormat="1">
      <c r="A10" s="241" t="s">
        <v>518</v>
      </c>
      <c r="B10" s="63"/>
      <c r="C10" s="63"/>
      <c r="D10" s="63"/>
      <c r="E10" s="63"/>
      <c r="F10" s="63"/>
      <c r="G10" s="63"/>
      <c r="H10" s="63"/>
      <c r="I10" s="63"/>
      <c r="J10" s="63"/>
      <c r="K10" s="63"/>
      <c r="L10" s="63"/>
      <c r="M10" s="63"/>
      <c r="N10" s="202">
        <f>SUM(B10:M10)</f>
        <v>0</v>
      </c>
    </row>
    <row r="11" spans="1:14" s="2" customFormat="1">
      <c r="A11" s="241" t="s">
        <v>519</v>
      </c>
      <c r="B11" s="200"/>
      <c r="C11" s="200"/>
      <c r="D11" s="200"/>
      <c r="E11" s="200"/>
      <c r="F11" s="200"/>
      <c r="G11" s="200"/>
      <c r="H11" s="200"/>
      <c r="I11" s="200"/>
      <c r="J11" s="200"/>
      <c r="K11" s="200"/>
      <c r="L11" s="200"/>
      <c r="M11" s="200"/>
      <c r="N11" s="201">
        <f>IF(N10=0,0,+N12/N10)</f>
        <v>0</v>
      </c>
    </row>
    <row r="12" spans="1:14" s="2" customFormat="1">
      <c r="A12" s="241" t="s">
        <v>520</v>
      </c>
      <c r="B12" s="63">
        <f t="shared" ref="B12:L12" si="0">B10*B11</f>
        <v>0</v>
      </c>
      <c r="C12" s="63">
        <f t="shared" si="0"/>
        <v>0</v>
      </c>
      <c r="D12" s="63">
        <f t="shared" si="0"/>
        <v>0</v>
      </c>
      <c r="E12" s="63">
        <f t="shared" si="0"/>
        <v>0</v>
      </c>
      <c r="F12" s="63">
        <f t="shared" si="0"/>
        <v>0</v>
      </c>
      <c r="G12" s="63">
        <f t="shared" si="0"/>
        <v>0</v>
      </c>
      <c r="H12" s="63">
        <f t="shared" si="0"/>
        <v>0</v>
      </c>
      <c r="I12" s="63">
        <f t="shared" si="0"/>
        <v>0</v>
      </c>
      <c r="J12" s="63">
        <f t="shared" si="0"/>
        <v>0</v>
      </c>
      <c r="K12" s="63">
        <f t="shared" si="0"/>
        <v>0</v>
      </c>
      <c r="L12" s="63">
        <f t="shared" si="0"/>
        <v>0</v>
      </c>
      <c r="M12" s="63">
        <f>M10*M11</f>
        <v>0</v>
      </c>
      <c r="N12" s="202">
        <f>SUM(B12:M12)</f>
        <v>0</v>
      </c>
    </row>
    <row r="13" spans="1:14" s="2" customFormat="1" ht="15">
      <c r="A13" s="244" t="s">
        <v>521</v>
      </c>
      <c r="B13" s="245"/>
      <c r="C13" s="246"/>
      <c r="D13" s="246"/>
      <c r="E13" s="246"/>
      <c r="F13" s="246"/>
      <c r="G13" s="246"/>
      <c r="H13" s="246"/>
      <c r="I13" s="246"/>
      <c r="J13" s="246"/>
      <c r="K13" s="246"/>
      <c r="L13" s="246"/>
      <c r="M13" s="246"/>
      <c r="N13" s="247"/>
    </row>
    <row r="14" spans="1:14" s="2" customFormat="1">
      <c r="A14" s="241" t="s">
        <v>518</v>
      </c>
      <c r="B14" s="63"/>
      <c r="C14" s="63"/>
      <c r="D14" s="63"/>
      <c r="E14" s="63"/>
      <c r="F14" s="63"/>
      <c r="G14" s="63"/>
      <c r="H14" s="63"/>
      <c r="I14" s="63"/>
      <c r="J14" s="63"/>
      <c r="K14" s="63"/>
      <c r="L14" s="63"/>
      <c r="M14" s="63"/>
      <c r="N14" s="202">
        <f>SUM(B14:M14)</f>
        <v>0</v>
      </c>
    </row>
    <row r="15" spans="1:14" s="2" customFormat="1">
      <c r="A15" s="241" t="s">
        <v>519</v>
      </c>
      <c r="B15" s="200"/>
      <c r="C15" s="200"/>
      <c r="D15" s="200"/>
      <c r="E15" s="200"/>
      <c r="F15" s="200"/>
      <c r="G15" s="200"/>
      <c r="H15" s="200"/>
      <c r="I15" s="200"/>
      <c r="J15" s="200"/>
      <c r="K15" s="200"/>
      <c r="L15" s="200"/>
      <c r="M15" s="200"/>
      <c r="N15" s="201">
        <f>IF(N14=0,0,+N16/N14)</f>
        <v>0</v>
      </c>
    </row>
    <row r="16" spans="1:14" s="2" customFormat="1">
      <c r="A16" s="241" t="s">
        <v>522</v>
      </c>
      <c r="B16" s="63">
        <f t="shared" ref="B16:M16" si="1">B14*B15</f>
        <v>0</v>
      </c>
      <c r="C16" s="63">
        <f t="shared" si="1"/>
        <v>0</v>
      </c>
      <c r="D16" s="63">
        <f t="shared" si="1"/>
        <v>0</v>
      </c>
      <c r="E16" s="63">
        <f t="shared" si="1"/>
        <v>0</v>
      </c>
      <c r="F16" s="63">
        <f t="shared" si="1"/>
        <v>0</v>
      </c>
      <c r="G16" s="63">
        <f t="shared" si="1"/>
        <v>0</v>
      </c>
      <c r="H16" s="63">
        <f t="shared" si="1"/>
        <v>0</v>
      </c>
      <c r="I16" s="63">
        <f t="shared" si="1"/>
        <v>0</v>
      </c>
      <c r="J16" s="63">
        <f t="shared" si="1"/>
        <v>0</v>
      </c>
      <c r="K16" s="63">
        <f t="shared" si="1"/>
        <v>0</v>
      </c>
      <c r="L16" s="63">
        <f t="shared" si="1"/>
        <v>0</v>
      </c>
      <c r="M16" s="63">
        <f t="shared" si="1"/>
        <v>0</v>
      </c>
      <c r="N16" s="202">
        <f>SUM(B16:M16)</f>
        <v>0</v>
      </c>
    </row>
    <row r="17" spans="1:21" s="2" customFormat="1" ht="15">
      <c r="A17" s="244" t="s">
        <v>523</v>
      </c>
      <c r="B17" s="245"/>
      <c r="C17" s="246"/>
      <c r="D17" s="246"/>
      <c r="E17" s="246"/>
      <c r="F17" s="246"/>
      <c r="G17" s="246"/>
      <c r="H17" s="246"/>
      <c r="I17" s="246"/>
      <c r="J17" s="246"/>
      <c r="K17" s="246"/>
      <c r="L17" s="246"/>
      <c r="M17" s="246"/>
      <c r="N17" s="247"/>
    </row>
    <row r="18" spans="1:21" s="2" customFormat="1">
      <c r="A18" s="241" t="s">
        <v>518</v>
      </c>
      <c r="B18" s="63"/>
      <c r="C18" s="63"/>
      <c r="D18" s="63"/>
      <c r="E18" s="63"/>
      <c r="F18" s="63"/>
      <c r="G18" s="63"/>
      <c r="H18" s="63"/>
      <c r="I18" s="63"/>
      <c r="J18" s="63"/>
      <c r="K18" s="63"/>
      <c r="L18" s="63"/>
      <c r="M18" s="63"/>
      <c r="N18" s="202">
        <f>SUM(B18:M18)</f>
        <v>0</v>
      </c>
    </row>
    <row r="19" spans="1:21" s="2" customFormat="1">
      <c r="A19" s="241" t="s">
        <v>519</v>
      </c>
      <c r="B19" s="200"/>
      <c r="C19" s="200"/>
      <c r="D19" s="200"/>
      <c r="E19" s="200"/>
      <c r="F19" s="200"/>
      <c r="G19" s="200"/>
      <c r="H19" s="200"/>
      <c r="I19" s="200"/>
      <c r="J19" s="200"/>
      <c r="K19" s="200"/>
      <c r="L19" s="200"/>
      <c r="M19" s="200"/>
      <c r="N19" s="201">
        <f>IF(N18=0,0,+N20/N18)</f>
        <v>0</v>
      </c>
    </row>
    <row r="20" spans="1:21" s="2" customFormat="1">
      <c r="A20" s="241" t="s">
        <v>522</v>
      </c>
      <c r="B20" s="63">
        <f t="shared" ref="B20:M20" si="2">B18*B19</f>
        <v>0</v>
      </c>
      <c r="C20" s="63">
        <f t="shared" si="2"/>
        <v>0</v>
      </c>
      <c r="D20" s="63">
        <f t="shared" si="2"/>
        <v>0</v>
      </c>
      <c r="E20" s="63">
        <f t="shared" si="2"/>
        <v>0</v>
      </c>
      <c r="F20" s="63">
        <f t="shared" si="2"/>
        <v>0</v>
      </c>
      <c r="G20" s="63">
        <f t="shared" si="2"/>
        <v>0</v>
      </c>
      <c r="H20" s="63">
        <f t="shared" si="2"/>
        <v>0</v>
      </c>
      <c r="I20" s="63">
        <f t="shared" si="2"/>
        <v>0</v>
      </c>
      <c r="J20" s="63">
        <f t="shared" si="2"/>
        <v>0</v>
      </c>
      <c r="K20" s="63">
        <f t="shared" si="2"/>
        <v>0</v>
      </c>
      <c r="L20" s="63">
        <f t="shared" si="2"/>
        <v>0</v>
      </c>
      <c r="M20" s="63">
        <f t="shared" si="2"/>
        <v>0</v>
      </c>
      <c r="N20" s="202">
        <f>SUM(B20:M20)</f>
        <v>0</v>
      </c>
    </row>
    <row r="21" spans="1:21" s="2" customFormat="1">
      <c r="A21" s="241"/>
      <c r="B21" s="245"/>
      <c r="C21" s="246"/>
      <c r="D21" s="246"/>
      <c r="E21" s="246"/>
      <c r="F21" s="246"/>
      <c r="G21" s="246"/>
      <c r="H21" s="246"/>
      <c r="I21" s="246"/>
      <c r="J21" s="246"/>
      <c r="K21" s="246"/>
      <c r="L21" s="246"/>
      <c r="M21" s="246"/>
      <c r="N21" s="247"/>
    </row>
    <row r="22" spans="1:21" s="2" customFormat="1" ht="15.75">
      <c r="A22" s="248" t="s">
        <v>524</v>
      </c>
      <c r="B22" s="249"/>
      <c r="C22" s="249"/>
      <c r="D22" s="249"/>
      <c r="E22" s="249"/>
      <c r="F22" s="249"/>
      <c r="G22" s="249"/>
      <c r="H22" s="249"/>
      <c r="I22" s="249"/>
      <c r="J22" s="249"/>
      <c r="K22" s="249"/>
      <c r="L22" s="249"/>
      <c r="M22" s="249"/>
      <c r="N22" s="250"/>
    </row>
    <row r="23" spans="1:21" s="2" customFormat="1" ht="13.5" thickBot="1">
      <c r="A23" s="251"/>
      <c r="B23" s="252"/>
      <c r="C23" s="252"/>
      <c r="D23" s="252"/>
      <c r="E23" s="252"/>
      <c r="F23" s="252"/>
      <c r="G23" s="252"/>
      <c r="H23" s="252"/>
      <c r="I23" s="252"/>
      <c r="J23" s="252"/>
      <c r="K23" s="252"/>
      <c r="L23" s="252"/>
      <c r="M23" s="252"/>
      <c r="N23" s="253"/>
    </row>
    <row r="24" spans="1:21">
      <c r="A24" s="254" t="s">
        <v>525</v>
      </c>
      <c r="B24" s="197"/>
      <c r="C24" s="197"/>
      <c r="D24" s="197"/>
      <c r="E24" s="197"/>
      <c r="F24" s="197"/>
      <c r="G24" s="197"/>
      <c r="H24" s="197"/>
      <c r="I24" s="197"/>
      <c r="J24" s="197"/>
      <c r="K24" s="197"/>
      <c r="L24" s="197"/>
      <c r="M24" s="197"/>
      <c r="N24" s="198"/>
    </row>
    <row r="25" spans="1:21" ht="13.5" thickBot="1">
      <c r="A25" s="255" t="s">
        <v>509</v>
      </c>
      <c r="B25" s="206"/>
      <c r="C25" s="206"/>
      <c r="D25" s="206"/>
      <c r="E25" s="206"/>
      <c r="F25" s="206"/>
      <c r="G25" s="206"/>
      <c r="H25" s="206"/>
      <c r="I25" s="206"/>
      <c r="J25" s="206"/>
      <c r="K25" s="206"/>
      <c r="L25" s="206"/>
      <c r="M25" s="206"/>
      <c r="N25" s="207"/>
    </row>
    <row r="26" spans="1:21" ht="21.75" customHeight="1">
      <c r="A26" s="1"/>
      <c r="B26" s="3"/>
      <c r="C26" s="3"/>
      <c r="D26" s="3"/>
      <c r="E26" s="3"/>
      <c r="F26" s="3"/>
      <c r="G26" s="3"/>
      <c r="H26" s="3"/>
      <c r="I26" s="3"/>
      <c r="J26" s="3"/>
      <c r="K26" s="3"/>
      <c r="L26" s="3"/>
      <c r="M26" s="3"/>
      <c r="N26" s="3"/>
      <c r="O26" s="1"/>
      <c r="P26" s="1"/>
      <c r="Q26" s="1"/>
      <c r="R26" s="1"/>
      <c r="S26" s="1"/>
      <c r="T26" s="1"/>
      <c r="U26" s="1"/>
    </row>
    <row r="27" spans="1:21">
      <c r="A27" s="13"/>
      <c r="B27" s="13"/>
      <c r="C27" s="13"/>
      <c r="D27" s="13"/>
    </row>
    <row r="28" spans="1:21">
      <c r="A28" s="13"/>
      <c r="B28" s="13"/>
      <c r="C28" s="13"/>
      <c r="D28" s="13"/>
    </row>
    <row r="29" spans="1:21">
      <c r="A29" s="13"/>
      <c r="B29" s="13"/>
      <c r="C29" s="13"/>
      <c r="D29" s="13"/>
    </row>
    <row r="30" spans="1:21">
      <c r="A30" s="13"/>
      <c r="B30" s="13"/>
      <c r="C30" s="13"/>
      <c r="D30" s="13"/>
    </row>
    <row r="31" spans="1:21">
      <c r="A31" s="13"/>
      <c r="B31" s="13"/>
      <c r="C31" s="13"/>
      <c r="D31" s="13"/>
    </row>
    <row r="32" spans="1:21">
      <c r="A32" s="13"/>
      <c r="B32" s="13"/>
      <c r="C32" s="13"/>
      <c r="D32" s="13"/>
    </row>
    <row r="33" spans="1:4">
      <c r="A33" s="13"/>
      <c r="B33" s="13"/>
      <c r="C33" s="13"/>
      <c r="D33" s="13"/>
    </row>
    <row r="34" spans="1:4">
      <c r="A34" s="13"/>
      <c r="B34" s="13"/>
      <c r="C34" s="13"/>
      <c r="D34" s="13"/>
    </row>
    <row r="35" spans="1:4">
      <c r="A35" s="13"/>
      <c r="B35" s="13"/>
      <c r="C35" s="13"/>
      <c r="D35" s="13"/>
    </row>
    <row r="36" spans="1:4">
      <c r="A36" s="13"/>
      <c r="B36" s="13"/>
      <c r="C36" s="13"/>
      <c r="D36" s="13"/>
    </row>
    <row r="37" spans="1:4">
      <c r="A37" s="13"/>
      <c r="B37" s="13"/>
      <c r="C37" s="13"/>
      <c r="D37" s="13"/>
    </row>
    <row r="38" spans="1:4">
      <c r="A38" s="13"/>
      <c r="B38" s="13"/>
      <c r="C38" s="13"/>
      <c r="D38" s="13"/>
    </row>
    <row r="39" spans="1:4">
      <c r="A39" s="13"/>
      <c r="B39" s="13"/>
      <c r="C39" s="13"/>
      <c r="D39" s="13"/>
    </row>
    <row r="40" spans="1:4">
      <c r="A40" s="13"/>
      <c r="B40" s="13"/>
      <c r="C40" s="13"/>
      <c r="D40" s="13"/>
    </row>
    <row r="41" spans="1:4">
      <c r="A41" s="13"/>
      <c r="B41" s="13"/>
      <c r="C41" s="13"/>
      <c r="D41" s="13"/>
    </row>
    <row r="42" spans="1:4">
      <c r="A42" s="13"/>
      <c r="B42" s="13"/>
      <c r="C42" s="13"/>
      <c r="D42" s="13"/>
    </row>
    <row r="43" spans="1:4">
      <c r="A43" s="13"/>
      <c r="B43" s="13"/>
      <c r="C43" s="13"/>
      <c r="D43" s="13"/>
    </row>
    <row r="44" spans="1:4">
      <c r="A44" s="13"/>
      <c r="B44" s="13"/>
      <c r="C44" s="13"/>
      <c r="D44" s="13"/>
    </row>
    <row r="45" spans="1:4">
      <c r="A45" s="13"/>
      <c r="B45" s="13"/>
      <c r="C45" s="13"/>
      <c r="D45" s="13"/>
    </row>
    <row r="46" spans="1:4">
      <c r="A46" s="13"/>
      <c r="B46" s="13"/>
      <c r="C46" s="13"/>
      <c r="D46" s="13"/>
    </row>
    <row r="47" spans="1:4">
      <c r="A47" s="13"/>
      <c r="B47" s="13"/>
      <c r="C47" s="13"/>
      <c r="D47" s="13"/>
    </row>
    <row r="48" spans="1:4">
      <c r="A48" s="13"/>
      <c r="B48" s="13"/>
      <c r="C48" s="13"/>
      <c r="D48" s="13"/>
    </row>
    <row r="49" spans="1:4">
      <c r="A49" s="13"/>
      <c r="B49" s="13"/>
      <c r="C49" s="13"/>
      <c r="D49" s="13"/>
    </row>
    <row r="50" spans="1:4">
      <c r="A50" s="13"/>
      <c r="B50" s="13"/>
      <c r="C50" s="13"/>
      <c r="D50" s="13"/>
    </row>
    <row r="51" spans="1:4">
      <c r="A51" s="13"/>
      <c r="B51" s="13"/>
      <c r="C51" s="13"/>
      <c r="D51" s="13"/>
    </row>
    <row r="52" spans="1:4">
      <c r="A52" s="13"/>
      <c r="B52" s="13"/>
      <c r="C52" s="13"/>
      <c r="D52" s="13"/>
    </row>
    <row r="53" spans="1:4">
      <c r="A53" s="13"/>
      <c r="B53" s="13"/>
      <c r="C53" s="13"/>
      <c r="D53" s="13"/>
    </row>
    <row r="54" spans="1:4">
      <c r="A54" s="13"/>
      <c r="B54" s="13"/>
      <c r="C54" s="13"/>
      <c r="D54" s="13"/>
    </row>
    <row r="55" spans="1:4">
      <c r="A55" s="13"/>
      <c r="B55" s="13"/>
      <c r="C55" s="13"/>
      <c r="D55" s="13"/>
    </row>
    <row r="56" spans="1:4">
      <c r="A56" s="13"/>
      <c r="B56" s="13"/>
      <c r="C56" s="13"/>
      <c r="D56" s="13"/>
    </row>
    <row r="57" spans="1:4">
      <c r="A57" s="13"/>
      <c r="B57" s="13"/>
      <c r="C57" s="13"/>
      <c r="D57" s="13"/>
    </row>
    <row r="58" spans="1:4">
      <c r="A58" s="13"/>
      <c r="B58" s="13"/>
      <c r="C58" s="13"/>
      <c r="D58" s="13"/>
    </row>
    <row r="59" spans="1:4">
      <c r="A59" s="13"/>
      <c r="B59" s="13"/>
      <c r="C59" s="13"/>
      <c r="D59" s="13"/>
    </row>
    <row r="60" spans="1:4">
      <c r="A60" s="13"/>
      <c r="B60" s="13"/>
      <c r="C60" s="13"/>
      <c r="D60" s="13"/>
    </row>
    <row r="61" spans="1:4">
      <c r="A61" s="13"/>
      <c r="B61" s="13"/>
      <c r="C61" s="13"/>
      <c r="D61" s="13"/>
    </row>
    <row r="62" spans="1:4">
      <c r="A62" s="13"/>
      <c r="B62" s="13"/>
      <c r="C62" s="13"/>
      <c r="D62" s="13"/>
    </row>
    <row r="63" spans="1:4">
      <c r="A63" s="13"/>
      <c r="B63" s="13"/>
      <c r="C63" s="13"/>
      <c r="D63" s="13"/>
    </row>
    <row r="64" spans="1:4">
      <c r="A64" s="13"/>
      <c r="B64" s="13"/>
      <c r="C64" s="13"/>
      <c r="D64" s="13"/>
    </row>
    <row r="65" spans="1:4">
      <c r="A65" s="13"/>
      <c r="B65" s="13"/>
      <c r="C65" s="13"/>
      <c r="D65" s="13"/>
    </row>
    <row r="66" spans="1:4">
      <c r="A66" s="13"/>
      <c r="B66" s="13"/>
      <c r="C66" s="13"/>
      <c r="D66" s="13"/>
    </row>
    <row r="67" spans="1:4">
      <c r="A67" s="13"/>
      <c r="B67" s="13"/>
      <c r="C67" s="13"/>
      <c r="D67" s="13"/>
    </row>
    <row r="68" spans="1:4">
      <c r="A68" s="13"/>
      <c r="B68" s="13"/>
      <c r="C68" s="13"/>
      <c r="D68" s="13"/>
    </row>
    <row r="69" spans="1:4">
      <c r="A69" s="13"/>
      <c r="B69" s="13"/>
      <c r="C69" s="13"/>
      <c r="D69" s="13"/>
    </row>
    <row r="70" spans="1:4">
      <c r="A70" s="13"/>
      <c r="B70" s="13"/>
      <c r="C70" s="13"/>
      <c r="D70" s="13"/>
    </row>
    <row r="71" spans="1:4">
      <c r="A71" s="13"/>
      <c r="B71" s="13"/>
      <c r="C71" s="13"/>
      <c r="D71" s="13"/>
    </row>
    <row r="72" spans="1:4">
      <c r="A72" s="13"/>
      <c r="B72" s="13"/>
      <c r="C72" s="13"/>
      <c r="D72" s="13"/>
    </row>
    <row r="73" spans="1:4">
      <c r="A73" s="13"/>
      <c r="B73" s="13"/>
      <c r="C73" s="13"/>
      <c r="D73" s="13"/>
    </row>
    <row r="74" spans="1:4">
      <c r="A74" s="13"/>
      <c r="B74" s="13"/>
      <c r="C74" s="13"/>
      <c r="D74" s="13"/>
    </row>
    <row r="75" spans="1:4">
      <c r="A75" s="13"/>
      <c r="B75" s="13"/>
      <c r="C75" s="13"/>
      <c r="D75" s="13"/>
    </row>
    <row r="76" spans="1:4">
      <c r="A76" s="13"/>
      <c r="B76" s="13"/>
      <c r="C76" s="13"/>
      <c r="D76" s="13"/>
    </row>
    <row r="77" spans="1:4">
      <c r="A77" s="13"/>
      <c r="B77" s="13"/>
      <c r="C77" s="13"/>
      <c r="D77" s="13"/>
    </row>
    <row r="78" spans="1:4">
      <c r="A78" s="13"/>
      <c r="B78" s="13"/>
      <c r="C78" s="13"/>
      <c r="D78" s="13"/>
    </row>
    <row r="79" spans="1:4">
      <c r="A79" s="13"/>
      <c r="B79" s="13"/>
      <c r="C79" s="13"/>
      <c r="D79" s="13"/>
    </row>
    <row r="80" spans="1:4">
      <c r="A80" s="13"/>
      <c r="B80" s="13"/>
      <c r="C80" s="13"/>
      <c r="D80" s="13"/>
    </row>
    <row r="81" spans="1:4">
      <c r="A81" s="13"/>
      <c r="B81" s="13"/>
      <c r="C81" s="13"/>
      <c r="D81" s="13"/>
    </row>
    <row r="82" spans="1:4">
      <c r="A82" s="13"/>
      <c r="B82" s="13"/>
      <c r="C82" s="13"/>
      <c r="D82" s="13"/>
    </row>
    <row r="83" spans="1:4">
      <c r="A83" s="13"/>
      <c r="B83" s="13"/>
      <c r="C83" s="13"/>
      <c r="D83" s="13"/>
    </row>
    <row r="84" spans="1:4">
      <c r="A84" s="13"/>
      <c r="B84" s="13"/>
      <c r="C84" s="13"/>
      <c r="D84" s="13"/>
    </row>
    <row r="85" spans="1:4">
      <c r="A85" s="13"/>
      <c r="B85" s="13"/>
      <c r="C85" s="13"/>
      <c r="D85" s="13"/>
    </row>
    <row r="86" spans="1:4">
      <c r="A86" s="13"/>
      <c r="B86" s="13"/>
      <c r="C86" s="13"/>
      <c r="D86" s="13"/>
    </row>
    <row r="87" spans="1:4">
      <c r="A87" s="13"/>
      <c r="B87" s="13"/>
      <c r="C87" s="13"/>
      <c r="D87" s="13"/>
    </row>
    <row r="88" spans="1:4">
      <c r="A88" s="13"/>
      <c r="B88" s="13"/>
      <c r="C88" s="13"/>
      <c r="D88" s="13"/>
    </row>
    <row r="89" spans="1:4">
      <c r="A89" s="13"/>
      <c r="B89" s="13"/>
      <c r="C89" s="13"/>
      <c r="D89" s="13"/>
    </row>
    <row r="90" spans="1:4">
      <c r="A90" s="13"/>
      <c r="B90" s="13"/>
      <c r="C90" s="13"/>
      <c r="D90" s="13"/>
    </row>
    <row r="91" spans="1:4">
      <c r="A91" s="13"/>
      <c r="B91" s="13"/>
      <c r="C91" s="13"/>
      <c r="D91" s="13"/>
    </row>
    <row r="92" spans="1:4">
      <c r="A92" s="13"/>
      <c r="B92" s="13"/>
      <c r="C92" s="13"/>
      <c r="D92" s="13"/>
    </row>
    <row r="93" spans="1:4">
      <c r="A93" s="13"/>
      <c r="B93" s="13"/>
      <c r="C93" s="13"/>
      <c r="D93" s="13"/>
    </row>
    <row r="94" spans="1:4">
      <c r="A94" s="13"/>
      <c r="B94" s="13"/>
      <c r="C94" s="13"/>
      <c r="D94" s="13"/>
    </row>
    <row r="95" spans="1:4">
      <c r="A95" s="13"/>
      <c r="B95" s="13"/>
      <c r="C95" s="13"/>
      <c r="D95" s="13"/>
    </row>
    <row r="96" spans="1:4">
      <c r="A96" s="13"/>
      <c r="B96" s="13"/>
      <c r="C96" s="13"/>
      <c r="D96" s="13"/>
    </row>
    <row r="97" spans="1:4">
      <c r="A97" s="13"/>
      <c r="B97" s="13"/>
      <c r="C97" s="13"/>
      <c r="D97" s="13"/>
    </row>
    <row r="98" spans="1:4">
      <c r="A98" s="13"/>
      <c r="B98" s="13"/>
      <c r="C98" s="13"/>
      <c r="D98" s="13"/>
    </row>
    <row r="99" spans="1:4">
      <c r="A99" s="13"/>
      <c r="B99" s="13"/>
      <c r="C99" s="13"/>
      <c r="D99" s="13"/>
    </row>
    <row r="100" spans="1:4">
      <c r="A100" s="13"/>
      <c r="B100" s="13"/>
      <c r="C100" s="13"/>
      <c r="D100" s="13"/>
    </row>
    <row r="101" spans="1:4">
      <c r="A101" s="13"/>
      <c r="B101" s="13"/>
      <c r="C101" s="13"/>
      <c r="D101" s="13"/>
    </row>
    <row r="102" spans="1:4">
      <c r="A102" s="13"/>
      <c r="B102" s="13"/>
      <c r="C102" s="13"/>
      <c r="D102" s="13"/>
    </row>
    <row r="103" spans="1:4">
      <c r="A103" s="13"/>
      <c r="B103" s="13"/>
      <c r="C103" s="13"/>
      <c r="D103" s="13"/>
    </row>
    <row r="104" spans="1:4">
      <c r="A104" s="13"/>
      <c r="B104" s="13"/>
      <c r="C104" s="13"/>
      <c r="D104" s="13"/>
    </row>
    <row r="105" spans="1:4">
      <c r="A105" s="13"/>
      <c r="B105" s="13"/>
      <c r="C105" s="13"/>
      <c r="D105" s="13"/>
    </row>
    <row r="106" spans="1:4">
      <c r="A106" s="13"/>
      <c r="B106" s="13"/>
      <c r="C106" s="13"/>
      <c r="D106" s="13"/>
    </row>
    <row r="107" spans="1:4">
      <c r="A107" s="13"/>
      <c r="B107" s="13"/>
      <c r="C107" s="13"/>
      <c r="D107" s="13"/>
    </row>
    <row r="108" spans="1:4">
      <c r="A108" s="13"/>
      <c r="B108" s="13"/>
      <c r="C108" s="13"/>
      <c r="D108" s="13"/>
    </row>
    <row r="109" spans="1:4">
      <c r="A109" s="13"/>
      <c r="B109" s="13"/>
      <c r="C109" s="13"/>
      <c r="D109" s="13"/>
    </row>
    <row r="110" spans="1:4">
      <c r="A110" s="13"/>
      <c r="B110" s="13"/>
      <c r="C110" s="13"/>
      <c r="D110" s="13"/>
    </row>
    <row r="111" spans="1:4">
      <c r="A111" s="13"/>
      <c r="B111" s="13"/>
      <c r="C111" s="13"/>
      <c r="D111" s="13"/>
    </row>
    <row r="112" spans="1:4">
      <c r="A112" s="13"/>
      <c r="B112" s="13"/>
      <c r="C112" s="13"/>
      <c r="D112" s="13"/>
    </row>
    <row r="113" spans="1:4">
      <c r="A113" s="13"/>
      <c r="B113" s="13"/>
      <c r="C113" s="13"/>
      <c r="D113" s="13"/>
    </row>
    <row r="114" spans="1:4">
      <c r="A114" s="13"/>
      <c r="B114" s="13"/>
      <c r="C114" s="13"/>
      <c r="D114" s="13"/>
    </row>
    <row r="115" spans="1:4">
      <c r="A115" s="13"/>
      <c r="B115" s="13"/>
      <c r="C115" s="13"/>
      <c r="D115" s="13"/>
    </row>
    <row r="116" spans="1:4">
      <c r="A116" s="13"/>
      <c r="B116" s="13"/>
      <c r="C116" s="13"/>
      <c r="D116" s="13"/>
    </row>
    <row r="117" spans="1:4">
      <c r="A117" s="13"/>
      <c r="B117" s="13"/>
      <c r="C117" s="13"/>
      <c r="D117" s="13"/>
    </row>
    <row r="118" spans="1:4">
      <c r="A118" s="13"/>
      <c r="B118" s="13"/>
      <c r="C118" s="13"/>
      <c r="D118" s="13"/>
    </row>
    <row r="119" spans="1:4">
      <c r="A119" s="13"/>
      <c r="B119" s="13"/>
      <c r="C119" s="13"/>
      <c r="D119" s="13"/>
    </row>
    <row r="120" spans="1:4">
      <c r="A120" s="13"/>
      <c r="B120" s="13"/>
      <c r="C120" s="13"/>
      <c r="D120" s="13"/>
    </row>
    <row r="121" spans="1:4">
      <c r="A121" s="13"/>
      <c r="B121" s="13"/>
      <c r="C121" s="13"/>
      <c r="D121" s="13"/>
    </row>
    <row r="122" spans="1:4">
      <c r="A122" s="13"/>
      <c r="B122" s="13"/>
      <c r="C122" s="13"/>
      <c r="D122" s="13"/>
    </row>
    <row r="123" spans="1:4">
      <c r="A123" s="13"/>
      <c r="B123" s="13"/>
      <c r="C123" s="13"/>
      <c r="D123" s="13"/>
    </row>
    <row r="124" spans="1:4">
      <c r="A124" s="13"/>
      <c r="B124" s="13"/>
      <c r="C124" s="13"/>
      <c r="D124" s="13"/>
    </row>
    <row r="125" spans="1:4">
      <c r="A125" s="13"/>
      <c r="B125" s="13"/>
      <c r="C125" s="13"/>
      <c r="D125" s="13"/>
    </row>
    <row r="126" spans="1:4">
      <c r="A126" s="13"/>
      <c r="B126" s="13"/>
      <c r="C126" s="13"/>
      <c r="D126" s="13"/>
    </row>
    <row r="127" spans="1:4">
      <c r="A127" s="13"/>
      <c r="B127" s="13"/>
      <c r="C127" s="13"/>
      <c r="D127" s="13"/>
    </row>
    <row r="128" spans="1:4">
      <c r="A128" s="13"/>
      <c r="B128" s="13"/>
      <c r="C128" s="13"/>
      <c r="D128" s="13"/>
    </row>
    <row r="129" spans="1:4">
      <c r="A129" s="13"/>
      <c r="B129" s="13"/>
      <c r="C129" s="13"/>
      <c r="D129" s="13"/>
    </row>
    <row r="130" spans="1:4">
      <c r="A130" s="13"/>
      <c r="B130" s="13"/>
      <c r="C130" s="13"/>
      <c r="D130" s="13"/>
    </row>
    <row r="131" spans="1:4">
      <c r="A131" s="13"/>
      <c r="B131" s="13"/>
      <c r="C131" s="13"/>
      <c r="D131" s="13"/>
    </row>
    <row r="132" spans="1:4">
      <c r="A132" s="13"/>
      <c r="B132" s="13"/>
      <c r="C132" s="13"/>
      <c r="D132" s="13"/>
    </row>
    <row r="133" spans="1:4">
      <c r="A133" s="13"/>
      <c r="B133" s="13"/>
      <c r="C133" s="13"/>
      <c r="D133" s="13"/>
    </row>
    <row r="134" spans="1:4">
      <c r="A134" s="13"/>
      <c r="B134" s="13"/>
      <c r="C134" s="13"/>
      <c r="D134" s="13"/>
    </row>
    <row r="135" spans="1:4">
      <c r="A135" s="13"/>
      <c r="B135" s="13"/>
      <c r="C135" s="13"/>
      <c r="D135" s="13"/>
    </row>
    <row r="136" spans="1:4">
      <c r="A136" s="13"/>
      <c r="B136" s="13"/>
      <c r="C136" s="13"/>
      <c r="D136" s="13"/>
    </row>
    <row r="137" spans="1:4">
      <c r="A137" s="13"/>
      <c r="B137" s="13"/>
      <c r="C137" s="13"/>
      <c r="D137" s="13"/>
    </row>
    <row r="138" spans="1:4">
      <c r="A138" s="13"/>
      <c r="B138" s="13"/>
      <c r="C138" s="13"/>
      <c r="D138" s="13"/>
    </row>
    <row r="139" spans="1:4">
      <c r="A139" s="13"/>
      <c r="B139" s="13"/>
      <c r="C139" s="13"/>
      <c r="D139" s="13"/>
    </row>
    <row r="140" spans="1:4">
      <c r="A140" s="13"/>
      <c r="B140" s="13"/>
      <c r="C140" s="13"/>
      <c r="D140" s="13"/>
    </row>
    <row r="141" spans="1:4">
      <c r="A141" s="13"/>
      <c r="B141" s="13"/>
      <c r="C141" s="13"/>
      <c r="D141" s="13"/>
    </row>
    <row r="142" spans="1:4">
      <c r="A142" s="13"/>
      <c r="B142" s="13"/>
      <c r="C142" s="13"/>
      <c r="D142" s="13"/>
    </row>
    <row r="143" spans="1:4">
      <c r="A143" s="13"/>
      <c r="B143" s="13"/>
      <c r="C143" s="13"/>
      <c r="D143" s="13"/>
    </row>
    <row r="144" spans="1:4">
      <c r="A144" s="13"/>
      <c r="B144" s="13"/>
      <c r="C144" s="13"/>
      <c r="D144" s="13"/>
    </row>
    <row r="145" spans="1:4">
      <c r="A145" s="13"/>
      <c r="B145" s="13"/>
      <c r="C145" s="13"/>
      <c r="D145" s="13"/>
    </row>
    <row r="146" spans="1:4">
      <c r="A146" s="13"/>
      <c r="B146" s="13"/>
      <c r="C146" s="13"/>
      <c r="D146" s="13"/>
    </row>
    <row r="147" spans="1:4">
      <c r="A147" s="13"/>
      <c r="B147" s="13"/>
      <c r="C147" s="13"/>
      <c r="D147" s="13"/>
    </row>
    <row r="148" spans="1:4">
      <c r="A148" s="13"/>
      <c r="B148" s="13"/>
      <c r="C148" s="13"/>
      <c r="D148" s="13"/>
    </row>
    <row r="149" spans="1:4">
      <c r="A149" s="13"/>
      <c r="B149" s="13"/>
      <c r="C149" s="13"/>
      <c r="D149" s="13"/>
    </row>
    <row r="150" spans="1:4">
      <c r="A150" s="13"/>
      <c r="B150" s="13"/>
      <c r="C150" s="13"/>
      <c r="D150" s="13"/>
    </row>
    <row r="151" spans="1:4">
      <c r="A151" s="13"/>
      <c r="B151" s="13"/>
      <c r="C151" s="13"/>
      <c r="D151" s="13"/>
    </row>
    <row r="152" spans="1:4">
      <c r="A152" s="13"/>
      <c r="B152" s="13"/>
      <c r="C152" s="13"/>
      <c r="D152" s="13"/>
    </row>
    <row r="153" spans="1:4">
      <c r="A153" s="13"/>
      <c r="B153" s="13"/>
      <c r="C153" s="13"/>
      <c r="D153" s="13"/>
    </row>
    <row r="154" spans="1:4">
      <c r="A154" s="13"/>
      <c r="B154" s="13"/>
      <c r="C154" s="13"/>
      <c r="D154" s="13"/>
    </row>
    <row r="155" spans="1:4">
      <c r="A155" s="13"/>
      <c r="B155" s="13"/>
      <c r="C155" s="13"/>
      <c r="D155" s="13"/>
    </row>
    <row r="156" spans="1:4">
      <c r="A156" s="13"/>
      <c r="B156" s="13"/>
      <c r="C156" s="13"/>
      <c r="D156" s="13"/>
    </row>
    <row r="157" spans="1:4">
      <c r="A157" s="13"/>
      <c r="B157" s="13"/>
      <c r="C157" s="13"/>
      <c r="D157" s="13"/>
    </row>
    <row r="158" spans="1:4">
      <c r="A158" s="13"/>
      <c r="B158" s="13"/>
      <c r="C158" s="13"/>
      <c r="D158" s="13"/>
    </row>
    <row r="159" spans="1:4">
      <c r="A159" s="13"/>
      <c r="B159" s="13"/>
      <c r="C159" s="13"/>
      <c r="D159" s="13"/>
    </row>
    <row r="160" spans="1:4">
      <c r="A160" s="13"/>
      <c r="B160" s="13"/>
      <c r="C160" s="13"/>
      <c r="D160" s="13"/>
    </row>
    <row r="161" spans="1:4">
      <c r="A161" s="13"/>
      <c r="B161" s="13"/>
      <c r="C161" s="13"/>
      <c r="D161" s="13"/>
    </row>
    <row r="162" spans="1:4">
      <c r="A162" s="13"/>
      <c r="B162" s="13"/>
      <c r="C162" s="13"/>
      <c r="D162" s="13"/>
    </row>
    <row r="163" spans="1:4">
      <c r="A163" s="13"/>
      <c r="B163" s="13"/>
      <c r="C163" s="13"/>
      <c r="D163" s="13"/>
    </row>
    <row r="164" spans="1:4">
      <c r="A164" s="13"/>
      <c r="B164" s="13"/>
      <c r="C164" s="13"/>
      <c r="D164" s="13"/>
    </row>
    <row r="165" spans="1:4">
      <c r="A165" s="13"/>
      <c r="B165" s="13"/>
      <c r="C165" s="13"/>
      <c r="D165" s="13"/>
    </row>
    <row r="166" spans="1:4">
      <c r="A166" s="13"/>
      <c r="B166" s="13"/>
      <c r="C166" s="13"/>
      <c r="D166" s="13"/>
    </row>
    <row r="167" spans="1:4">
      <c r="A167" s="13"/>
      <c r="B167" s="13"/>
      <c r="C167" s="13"/>
      <c r="D167" s="13"/>
    </row>
    <row r="168" spans="1:4">
      <c r="A168" s="13"/>
      <c r="B168" s="13"/>
      <c r="C168" s="13"/>
      <c r="D168" s="13"/>
    </row>
    <row r="169" spans="1:4">
      <c r="A169" s="13"/>
      <c r="B169" s="13"/>
      <c r="C169" s="13"/>
      <c r="D169" s="13"/>
    </row>
    <row r="170" spans="1:4">
      <c r="A170" s="13"/>
      <c r="B170" s="13"/>
      <c r="C170" s="13"/>
      <c r="D170" s="13"/>
    </row>
    <row r="171" spans="1:4">
      <c r="A171" s="13"/>
      <c r="B171" s="13"/>
      <c r="C171" s="13"/>
      <c r="D171" s="13"/>
    </row>
    <row r="172" spans="1:4">
      <c r="A172" s="13"/>
      <c r="B172" s="13"/>
      <c r="C172" s="13"/>
      <c r="D172" s="13"/>
    </row>
    <row r="173" spans="1:4">
      <c r="A173" s="13"/>
      <c r="B173" s="13"/>
      <c r="C173" s="13"/>
      <c r="D173" s="13"/>
    </row>
    <row r="174" spans="1:4">
      <c r="A174" s="13"/>
      <c r="B174" s="13"/>
      <c r="C174" s="13"/>
      <c r="D174" s="13"/>
    </row>
    <row r="175" spans="1:4">
      <c r="A175" s="13"/>
      <c r="B175" s="13"/>
      <c r="C175" s="13"/>
      <c r="D175" s="13"/>
    </row>
    <row r="176" spans="1:4">
      <c r="A176" s="13"/>
      <c r="B176" s="13"/>
      <c r="C176" s="13"/>
      <c r="D176" s="13"/>
    </row>
    <row r="177" spans="1:4">
      <c r="A177" s="13"/>
      <c r="B177" s="13"/>
      <c r="C177" s="13"/>
      <c r="D177" s="13"/>
    </row>
    <row r="178" spans="1:4">
      <c r="A178" s="13"/>
      <c r="B178" s="13"/>
      <c r="C178" s="13"/>
      <c r="D178" s="13"/>
    </row>
    <row r="179" spans="1:4">
      <c r="A179" s="13"/>
      <c r="B179" s="13"/>
      <c r="C179" s="13"/>
      <c r="D179" s="13"/>
    </row>
    <row r="180" spans="1:4">
      <c r="A180" s="13"/>
      <c r="B180" s="13"/>
      <c r="C180" s="13"/>
      <c r="D180" s="13"/>
    </row>
    <row r="181" spans="1:4">
      <c r="A181" s="13"/>
      <c r="B181" s="13"/>
      <c r="C181" s="13"/>
      <c r="D181" s="13"/>
    </row>
    <row r="182" spans="1:4">
      <c r="A182" s="13"/>
      <c r="B182" s="13"/>
      <c r="C182" s="13"/>
      <c r="D182" s="13"/>
    </row>
    <row r="183" spans="1:4">
      <c r="A183" s="13"/>
      <c r="B183" s="13"/>
      <c r="C183" s="13"/>
      <c r="D183" s="13"/>
    </row>
    <row r="184" spans="1:4">
      <c r="A184" s="13"/>
      <c r="B184" s="13"/>
      <c r="C184" s="13"/>
      <c r="D184" s="13"/>
    </row>
    <row r="185" spans="1:4">
      <c r="A185" s="13"/>
      <c r="B185" s="13"/>
      <c r="C185" s="13"/>
      <c r="D185" s="13"/>
    </row>
    <row r="186" spans="1:4">
      <c r="A186" s="13"/>
      <c r="B186" s="13"/>
      <c r="C186" s="13"/>
      <c r="D186" s="13"/>
    </row>
    <row r="187" spans="1:4">
      <c r="A187" s="13"/>
      <c r="B187" s="13"/>
      <c r="C187" s="13"/>
      <c r="D187" s="13"/>
    </row>
    <row r="188" spans="1:4">
      <c r="A188" s="13"/>
      <c r="B188" s="13"/>
      <c r="C188" s="13"/>
      <c r="D188" s="13"/>
    </row>
    <row r="189" spans="1:4">
      <c r="A189" s="13"/>
      <c r="B189" s="13"/>
      <c r="C189" s="13"/>
      <c r="D189" s="13"/>
    </row>
    <row r="190" spans="1:4">
      <c r="A190" s="13"/>
      <c r="B190" s="13"/>
      <c r="C190" s="13"/>
      <c r="D190" s="13"/>
    </row>
    <row r="191" spans="1:4">
      <c r="A191" s="13"/>
      <c r="B191" s="13"/>
      <c r="C191" s="13"/>
      <c r="D191" s="13"/>
    </row>
    <row r="192" spans="1:4">
      <c r="A192" s="13"/>
      <c r="B192" s="13"/>
      <c r="C192" s="13"/>
      <c r="D192" s="13"/>
    </row>
    <row r="193" spans="1:4">
      <c r="A193" s="13"/>
      <c r="B193" s="13"/>
      <c r="C193" s="13"/>
      <c r="D193" s="13"/>
    </row>
    <row r="194" spans="1:4">
      <c r="A194" s="13"/>
      <c r="B194" s="13"/>
      <c r="C194" s="13"/>
      <c r="D194" s="13"/>
    </row>
    <row r="195" spans="1:4">
      <c r="A195" s="13"/>
      <c r="B195" s="13"/>
      <c r="C195" s="13"/>
      <c r="D195" s="13"/>
    </row>
    <row r="196" spans="1:4">
      <c r="A196" s="13"/>
      <c r="B196" s="13"/>
      <c r="C196" s="13"/>
      <c r="D196" s="13"/>
    </row>
    <row r="197" spans="1:4">
      <c r="A197" s="13"/>
      <c r="B197" s="13"/>
      <c r="C197" s="13"/>
      <c r="D197" s="13"/>
    </row>
    <row r="198" spans="1:4">
      <c r="A198" s="13"/>
      <c r="B198" s="13"/>
      <c r="C198" s="13"/>
      <c r="D198" s="13"/>
    </row>
    <row r="199" spans="1:4">
      <c r="A199" s="13"/>
      <c r="B199" s="13"/>
      <c r="C199" s="13"/>
      <c r="D199" s="13"/>
    </row>
    <row r="200" spans="1:4">
      <c r="A200" s="13"/>
      <c r="B200" s="13"/>
      <c r="C200" s="13"/>
      <c r="D200" s="13"/>
    </row>
    <row r="201" spans="1:4">
      <c r="A201" s="13"/>
      <c r="B201" s="13"/>
      <c r="C201" s="13"/>
      <c r="D201" s="13"/>
    </row>
    <row r="202" spans="1:4">
      <c r="A202" s="13"/>
      <c r="B202" s="13"/>
      <c r="C202" s="13"/>
      <c r="D202" s="13"/>
    </row>
    <row r="203" spans="1:4">
      <c r="A203" s="13"/>
      <c r="B203" s="13"/>
      <c r="C203" s="13"/>
      <c r="D203" s="13"/>
    </row>
    <row r="204" spans="1:4">
      <c r="A204" s="13"/>
      <c r="B204" s="13"/>
      <c r="C204" s="13"/>
      <c r="D204" s="13"/>
    </row>
    <row r="205" spans="1:4">
      <c r="A205" s="13"/>
      <c r="B205" s="13"/>
      <c r="C205" s="13"/>
      <c r="D205" s="13"/>
    </row>
    <row r="206" spans="1:4">
      <c r="A206" s="13"/>
      <c r="B206" s="13"/>
      <c r="C206" s="13"/>
      <c r="D206" s="13"/>
    </row>
    <row r="207" spans="1:4">
      <c r="A207" s="13"/>
      <c r="B207" s="13"/>
      <c r="C207" s="13"/>
      <c r="D207" s="13"/>
    </row>
    <row r="208" spans="1:4">
      <c r="A208" s="13"/>
      <c r="B208" s="13"/>
      <c r="C208" s="13"/>
      <c r="D208" s="13"/>
    </row>
    <row r="209" spans="1:4">
      <c r="A209" s="13"/>
      <c r="B209" s="13"/>
      <c r="C209" s="13"/>
      <c r="D209" s="13"/>
    </row>
    <row r="210" spans="1:4">
      <c r="A210" s="13"/>
      <c r="B210" s="13"/>
      <c r="C210" s="13"/>
      <c r="D210" s="13"/>
    </row>
    <row r="211" spans="1:4">
      <c r="A211" s="13"/>
      <c r="B211" s="13"/>
      <c r="C211" s="13"/>
      <c r="D211" s="13"/>
    </row>
    <row r="212" spans="1:4">
      <c r="A212" s="13"/>
      <c r="B212" s="13"/>
      <c r="C212" s="13"/>
      <c r="D212" s="13"/>
    </row>
    <row r="213" spans="1:4">
      <c r="A213" s="13"/>
      <c r="B213" s="13"/>
      <c r="C213" s="13"/>
      <c r="D213" s="13"/>
    </row>
    <row r="214" spans="1:4">
      <c r="A214" s="13"/>
      <c r="B214" s="13"/>
      <c r="C214" s="13"/>
      <c r="D214" s="13"/>
    </row>
    <row r="215" spans="1:4">
      <c r="A215" s="13"/>
      <c r="B215" s="13"/>
      <c r="C215" s="13"/>
      <c r="D215" s="13"/>
    </row>
    <row r="216" spans="1:4">
      <c r="A216" s="13"/>
      <c r="B216" s="13"/>
      <c r="C216" s="13"/>
      <c r="D216" s="13"/>
    </row>
    <row r="217" spans="1:4">
      <c r="A217" s="13"/>
      <c r="B217" s="13"/>
      <c r="C217" s="13"/>
      <c r="D217" s="13"/>
    </row>
    <row r="218" spans="1:4">
      <c r="A218" s="13"/>
      <c r="B218" s="13"/>
      <c r="C218" s="13"/>
      <c r="D218" s="13"/>
    </row>
    <row r="219" spans="1:4">
      <c r="A219" s="13"/>
      <c r="B219" s="13"/>
      <c r="C219" s="13"/>
      <c r="D219" s="13"/>
    </row>
    <row r="220" spans="1:4">
      <c r="A220" s="13"/>
      <c r="B220" s="13"/>
      <c r="C220" s="13"/>
      <c r="D220" s="13"/>
    </row>
    <row r="221" spans="1:4">
      <c r="A221" s="13"/>
      <c r="B221" s="13"/>
      <c r="C221" s="13"/>
      <c r="D221" s="13"/>
    </row>
    <row r="222" spans="1:4">
      <c r="A222" s="13"/>
      <c r="B222" s="13"/>
      <c r="C222" s="13"/>
      <c r="D222" s="13"/>
    </row>
    <row r="223" spans="1:4">
      <c r="A223" s="13"/>
      <c r="B223" s="13"/>
      <c r="C223" s="13"/>
      <c r="D223" s="13"/>
    </row>
    <row r="224" spans="1:4">
      <c r="A224" s="13"/>
      <c r="B224" s="13"/>
      <c r="C224" s="13"/>
      <c r="D224" s="13"/>
    </row>
    <row r="225" spans="1:4">
      <c r="A225" s="13"/>
      <c r="B225" s="13"/>
      <c r="C225" s="13"/>
      <c r="D225" s="13"/>
    </row>
    <row r="226" spans="1:4">
      <c r="A226" s="13"/>
      <c r="B226" s="13"/>
      <c r="C226" s="13"/>
      <c r="D226" s="13"/>
    </row>
    <row r="227" spans="1:4">
      <c r="A227" s="13"/>
      <c r="B227" s="13"/>
      <c r="C227" s="13"/>
      <c r="D227" s="13"/>
    </row>
    <row r="228" spans="1:4">
      <c r="A228" s="13"/>
      <c r="B228" s="13"/>
      <c r="C228" s="13"/>
      <c r="D228" s="13"/>
    </row>
    <row r="229" spans="1:4">
      <c r="A229" s="13"/>
      <c r="B229" s="13"/>
      <c r="C229" s="13"/>
      <c r="D229" s="13"/>
    </row>
    <row r="230" spans="1:4">
      <c r="A230" s="13"/>
      <c r="B230" s="13"/>
      <c r="C230" s="13"/>
      <c r="D230" s="13"/>
    </row>
    <row r="231" spans="1:4">
      <c r="A231" s="13"/>
      <c r="B231" s="13"/>
      <c r="C231" s="13"/>
      <c r="D231" s="13"/>
    </row>
    <row r="232" spans="1:4">
      <c r="A232" s="13"/>
      <c r="B232" s="13"/>
      <c r="C232" s="13"/>
      <c r="D232" s="13"/>
    </row>
    <row r="233" spans="1:4">
      <c r="A233" s="13"/>
      <c r="B233" s="13"/>
      <c r="C233" s="13"/>
      <c r="D233" s="13"/>
    </row>
    <row r="234" spans="1:4">
      <c r="A234" s="13"/>
      <c r="B234" s="13"/>
      <c r="C234" s="13"/>
      <c r="D234" s="13"/>
    </row>
    <row r="235" spans="1:4">
      <c r="A235" s="13"/>
      <c r="B235" s="13"/>
      <c r="C235" s="13"/>
      <c r="D235" s="13"/>
    </row>
    <row r="236" spans="1:4">
      <c r="A236" s="13"/>
      <c r="B236" s="13"/>
      <c r="C236" s="13"/>
      <c r="D236" s="13"/>
    </row>
    <row r="237" spans="1:4">
      <c r="A237" s="13"/>
      <c r="B237" s="13"/>
      <c r="C237" s="13"/>
      <c r="D237" s="13"/>
    </row>
    <row r="238" spans="1:4">
      <c r="A238" s="13"/>
      <c r="B238" s="13"/>
      <c r="C238" s="13"/>
      <c r="D238" s="13"/>
    </row>
    <row r="239" spans="1:4">
      <c r="A239" s="13"/>
      <c r="B239" s="13"/>
      <c r="C239" s="13"/>
      <c r="D239" s="13"/>
    </row>
    <row r="240" spans="1:4">
      <c r="A240" s="13"/>
      <c r="B240" s="13"/>
      <c r="C240" s="13"/>
      <c r="D240" s="13"/>
    </row>
    <row r="241" spans="1:4">
      <c r="A241" s="13"/>
      <c r="B241" s="13"/>
      <c r="C241" s="13"/>
      <c r="D241" s="13"/>
    </row>
    <row r="242" spans="1:4">
      <c r="A242" s="13"/>
      <c r="B242" s="13"/>
      <c r="C242" s="13"/>
      <c r="D242" s="13"/>
    </row>
    <row r="243" spans="1:4">
      <c r="A243" s="13"/>
      <c r="B243" s="13"/>
      <c r="C243" s="13"/>
      <c r="D243" s="13"/>
    </row>
    <row r="244" spans="1:4">
      <c r="A244" s="13"/>
      <c r="B244" s="13"/>
      <c r="C244" s="13"/>
      <c r="D244" s="13"/>
    </row>
    <row r="245" spans="1:4">
      <c r="A245" s="13"/>
      <c r="B245" s="13"/>
      <c r="C245" s="13"/>
      <c r="D245" s="13"/>
    </row>
    <row r="246" spans="1:4">
      <c r="A246" s="13"/>
      <c r="B246" s="13"/>
      <c r="C246" s="13"/>
      <c r="D246" s="13"/>
    </row>
    <row r="247" spans="1:4">
      <c r="A247" s="13"/>
      <c r="B247" s="13"/>
      <c r="C247" s="13"/>
      <c r="D247" s="13"/>
    </row>
    <row r="248" spans="1:4">
      <c r="A248" s="13"/>
      <c r="B248" s="13"/>
      <c r="C248" s="13"/>
      <c r="D248" s="13"/>
    </row>
    <row r="249" spans="1:4">
      <c r="A249" s="13"/>
      <c r="B249" s="13"/>
      <c r="C249" s="13"/>
      <c r="D249" s="13"/>
    </row>
    <row r="250" spans="1:4">
      <c r="A250" s="13"/>
      <c r="B250" s="13"/>
      <c r="C250" s="13"/>
      <c r="D250" s="13"/>
    </row>
    <row r="251" spans="1:4">
      <c r="A251" s="13"/>
      <c r="B251" s="13"/>
      <c r="C251" s="13"/>
      <c r="D251" s="13"/>
    </row>
    <row r="252" spans="1:4">
      <c r="A252" s="13"/>
      <c r="B252" s="13"/>
      <c r="C252" s="13"/>
      <c r="D252" s="13"/>
    </row>
    <row r="253" spans="1:4">
      <c r="A253" s="13"/>
      <c r="B253" s="13"/>
      <c r="C253" s="13"/>
      <c r="D253" s="13"/>
    </row>
    <row r="254" spans="1:4">
      <c r="A254" s="13"/>
      <c r="B254" s="13"/>
      <c r="C254" s="13"/>
      <c r="D254" s="13"/>
    </row>
    <row r="255" spans="1:4">
      <c r="A255" s="13"/>
      <c r="B255" s="13"/>
      <c r="C255" s="13"/>
      <c r="D255" s="13"/>
    </row>
    <row r="256" spans="1:4">
      <c r="A256" s="13"/>
      <c r="B256" s="13"/>
      <c r="C256" s="13"/>
      <c r="D256" s="13"/>
    </row>
    <row r="257" spans="1:4">
      <c r="A257" s="13"/>
      <c r="B257" s="13"/>
      <c r="C257" s="13"/>
      <c r="D257" s="13"/>
    </row>
    <row r="258" spans="1:4">
      <c r="A258" s="13"/>
      <c r="B258" s="13"/>
      <c r="C258" s="13"/>
      <c r="D258" s="13"/>
    </row>
    <row r="259" spans="1:4">
      <c r="A259" s="13"/>
      <c r="B259" s="13"/>
      <c r="C259" s="13"/>
      <c r="D259" s="13"/>
    </row>
    <row r="260" spans="1:4">
      <c r="A260" s="13"/>
      <c r="B260" s="13"/>
      <c r="C260" s="13"/>
      <c r="D260" s="13"/>
    </row>
    <row r="261" spans="1:4">
      <c r="A261" s="13"/>
      <c r="B261" s="13"/>
      <c r="C261" s="13"/>
      <c r="D261" s="13"/>
    </row>
    <row r="262" spans="1:4">
      <c r="A262" s="13"/>
      <c r="B262" s="13"/>
      <c r="C262" s="13"/>
      <c r="D262" s="13"/>
    </row>
    <row r="263" spans="1:4">
      <c r="A263" s="13"/>
      <c r="B263" s="13"/>
      <c r="C263" s="13"/>
      <c r="D263" s="13"/>
    </row>
    <row r="264" spans="1:4">
      <c r="A264" s="13"/>
      <c r="B264" s="13"/>
      <c r="C264" s="13"/>
      <c r="D264" s="13"/>
    </row>
    <row r="265" spans="1:4">
      <c r="A265" s="13"/>
      <c r="B265" s="13"/>
      <c r="C265" s="13"/>
      <c r="D265" s="13"/>
    </row>
    <row r="266" spans="1:4">
      <c r="A266" s="13"/>
      <c r="B266" s="13"/>
      <c r="C266" s="13"/>
      <c r="D266" s="13"/>
    </row>
    <row r="267" spans="1:4">
      <c r="A267" s="13"/>
      <c r="B267" s="13"/>
      <c r="C267" s="13"/>
      <c r="D267" s="13"/>
    </row>
    <row r="268" spans="1:4">
      <c r="A268" s="13"/>
      <c r="B268" s="13"/>
      <c r="C268" s="13"/>
      <c r="D268" s="13"/>
    </row>
    <row r="269" spans="1:4">
      <c r="A269" s="13"/>
      <c r="B269" s="13"/>
      <c r="C269" s="13"/>
      <c r="D269" s="13"/>
    </row>
    <row r="270" spans="1:4">
      <c r="A270" s="13"/>
      <c r="B270" s="13"/>
      <c r="C270" s="13"/>
      <c r="D270" s="13"/>
    </row>
    <row r="271" spans="1:4">
      <c r="A271" s="13"/>
      <c r="B271" s="13"/>
      <c r="C271" s="13"/>
      <c r="D271" s="13"/>
    </row>
    <row r="272" spans="1:4">
      <c r="A272" s="13"/>
      <c r="B272" s="13"/>
      <c r="C272" s="13"/>
      <c r="D272" s="13"/>
    </row>
    <row r="273" spans="1:4">
      <c r="A273" s="13"/>
      <c r="B273" s="13"/>
      <c r="C273" s="13"/>
      <c r="D273" s="13"/>
    </row>
    <row r="274" spans="1:4">
      <c r="A274" s="13"/>
      <c r="B274" s="13"/>
      <c r="C274" s="13"/>
      <c r="D274" s="13"/>
    </row>
    <row r="275" spans="1:4">
      <c r="A275" s="13"/>
      <c r="B275" s="13"/>
      <c r="C275" s="13"/>
      <c r="D275" s="13"/>
    </row>
    <row r="276" spans="1:4">
      <c r="A276" s="13"/>
      <c r="B276" s="13"/>
      <c r="C276" s="13"/>
      <c r="D276" s="13"/>
    </row>
    <row r="277" spans="1:4">
      <c r="A277" s="13"/>
      <c r="B277" s="13"/>
      <c r="C277" s="13"/>
      <c r="D277" s="13"/>
    </row>
    <row r="278" spans="1:4">
      <c r="A278" s="13"/>
      <c r="B278" s="13"/>
      <c r="C278" s="13"/>
      <c r="D278" s="13"/>
    </row>
    <row r="279" spans="1:4">
      <c r="A279" s="13"/>
      <c r="B279" s="13"/>
      <c r="C279" s="13"/>
      <c r="D279" s="13"/>
    </row>
    <row r="280" spans="1:4">
      <c r="A280" s="13"/>
      <c r="B280" s="13"/>
      <c r="C280" s="13"/>
      <c r="D280" s="13"/>
    </row>
    <row r="281" spans="1:4">
      <c r="A281" s="13"/>
      <c r="B281" s="13"/>
      <c r="C281" s="13"/>
      <c r="D281" s="13"/>
    </row>
    <row r="282" spans="1:4">
      <c r="A282" s="13"/>
      <c r="B282" s="13"/>
      <c r="C282" s="13"/>
      <c r="D282" s="13"/>
    </row>
    <row r="283" spans="1:4">
      <c r="A283" s="13"/>
      <c r="B283" s="13"/>
      <c r="C283" s="13"/>
      <c r="D283" s="13"/>
    </row>
    <row r="284" spans="1:4">
      <c r="A284" s="13"/>
      <c r="B284" s="13"/>
      <c r="C284" s="13"/>
      <c r="D284" s="13"/>
    </row>
    <row r="285" spans="1:4">
      <c r="A285" s="13"/>
      <c r="B285" s="13"/>
      <c r="C285" s="13"/>
      <c r="D285" s="13"/>
    </row>
    <row r="286" spans="1:4">
      <c r="A286" s="13"/>
      <c r="B286" s="13"/>
      <c r="C286" s="13"/>
      <c r="D286" s="13"/>
    </row>
    <row r="287" spans="1:4">
      <c r="A287" s="13"/>
      <c r="B287" s="13"/>
      <c r="C287" s="13"/>
      <c r="D287" s="13"/>
    </row>
    <row r="288" spans="1:4">
      <c r="A288" s="13"/>
      <c r="B288" s="13"/>
      <c r="C288" s="13"/>
      <c r="D288" s="13"/>
    </row>
    <row r="289" spans="1:4">
      <c r="A289" s="13"/>
      <c r="B289" s="13"/>
      <c r="C289" s="13"/>
      <c r="D289" s="13"/>
    </row>
    <row r="290" spans="1:4">
      <c r="A290" s="13"/>
      <c r="B290" s="13"/>
      <c r="C290" s="13"/>
      <c r="D290" s="13"/>
    </row>
    <row r="291" spans="1:4">
      <c r="A291" s="13"/>
      <c r="B291" s="13"/>
      <c r="C291" s="13"/>
      <c r="D291" s="13"/>
    </row>
    <row r="292" spans="1:4">
      <c r="A292" s="13"/>
      <c r="B292" s="13"/>
      <c r="C292" s="13"/>
      <c r="D292" s="13"/>
    </row>
    <row r="293" spans="1:4">
      <c r="A293" s="13"/>
      <c r="B293" s="13"/>
      <c r="C293" s="13"/>
      <c r="D293" s="13"/>
    </row>
    <row r="294" spans="1:4">
      <c r="A294" s="13"/>
      <c r="B294" s="13"/>
      <c r="C294" s="13"/>
      <c r="D294" s="13"/>
    </row>
    <row r="295" spans="1:4">
      <c r="A295" s="13"/>
      <c r="B295" s="13"/>
      <c r="C295" s="13"/>
      <c r="D295" s="13"/>
    </row>
    <row r="296" spans="1:4">
      <c r="A296" s="13"/>
      <c r="B296" s="13"/>
      <c r="C296" s="13"/>
      <c r="D296" s="13"/>
    </row>
    <row r="297" spans="1:4">
      <c r="A297" s="13"/>
      <c r="B297" s="13"/>
      <c r="C297" s="13"/>
      <c r="D297" s="13"/>
    </row>
    <row r="298" spans="1:4">
      <c r="A298" s="13"/>
      <c r="B298" s="13"/>
      <c r="C298" s="13"/>
      <c r="D298" s="13"/>
    </row>
    <row r="299" spans="1:4">
      <c r="A299" s="13"/>
      <c r="B299" s="13"/>
      <c r="C299" s="13"/>
      <c r="D299" s="13"/>
    </row>
    <row r="300" spans="1:4">
      <c r="A300" s="13"/>
      <c r="B300" s="13"/>
      <c r="C300" s="13"/>
      <c r="D300" s="13"/>
    </row>
    <row r="301" spans="1:4">
      <c r="A301" s="13"/>
      <c r="B301" s="13"/>
      <c r="C301" s="13"/>
      <c r="D301" s="13"/>
    </row>
    <row r="302" spans="1:4">
      <c r="A302" s="13"/>
      <c r="B302" s="13"/>
      <c r="C302" s="13"/>
      <c r="D302" s="13"/>
    </row>
    <row r="303" spans="1:4">
      <c r="A303" s="13"/>
      <c r="B303" s="13"/>
      <c r="C303" s="13"/>
      <c r="D303" s="13"/>
    </row>
    <row r="304" spans="1:4">
      <c r="A304" s="13"/>
      <c r="B304" s="13"/>
      <c r="C304" s="13"/>
      <c r="D304" s="13"/>
    </row>
    <row r="305" spans="1:4">
      <c r="A305" s="13"/>
      <c r="B305" s="13"/>
      <c r="C305" s="13"/>
      <c r="D305" s="13"/>
    </row>
    <row r="306" spans="1:4">
      <c r="A306" s="13"/>
      <c r="B306" s="13"/>
      <c r="C306" s="13"/>
      <c r="D306" s="13"/>
    </row>
    <row r="307" spans="1:4">
      <c r="A307" s="13"/>
      <c r="B307" s="13"/>
      <c r="C307" s="13"/>
      <c r="D307" s="13"/>
    </row>
    <row r="308" spans="1:4">
      <c r="A308" s="13"/>
      <c r="B308" s="13"/>
      <c r="C308" s="13"/>
      <c r="D308" s="13"/>
    </row>
    <row r="309" spans="1:4">
      <c r="A309" s="13"/>
      <c r="B309" s="13"/>
      <c r="C309" s="13"/>
      <c r="D309" s="13"/>
    </row>
    <row r="310" spans="1:4">
      <c r="A310" s="13"/>
      <c r="B310" s="13"/>
      <c r="C310" s="13"/>
      <c r="D310" s="13"/>
    </row>
    <row r="311" spans="1:4">
      <c r="A311" s="13"/>
      <c r="B311" s="13"/>
      <c r="C311" s="13"/>
      <c r="D311" s="13"/>
    </row>
    <row r="312" spans="1:4">
      <c r="A312" s="13"/>
      <c r="B312" s="13"/>
      <c r="C312" s="13"/>
      <c r="D312" s="13"/>
    </row>
    <row r="313" spans="1:4">
      <c r="A313" s="13"/>
      <c r="B313" s="13"/>
      <c r="C313" s="13"/>
      <c r="D313" s="13"/>
    </row>
    <row r="314" spans="1:4">
      <c r="A314" s="13"/>
      <c r="B314" s="13"/>
      <c r="C314" s="13"/>
      <c r="D314" s="13"/>
    </row>
    <row r="315" spans="1:4">
      <c r="A315" s="13"/>
      <c r="B315" s="13"/>
      <c r="C315" s="13"/>
      <c r="D315" s="13"/>
    </row>
    <row r="316" spans="1:4">
      <c r="A316" s="13"/>
      <c r="B316" s="13"/>
      <c r="C316" s="13"/>
      <c r="D316" s="13"/>
    </row>
    <row r="317" spans="1:4">
      <c r="A317" s="13"/>
      <c r="B317" s="13"/>
      <c r="C317" s="13"/>
      <c r="D317" s="13"/>
    </row>
    <row r="318" spans="1:4">
      <c r="A318" s="13"/>
      <c r="B318" s="13"/>
      <c r="C318" s="13"/>
      <c r="D318" s="13"/>
    </row>
    <row r="319" spans="1:4">
      <c r="A319" s="13"/>
      <c r="B319" s="13"/>
      <c r="C319" s="13"/>
      <c r="D319" s="13"/>
    </row>
    <row r="320" spans="1:4">
      <c r="A320" s="13"/>
      <c r="B320" s="13"/>
      <c r="C320" s="13"/>
      <c r="D320" s="13"/>
    </row>
    <row r="321" spans="1:4">
      <c r="A321" s="13"/>
      <c r="B321" s="13"/>
      <c r="C321" s="13"/>
      <c r="D321" s="13"/>
    </row>
    <row r="322" spans="1:4">
      <c r="A322" s="13"/>
      <c r="B322" s="13"/>
      <c r="C322" s="13"/>
      <c r="D322" s="13"/>
    </row>
    <row r="323" spans="1:4">
      <c r="A323" s="13"/>
      <c r="B323" s="13"/>
      <c r="C323" s="13"/>
      <c r="D323" s="13"/>
    </row>
    <row r="324" spans="1:4">
      <c r="A324" s="13"/>
      <c r="B324" s="13"/>
      <c r="C324" s="13"/>
      <c r="D324" s="13"/>
    </row>
    <row r="325" spans="1:4">
      <c r="A325" s="13"/>
      <c r="B325" s="13"/>
      <c r="C325" s="13"/>
      <c r="D325" s="13"/>
    </row>
    <row r="326" spans="1:4">
      <c r="A326" s="13"/>
      <c r="B326" s="13"/>
      <c r="C326" s="13"/>
      <c r="D326" s="13"/>
    </row>
    <row r="327" spans="1:4">
      <c r="A327" s="13"/>
      <c r="B327" s="13"/>
      <c r="C327" s="13"/>
      <c r="D327" s="13"/>
    </row>
    <row r="328" spans="1:4">
      <c r="A328" s="13"/>
      <c r="B328" s="13"/>
      <c r="C328" s="13"/>
      <c r="D328" s="13"/>
    </row>
    <row r="329" spans="1:4">
      <c r="A329" s="13"/>
      <c r="B329" s="13"/>
      <c r="C329" s="13"/>
      <c r="D329" s="13"/>
    </row>
    <row r="330" spans="1:4">
      <c r="A330" s="13"/>
      <c r="B330" s="13"/>
      <c r="C330" s="13"/>
      <c r="D330" s="13"/>
    </row>
    <row r="331" spans="1:4">
      <c r="A331" s="13"/>
      <c r="B331" s="13"/>
      <c r="C331" s="13"/>
      <c r="D331" s="13"/>
    </row>
    <row r="332" spans="1:4">
      <c r="A332" s="13"/>
      <c r="B332" s="13"/>
      <c r="C332" s="13"/>
      <c r="D332" s="13"/>
    </row>
    <row r="333" spans="1:4">
      <c r="A333" s="13"/>
      <c r="B333" s="13"/>
      <c r="C333" s="13"/>
      <c r="D333" s="13"/>
    </row>
    <row r="334" spans="1:4">
      <c r="A334" s="13"/>
      <c r="B334" s="13"/>
      <c r="C334" s="13"/>
      <c r="D334" s="13"/>
    </row>
    <row r="335" spans="1:4">
      <c r="A335" s="13"/>
      <c r="B335" s="13"/>
      <c r="C335" s="13"/>
      <c r="D335" s="13"/>
    </row>
    <row r="336" spans="1:4">
      <c r="A336" s="13"/>
      <c r="B336" s="13"/>
      <c r="C336" s="13"/>
      <c r="D336" s="13"/>
    </row>
    <row r="337" spans="1:4">
      <c r="A337" s="13"/>
      <c r="B337" s="13"/>
      <c r="C337" s="13"/>
      <c r="D337" s="13"/>
    </row>
    <row r="338" spans="1:4">
      <c r="A338" s="13"/>
      <c r="B338" s="13"/>
      <c r="C338" s="13"/>
      <c r="D338" s="13"/>
    </row>
    <row r="339" spans="1:4">
      <c r="A339" s="13"/>
      <c r="B339" s="13"/>
      <c r="C339" s="13"/>
      <c r="D339" s="13"/>
    </row>
    <row r="340" spans="1:4">
      <c r="A340" s="13"/>
      <c r="B340" s="13"/>
      <c r="C340" s="13"/>
      <c r="D340" s="13"/>
    </row>
    <row r="341" spans="1:4">
      <c r="A341" s="13"/>
      <c r="B341" s="13"/>
      <c r="C341" s="13"/>
      <c r="D341" s="13"/>
    </row>
    <row r="342" spans="1:4">
      <c r="A342" s="13"/>
      <c r="B342" s="13"/>
      <c r="C342" s="13"/>
      <c r="D342" s="13"/>
    </row>
    <row r="343" spans="1:4">
      <c r="A343" s="13"/>
      <c r="B343" s="13"/>
      <c r="C343" s="13"/>
      <c r="D343" s="13"/>
    </row>
    <row r="344" spans="1:4">
      <c r="A344" s="13"/>
      <c r="B344" s="13"/>
      <c r="C344" s="13"/>
      <c r="D344" s="13"/>
    </row>
    <row r="345" spans="1:4">
      <c r="A345" s="13"/>
      <c r="B345" s="13"/>
      <c r="C345" s="13"/>
      <c r="D345" s="13"/>
    </row>
    <row r="346" spans="1:4">
      <c r="A346" s="13"/>
      <c r="B346" s="13"/>
      <c r="C346" s="13"/>
      <c r="D346" s="13"/>
    </row>
    <row r="347" spans="1:4">
      <c r="A347" s="13"/>
      <c r="B347" s="13"/>
      <c r="C347" s="13"/>
      <c r="D347" s="13"/>
    </row>
    <row r="348" spans="1:4">
      <c r="A348" s="13"/>
      <c r="B348" s="13"/>
      <c r="C348" s="13"/>
      <c r="D348" s="13"/>
    </row>
    <row r="349" spans="1:4">
      <c r="A349" s="13"/>
      <c r="B349" s="13"/>
      <c r="C349" s="13"/>
      <c r="D349" s="13"/>
    </row>
    <row r="350" spans="1:4">
      <c r="A350" s="13"/>
      <c r="B350" s="13"/>
      <c r="C350" s="13"/>
      <c r="D350" s="13"/>
    </row>
    <row r="351" spans="1:4">
      <c r="A351" s="13"/>
      <c r="B351" s="13"/>
      <c r="C351" s="13"/>
      <c r="D351" s="13"/>
    </row>
    <row r="352" spans="1:4">
      <c r="A352" s="13"/>
      <c r="B352" s="13"/>
      <c r="C352" s="13"/>
      <c r="D352" s="13"/>
    </row>
    <row r="353" spans="1:4">
      <c r="A353" s="13"/>
      <c r="B353" s="13"/>
      <c r="C353" s="13"/>
      <c r="D353" s="13"/>
    </row>
    <row r="354" spans="1:4">
      <c r="A354" s="13"/>
      <c r="B354" s="13"/>
      <c r="C354" s="13"/>
      <c r="D354" s="13"/>
    </row>
    <row r="355" spans="1:4">
      <c r="A355" s="13"/>
      <c r="B355" s="13"/>
      <c r="C355" s="13"/>
      <c r="D355" s="13"/>
    </row>
    <row r="356" spans="1:4">
      <c r="A356" s="13"/>
      <c r="B356" s="13"/>
      <c r="C356" s="13"/>
      <c r="D356" s="13"/>
    </row>
    <row r="357" spans="1:4">
      <c r="A357" s="13"/>
      <c r="B357" s="13"/>
      <c r="C357" s="13"/>
      <c r="D357" s="13"/>
    </row>
    <row r="358" spans="1:4">
      <c r="A358" s="13"/>
      <c r="B358" s="13"/>
      <c r="C358" s="13"/>
      <c r="D358" s="13"/>
    </row>
    <row r="359" spans="1:4">
      <c r="A359" s="13"/>
      <c r="B359" s="13"/>
      <c r="C359" s="13"/>
      <c r="D359" s="13"/>
    </row>
    <row r="360" spans="1:4">
      <c r="A360" s="13"/>
      <c r="B360" s="13"/>
      <c r="C360" s="13"/>
      <c r="D360" s="13"/>
    </row>
    <row r="361" spans="1:4">
      <c r="A361" s="13"/>
      <c r="B361" s="13"/>
      <c r="C361" s="13"/>
      <c r="D361" s="13"/>
    </row>
    <row r="362" spans="1:4">
      <c r="A362" s="13"/>
      <c r="B362" s="13"/>
      <c r="C362" s="13"/>
      <c r="D362" s="13"/>
    </row>
    <row r="363" spans="1:4">
      <c r="A363" s="13"/>
      <c r="B363" s="13"/>
      <c r="C363" s="13"/>
      <c r="D363" s="13"/>
    </row>
    <row r="364" spans="1:4">
      <c r="A364" s="13"/>
      <c r="B364" s="13"/>
      <c r="C364" s="13"/>
      <c r="D364" s="13"/>
    </row>
    <row r="365" spans="1:4">
      <c r="A365" s="13"/>
      <c r="B365" s="13"/>
      <c r="C365" s="13"/>
      <c r="D365" s="13"/>
    </row>
    <row r="366" spans="1:4">
      <c r="A366" s="13"/>
      <c r="B366" s="13"/>
      <c r="C366" s="13"/>
      <c r="D366" s="13"/>
    </row>
    <row r="367" spans="1:4">
      <c r="A367" s="13"/>
      <c r="B367" s="13"/>
      <c r="C367" s="13"/>
      <c r="D367" s="13"/>
    </row>
    <row r="368" spans="1:4">
      <c r="A368" s="13"/>
      <c r="B368" s="13"/>
      <c r="C368" s="13"/>
      <c r="D368" s="13"/>
    </row>
    <row r="369" spans="1:4">
      <c r="A369" s="13"/>
      <c r="B369" s="13"/>
      <c r="C369" s="13"/>
      <c r="D369" s="13"/>
    </row>
    <row r="370" spans="1:4">
      <c r="A370" s="13"/>
      <c r="B370" s="13"/>
      <c r="C370" s="13"/>
      <c r="D370" s="13"/>
    </row>
    <row r="371" spans="1:4">
      <c r="A371" s="13"/>
      <c r="B371" s="13"/>
      <c r="C371" s="13"/>
      <c r="D371" s="13"/>
    </row>
    <row r="372" spans="1:4">
      <c r="A372" s="13"/>
      <c r="B372" s="13"/>
      <c r="C372" s="13"/>
      <c r="D372" s="13"/>
    </row>
    <row r="373" spans="1:4">
      <c r="A373" s="13"/>
      <c r="B373" s="13"/>
      <c r="C373" s="13"/>
      <c r="D373" s="13"/>
    </row>
    <row r="374" spans="1:4">
      <c r="A374" s="13"/>
      <c r="B374" s="13"/>
      <c r="C374" s="13"/>
      <c r="D374" s="13"/>
    </row>
    <row r="375" spans="1:4">
      <c r="A375" s="13"/>
      <c r="B375" s="13"/>
      <c r="C375" s="13"/>
      <c r="D375" s="13"/>
    </row>
    <row r="376" spans="1:4">
      <c r="A376" s="13"/>
      <c r="B376" s="13"/>
      <c r="C376" s="13"/>
      <c r="D376" s="13"/>
    </row>
    <row r="377" spans="1:4">
      <c r="A377" s="13"/>
      <c r="B377" s="13"/>
      <c r="C377" s="13"/>
      <c r="D377" s="13"/>
    </row>
    <row r="378" spans="1:4">
      <c r="A378" s="13"/>
      <c r="B378" s="13"/>
      <c r="C378" s="13"/>
      <c r="D378" s="13"/>
    </row>
    <row r="379" spans="1:4">
      <c r="A379" s="13"/>
      <c r="B379" s="13"/>
      <c r="C379" s="13"/>
      <c r="D379" s="13"/>
    </row>
    <row r="380" spans="1:4">
      <c r="A380" s="13"/>
      <c r="B380" s="13"/>
      <c r="C380" s="13"/>
      <c r="D380" s="13"/>
    </row>
    <row r="381" spans="1:4">
      <c r="A381" s="13"/>
      <c r="B381" s="13"/>
      <c r="C381" s="13"/>
      <c r="D381" s="13"/>
    </row>
    <row r="382" spans="1:4">
      <c r="A382" s="13"/>
      <c r="B382" s="13"/>
      <c r="C382" s="13"/>
      <c r="D382" s="13"/>
    </row>
    <row r="383" spans="1:4">
      <c r="A383" s="13"/>
      <c r="B383" s="13"/>
      <c r="C383" s="13"/>
      <c r="D383" s="13"/>
    </row>
    <row r="384" spans="1:4">
      <c r="A384" s="13"/>
      <c r="B384" s="13"/>
      <c r="C384" s="13"/>
      <c r="D384" s="13"/>
    </row>
    <row r="385" spans="1:4">
      <c r="A385" s="13"/>
      <c r="B385" s="13"/>
      <c r="C385" s="13"/>
      <c r="D385" s="13"/>
    </row>
    <row r="386" spans="1:4">
      <c r="A386" s="13"/>
      <c r="B386" s="13"/>
      <c r="C386" s="13"/>
      <c r="D386" s="13"/>
    </row>
    <row r="387" spans="1:4">
      <c r="A387" s="13"/>
      <c r="B387" s="13"/>
      <c r="C387" s="13"/>
      <c r="D387" s="13"/>
    </row>
    <row r="388" spans="1:4">
      <c r="A388" s="13"/>
      <c r="B388" s="13"/>
      <c r="C388" s="13"/>
      <c r="D388" s="13"/>
    </row>
    <row r="389" spans="1:4">
      <c r="A389" s="13"/>
      <c r="B389" s="13"/>
      <c r="C389" s="13"/>
      <c r="D389" s="13"/>
    </row>
    <row r="390" spans="1:4">
      <c r="A390" s="13"/>
      <c r="B390" s="13"/>
      <c r="C390" s="13"/>
      <c r="D390" s="13"/>
    </row>
    <row r="391" spans="1:4">
      <c r="A391" s="13"/>
      <c r="B391" s="13"/>
      <c r="C391" s="13"/>
      <c r="D391" s="13"/>
    </row>
    <row r="392" spans="1:4">
      <c r="A392" s="13"/>
      <c r="B392" s="13"/>
      <c r="C392" s="13"/>
      <c r="D392" s="13"/>
    </row>
    <row r="393" spans="1:4">
      <c r="A393" s="13"/>
      <c r="B393" s="13"/>
      <c r="C393" s="13"/>
      <c r="D393" s="13"/>
    </row>
    <row r="394" spans="1:4">
      <c r="A394" s="13"/>
      <c r="B394" s="13"/>
      <c r="C394" s="13"/>
      <c r="D394" s="13"/>
    </row>
    <row r="395" spans="1:4">
      <c r="A395" s="13"/>
      <c r="B395" s="13"/>
      <c r="C395" s="13"/>
      <c r="D395" s="13"/>
    </row>
    <row r="396" spans="1:4">
      <c r="A396" s="13"/>
      <c r="B396" s="13"/>
      <c r="C396" s="13"/>
      <c r="D396" s="13"/>
    </row>
    <row r="397" spans="1:4">
      <c r="A397" s="13"/>
      <c r="B397" s="13"/>
      <c r="C397" s="13"/>
      <c r="D397" s="13"/>
    </row>
    <row r="398" spans="1:4">
      <c r="A398" s="13"/>
      <c r="B398" s="13"/>
      <c r="C398" s="13"/>
      <c r="D398" s="13"/>
    </row>
    <row r="399" spans="1:4">
      <c r="A399" s="13"/>
      <c r="B399" s="13"/>
      <c r="C399" s="13"/>
      <c r="D399" s="13"/>
    </row>
    <row r="400" spans="1:4">
      <c r="A400" s="13"/>
      <c r="B400" s="13"/>
      <c r="C400" s="13"/>
      <c r="D400" s="13"/>
    </row>
    <row r="401" spans="1:4">
      <c r="A401" s="13"/>
      <c r="B401" s="13"/>
      <c r="C401" s="13"/>
      <c r="D401" s="13"/>
    </row>
    <row r="402" spans="1:4">
      <c r="A402" s="13"/>
      <c r="B402" s="13"/>
      <c r="C402" s="13"/>
      <c r="D402" s="13"/>
    </row>
    <row r="403" spans="1:4">
      <c r="A403" s="13"/>
      <c r="B403" s="13"/>
      <c r="C403" s="13"/>
      <c r="D403" s="13"/>
    </row>
    <row r="404" spans="1:4">
      <c r="A404" s="13"/>
      <c r="B404" s="13"/>
      <c r="C404" s="13"/>
      <c r="D404" s="13"/>
    </row>
    <row r="405" spans="1:4">
      <c r="A405" s="13"/>
      <c r="B405" s="13"/>
      <c r="C405" s="13"/>
      <c r="D405" s="13"/>
    </row>
    <row r="406" spans="1:4">
      <c r="A406" s="13"/>
      <c r="B406" s="13"/>
      <c r="C406" s="13"/>
      <c r="D406" s="13"/>
    </row>
    <row r="407" spans="1:4">
      <c r="A407" s="13"/>
      <c r="B407" s="13"/>
      <c r="C407" s="13"/>
      <c r="D407" s="13"/>
    </row>
    <row r="408" spans="1:4">
      <c r="A408" s="13"/>
      <c r="B408" s="13"/>
      <c r="C408" s="13"/>
      <c r="D408" s="13"/>
    </row>
    <row r="409" spans="1:4">
      <c r="A409" s="13"/>
      <c r="B409" s="13"/>
      <c r="C409" s="13"/>
      <c r="D409" s="13"/>
    </row>
    <row r="410" spans="1:4">
      <c r="A410" s="13"/>
      <c r="B410" s="13"/>
      <c r="C410" s="13"/>
      <c r="D410" s="13"/>
    </row>
    <row r="411" spans="1:4">
      <c r="A411" s="13"/>
      <c r="B411" s="13"/>
      <c r="C411" s="13"/>
      <c r="D411" s="13"/>
    </row>
    <row r="412" spans="1:4">
      <c r="A412" s="13"/>
      <c r="B412" s="13"/>
      <c r="C412" s="13"/>
      <c r="D412" s="13"/>
    </row>
    <row r="413" spans="1:4">
      <c r="A413" s="13"/>
      <c r="B413" s="13"/>
      <c r="C413" s="13"/>
      <c r="D413" s="13"/>
    </row>
    <row r="414" spans="1:4">
      <c r="A414" s="13"/>
      <c r="B414" s="13"/>
      <c r="C414" s="13"/>
      <c r="D414" s="13"/>
    </row>
    <row r="415" spans="1:4">
      <c r="A415" s="13"/>
      <c r="B415" s="13"/>
      <c r="C415" s="13"/>
      <c r="D415" s="13"/>
    </row>
    <row r="416" spans="1:4">
      <c r="A416" s="13"/>
      <c r="B416" s="13"/>
      <c r="C416" s="13"/>
      <c r="D416" s="13"/>
    </row>
    <row r="417" spans="1:4">
      <c r="A417" s="13"/>
      <c r="B417" s="13"/>
      <c r="C417" s="13"/>
      <c r="D417" s="13"/>
    </row>
    <row r="418" spans="1:4">
      <c r="A418" s="13"/>
      <c r="B418" s="13"/>
      <c r="C418" s="13"/>
      <c r="D418" s="13"/>
    </row>
    <row r="419" spans="1:4">
      <c r="A419" s="13"/>
      <c r="B419" s="13"/>
      <c r="C419" s="13"/>
      <c r="D419" s="13"/>
    </row>
    <row r="420" spans="1:4">
      <c r="A420" s="13"/>
      <c r="B420" s="13"/>
      <c r="C420" s="13"/>
      <c r="D420" s="13"/>
    </row>
    <row r="421" spans="1:4">
      <c r="A421" s="13"/>
      <c r="B421" s="13"/>
      <c r="C421" s="13"/>
      <c r="D421" s="13"/>
    </row>
    <row r="422" spans="1:4">
      <c r="A422" s="13"/>
      <c r="B422" s="13"/>
      <c r="C422" s="13"/>
      <c r="D422" s="13"/>
    </row>
    <row r="423" spans="1:4">
      <c r="A423" s="13"/>
      <c r="B423" s="13"/>
      <c r="C423" s="13"/>
      <c r="D423" s="13"/>
    </row>
    <row r="424" spans="1:4">
      <c r="A424" s="13"/>
      <c r="B424" s="13"/>
      <c r="C424" s="13"/>
      <c r="D424" s="13"/>
    </row>
    <row r="425" spans="1:4">
      <c r="A425" s="13"/>
      <c r="B425" s="13"/>
      <c r="C425" s="13"/>
      <c r="D425" s="13"/>
    </row>
    <row r="426" spans="1:4">
      <c r="A426" s="13"/>
      <c r="B426" s="13"/>
      <c r="C426" s="13"/>
      <c r="D426" s="13"/>
    </row>
    <row r="427" spans="1:4">
      <c r="A427" s="13"/>
      <c r="B427" s="13"/>
      <c r="C427" s="13"/>
      <c r="D427" s="13"/>
    </row>
    <row r="428" spans="1:4">
      <c r="A428" s="13"/>
      <c r="B428" s="13"/>
      <c r="C428" s="13"/>
      <c r="D428" s="13"/>
    </row>
    <row r="429" spans="1:4">
      <c r="A429" s="13"/>
      <c r="B429" s="13"/>
      <c r="C429" s="13"/>
      <c r="D429" s="13"/>
    </row>
    <row r="430" spans="1:4">
      <c r="A430" s="13"/>
      <c r="B430" s="13"/>
      <c r="C430" s="13"/>
      <c r="D430" s="13"/>
    </row>
    <row r="431" spans="1:4">
      <c r="A431" s="13"/>
      <c r="B431" s="13"/>
      <c r="C431" s="13"/>
      <c r="D431" s="13"/>
    </row>
    <row r="432" spans="1:4">
      <c r="A432" s="13"/>
      <c r="B432" s="13"/>
      <c r="C432" s="13"/>
      <c r="D432" s="13"/>
    </row>
    <row r="433" spans="1:4">
      <c r="A433" s="13"/>
      <c r="B433" s="13"/>
      <c r="C433" s="13"/>
      <c r="D433" s="13"/>
    </row>
    <row r="434" spans="1:4">
      <c r="A434" s="13"/>
      <c r="B434" s="13"/>
      <c r="C434" s="13"/>
      <c r="D434" s="13"/>
    </row>
    <row r="435" spans="1:4">
      <c r="A435" s="13"/>
      <c r="B435" s="13"/>
      <c r="C435" s="13"/>
      <c r="D435" s="13"/>
    </row>
    <row r="436" spans="1:4">
      <c r="A436" s="13"/>
      <c r="B436" s="13"/>
      <c r="C436" s="13"/>
      <c r="D436" s="13"/>
    </row>
    <row r="437" spans="1:4">
      <c r="A437" s="13"/>
      <c r="B437" s="13"/>
      <c r="C437" s="13"/>
      <c r="D437" s="13"/>
    </row>
    <row r="438" spans="1:4">
      <c r="A438" s="13"/>
      <c r="B438" s="13"/>
      <c r="C438" s="13"/>
      <c r="D438" s="13"/>
    </row>
    <row r="439" spans="1:4">
      <c r="A439" s="13"/>
      <c r="B439" s="13"/>
      <c r="C439" s="13"/>
      <c r="D439" s="13"/>
    </row>
    <row r="440" spans="1:4">
      <c r="A440" s="13"/>
      <c r="B440" s="13"/>
      <c r="C440" s="13"/>
      <c r="D440" s="13"/>
    </row>
    <row r="441" spans="1:4">
      <c r="A441" s="13"/>
      <c r="B441" s="13"/>
      <c r="C441" s="13"/>
      <c r="D441" s="13"/>
    </row>
    <row r="442" spans="1:4">
      <c r="A442" s="13"/>
      <c r="B442" s="13"/>
      <c r="C442" s="13"/>
      <c r="D442" s="13"/>
    </row>
    <row r="443" spans="1:4">
      <c r="A443" s="13"/>
      <c r="B443" s="13"/>
      <c r="C443" s="13"/>
      <c r="D443" s="13"/>
    </row>
    <row r="444" spans="1:4">
      <c r="A444" s="13"/>
      <c r="B444" s="13"/>
      <c r="C444" s="13"/>
      <c r="D444" s="13"/>
    </row>
    <row r="445" spans="1:4">
      <c r="A445" s="13"/>
      <c r="B445" s="13"/>
      <c r="C445" s="13"/>
      <c r="D445" s="13"/>
    </row>
    <row r="446" spans="1:4">
      <c r="A446" s="13"/>
      <c r="B446" s="13"/>
      <c r="C446" s="13"/>
      <c r="D446" s="13"/>
    </row>
    <row r="447" spans="1:4">
      <c r="A447" s="13"/>
      <c r="B447" s="13"/>
      <c r="C447" s="13"/>
      <c r="D447" s="13"/>
    </row>
    <row r="448" spans="1:4">
      <c r="A448" s="13"/>
      <c r="B448" s="13"/>
      <c r="C448" s="13"/>
      <c r="D448" s="13"/>
    </row>
    <row r="449" spans="1:4">
      <c r="A449" s="13"/>
      <c r="B449" s="13"/>
      <c r="C449" s="13"/>
      <c r="D449" s="13"/>
    </row>
    <row r="450" spans="1:4">
      <c r="A450" s="13"/>
      <c r="B450" s="13"/>
      <c r="C450" s="13"/>
      <c r="D450" s="13"/>
    </row>
    <row r="451" spans="1:4">
      <c r="A451" s="13"/>
      <c r="B451" s="13"/>
      <c r="C451" s="13"/>
      <c r="D451" s="13"/>
    </row>
    <row r="452" spans="1:4">
      <c r="A452" s="13"/>
      <c r="B452" s="13"/>
      <c r="C452" s="13"/>
      <c r="D452" s="13"/>
    </row>
    <row r="453" spans="1:4">
      <c r="A453" s="13"/>
      <c r="B453" s="13"/>
      <c r="C453" s="13"/>
      <c r="D453" s="13"/>
    </row>
    <row r="454" spans="1:4">
      <c r="A454" s="13"/>
      <c r="B454" s="13"/>
      <c r="C454" s="13"/>
      <c r="D454" s="13"/>
    </row>
    <row r="455" spans="1:4">
      <c r="A455" s="13"/>
      <c r="B455" s="13"/>
      <c r="C455" s="13"/>
      <c r="D455" s="13"/>
    </row>
    <row r="456" spans="1:4">
      <c r="A456" s="13"/>
      <c r="B456" s="13"/>
      <c r="C456" s="13"/>
      <c r="D456" s="13"/>
    </row>
    <row r="457" spans="1:4">
      <c r="A457" s="13"/>
      <c r="B457" s="13"/>
      <c r="C457" s="13"/>
      <c r="D457" s="13"/>
    </row>
    <row r="458" spans="1:4">
      <c r="A458" s="13"/>
      <c r="B458" s="13"/>
      <c r="C458" s="13"/>
      <c r="D458" s="13"/>
    </row>
    <row r="459" spans="1:4">
      <c r="A459" s="13"/>
      <c r="B459" s="13"/>
      <c r="C459" s="13"/>
      <c r="D459" s="13"/>
    </row>
    <row r="460" spans="1:4">
      <c r="A460" s="13"/>
      <c r="B460" s="13"/>
      <c r="C460" s="13"/>
      <c r="D460" s="13"/>
    </row>
    <row r="461" spans="1:4">
      <c r="A461" s="13"/>
      <c r="B461" s="13"/>
      <c r="C461" s="13"/>
      <c r="D461" s="13"/>
    </row>
    <row r="462" spans="1:4">
      <c r="A462" s="13"/>
      <c r="B462" s="13"/>
      <c r="C462" s="13"/>
      <c r="D462" s="13"/>
    </row>
    <row r="463" spans="1:4">
      <c r="A463" s="13"/>
      <c r="B463" s="13"/>
      <c r="C463" s="13"/>
      <c r="D463" s="13"/>
    </row>
    <row r="464" spans="1:4">
      <c r="A464" s="13"/>
      <c r="B464" s="13"/>
      <c r="C464" s="13"/>
      <c r="D464" s="13"/>
    </row>
    <row r="465" spans="1:4">
      <c r="A465" s="13"/>
      <c r="B465" s="13"/>
      <c r="C465" s="13"/>
      <c r="D465" s="13"/>
    </row>
    <row r="466" spans="1:4">
      <c r="A466" s="13"/>
      <c r="B466" s="13"/>
      <c r="C466" s="13"/>
      <c r="D466" s="13"/>
    </row>
    <row r="467" spans="1:4">
      <c r="A467" s="13"/>
      <c r="B467" s="13"/>
      <c r="C467" s="13"/>
      <c r="D467" s="13"/>
    </row>
    <row r="468" spans="1:4">
      <c r="A468" s="13"/>
      <c r="B468" s="13"/>
      <c r="C468" s="13"/>
      <c r="D468" s="13"/>
    </row>
    <row r="469" spans="1:4">
      <c r="A469" s="13"/>
      <c r="B469" s="13"/>
      <c r="C469" s="13"/>
      <c r="D469" s="13"/>
    </row>
    <row r="470" spans="1:4">
      <c r="A470" s="13"/>
      <c r="B470" s="13"/>
      <c r="C470" s="13"/>
      <c r="D470" s="13"/>
    </row>
    <row r="471" spans="1:4">
      <c r="A471" s="13"/>
      <c r="B471" s="13"/>
      <c r="C471" s="13"/>
      <c r="D471" s="13"/>
    </row>
    <row r="472" spans="1:4">
      <c r="A472" s="13"/>
      <c r="B472" s="13"/>
      <c r="C472" s="13"/>
      <c r="D472" s="13"/>
    </row>
    <row r="473" spans="1:4">
      <c r="A473" s="13"/>
      <c r="B473" s="13"/>
      <c r="C473" s="13"/>
      <c r="D473" s="13"/>
    </row>
    <row r="474" spans="1:4">
      <c r="A474" s="13"/>
      <c r="B474" s="13"/>
      <c r="C474" s="13"/>
      <c r="D474" s="13"/>
    </row>
    <row r="475" spans="1:4">
      <c r="A475" s="13"/>
      <c r="B475" s="13"/>
      <c r="C475" s="13"/>
      <c r="D475" s="13"/>
    </row>
    <row r="476" spans="1:4">
      <c r="A476" s="13"/>
      <c r="B476" s="13"/>
      <c r="C476" s="13"/>
      <c r="D476" s="13"/>
    </row>
    <row r="477" spans="1:4">
      <c r="A477" s="13"/>
      <c r="B477" s="13"/>
      <c r="C477" s="13"/>
      <c r="D477" s="13"/>
    </row>
    <row r="478" spans="1:4">
      <c r="A478" s="13"/>
      <c r="B478" s="13"/>
      <c r="C478" s="13"/>
      <c r="D478" s="13"/>
    </row>
    <row r="479" spans="1:4">
      <c r="A479" s="13"/>
      <c r="B479" s="13"/>
      <c r="C479" s="13"/>
      <c r="D479" s="13"/>
    </row>
    <row r="480" spans="1:4">
      <c r="A480" s="13"/>
      <c r="B480" s="13"/>
      <c r="C480" s="13"/>
      <c r="D480" s="13"/>
    </row>
    <row r="481" spans="1:4">
      <c r="A481" s="13"/>
      <c r="B481" s="13"/>
      <c r="C481" s="13"/>
      <c r="D481" s="13"/>
    </row>
    <row r="482" spans="1:4">
      <c r="A482" s="13"/>
      <c r="B482" s="13"/>
      <c r="C482" s="13"/>
      <c r="D482" s="13"/>
    </row>
    <row r="483" spans="1:4">
      <c r="A483" s="13"/>
      <c r="B483" s="13"/>
      <c r="C483" s="13"/>
      <c r="D483" s="13"/>
    </row>
    <row r="484" spans="1:4">
      <c r="A484" s="13"/>
      <c r="B484" s="13"/>
      <c r="C484" s="13"/>
      <c r="D484" s="13"/>
    </row>
    <row r="485" spans="1:4">
      <c r="A485" s="13"/>
      <c r="B485" s="13"/>
      <c r="C485" s="13"/>
      <c r="D485" s="13"/>
    </row>
    <row r="486" spans="1:4">
      <c r="A486" s="13"/>
      <c r="B486" s="13"/>
      <c r="C486" s="13"/>
      <c r="D486" s="13"/>
    </row>
    <row r="487" spans="1:4">
      <c r="A487" s="13"/>
      <c r="B487" s="13"/>
      <c r="C487" s="13"/>
      <c r="D487" s="13"/>
    </row>
    <row r="488" spans="1:4">
      <c r="A488" s="13"/>
      <c r="B488" s="13"/>
      <c r="C488" s="13"/>
      <c r="D488" s="13"/>
    </row>
    <row r="489" spans="1:4">
      <c r="A489" s="13"/>
      <c r="B489" s="13"/>
      <c r="C489" s="13"/>
      <c r="D489" s="13"/>
    </row>
    <row r="490" spans="1:4">
      <c r="A490" s="13"/>
      <c r="B490" s="13"/>
      <c r="C490" s="13"/>
      <c r="D490" s="13"/>
    </row>
    <row r="491" spans="1:4">
      <c r="A491" s="13"/>
      <c r="B491" s="13"/>
      <c r="C491" s="13"/>
      <c r="D491" s="13"/>
    </row>
    <row r="492" spans="1:4">
      <c r="A492" s="13"/>
      <c r="B492" s="13"/>
      <c r="C492" s="13"/>
      <c r="D492" s="13"/>
    </row>
    <row r="493" spans="1:4">
      <c r="A493" s="13"/>
      <c r="B493" s="13"/>
      <c r="C493" s="13"/>
      <c r="D493" s="13"/>
    </row>
    <row r="494" spans="1:4">
      <c r="A494" s="13"/>
      <c r="B494" s="13"/>
      <c r="C494" s="13"/>
      <c r="D494" s="13"/>
    </row>
    <row r="495" spans="1:4">
      <c r="A495" s="13"/>
      <c r="B495" s="13"/>
      <c r="C495" s="13"/>
      <c r="D495" s="13"/>
    </row>
    <row r="496" spans="1:4">
      <c r="A496" s="13"/>
      <c r="B496" s="13"/>
      <c r="C496" s="13"/>
      <c r="D496" s="13"/>
    </row>
    <row r="497" spans="1:4">
      <c r="A497" s="13"/>
      <c r="B497" s="13"/>
      <c r="C497" s="13"/>
      <c r="D497" s="13"/>
    </row>
    <row r="498" spans="1:4">
      <c r="A498" s="13"/>
      <c r="B498" s="13"/>
      <c r="C498" s="13"/>
      <c r="D498" s="13"/>
    </row>
    <row r="499" spans="1:4">
      <c r="A499" s="13"/>
      <c r="B499" s="13"/>
      <c r="C499" s="13"/>
      <c r="D499" s="13"/>
    </row>
    <row r="500" spans="1:4">
      <c r="A500" s="13"/>
      <c r="B500" s="13"/>
      <c r="C500" s="13"/>
      <c r="D500" s="13"/>
    </row>
    <row r="501" spans="1:4">
      <c r="A501" s="13"/>
      <c r="B501" s="13"/>
      <c r="C501" s="13"/>
      <c r="D501" s="13"/>
    </row>
    <row r="502" spans="1:4">
      <c r="A502" s="13"/>
      <c r="B502" s="13"/>
      <c r="C502" s="13"/>
      <c r="D502" s="13"/>
    </row>
    <row r="503" spans="1:4">
      <c r="A503" s="13"/>
      <c r="B503" s="13"/>
      <c r="C503" s="13"/>
      <c r="D503" s="13"/>
    </row>
    <row r="504" spans="1:4">
      <c r="A504" s="13"/>
      <c r="B504" s="13"/>
      <c r="C504" s="13"/>
      <c r="D504" s="13"/>
    </row>
    <row r="505" spans="1:4">
      <c r="A505" s="13"/>
      <c r="B505" s="13"/>
      <c r="C505" s="13"/>
      <c r="D505" s="13"/>
    </row>
    <row r="506" spans="1:4">
      <c r="A506" s="13"/>
      <c r="B506" s="13"/>
      <c r="C506" s="13"/>
      <c r="D506" s="13"/>
    </row>
    <row r="507" spans="1:4">
      <c r="A507" s="13"/>
      <c r="B507" s="13"/>
      <c r="C507" s="13"/>
      <c r="D507" s="13"/>
    </row>
    <row r="508" spans="1:4">
      <c r="A508" s="13"/>
      <c r="B508" s="13"/>
      <c r="C508" s="13"/>
      <c r="D508" s="13"/>
    </row>
    <row r="509" spans="1:4">
      <c r="A509" s="13"/>
      <c r="B509" s="13"/>
      <c r="C509" s="13"/>
      <c r="D509" s="13"/>
    </row>
    <row r="510" spans="1:4">
      <c r="A510" s="13"/>
      <c r="B510" s="13"/>
      <c r="C510" s="13"/>
      <c r="D510" s="13"/>
    </row>
    <row r="511" spans="1:4">
      <c r="A511" s="13"/>
      <c r="B511" s="13"/>
      <c r="C511" s="13"/>
      <c r="D511" s="13"/>
    </row>
    <row r="512" spans="1:4">
      <c r="A512" s="13"/>
      <c r="B512" s="13"/>
      <c r="C512" s="13"/>
      <c r="D512" s="13"/>
    </row>
    <row r="513" spans="1:4">
      <c r="A513" s="13"/>
      <c r="B513" s="13"/>
      <c r="C513" s="13"/>
      <c r="D513" s="13"/>
    </row>
    <row r="514" spans="1:4">
      <c r="A514" s="13"/>
      <c r="B514" s="13"/>
      <c r="C514" s="13"/>
      <c r="D514" s="13"/>
    </row>
    <row r="515" spans="1:4">
      <c r="A515" s="13"/>
      <c r="B515" s="13"/>
      <c r="C515" s="13"/>
      <c r="D515" s="13"/>
    </row>
    <row r="516" spans="1:4">
      <c r="A516" s="13"/>
      <c r="B516" s="13"/>
      <c r="C516" s="13"/>
      <c r="D516" s="13"/>
    </row>
    <row r="517" spans="1:4">
      <c r="A517" s="13"/>
      <c r="B517" s="13"/>
      <c r="C517" s="13"/>
      <c r="D517" s="13"/>
    </row>
    <row r="518" spans="1:4">
      <c r="A518" s="13"/>
      <c r="B518" s="13"/>
      <c r="C518" s="13"/>
      <c r="D518" s="13"/>
    </row>
    <row r="519" spans="1:4">
      <c r="A519" s="13"/>
      <c r="B519" s="13"/>
      <c r="C519" s="13"/>
      <c r="D519" s="13"/>
    </row>
    <row r="520" spans="1:4">
      <c r="A520" s="13"/>
      <c r="B520" s="13"/>
      <c r="C520" s="13"/>
      <c r="D520" s="13"/>
    </row>
    <row r="521" spans="1:4">
      <c r="A521" s="13"/>
      <c r="B521" s="13"/>
      <c r="C521" s="13"/>
      <c r="D521" s="13"/>
    </row>
    <row r="522" spans="1:4">
      <c r="A522" s="13"/>
      <c r="B522" s="13"/>
      <c r="C522" s="13"/>
      <c r="D522" s="13"/>
    </row>
    <row r="523" spans="1:4">
      <c r="A523" s="13"/>
      <c r="B523" s="13"/>
      <c r="C523" s="13"/>
      <c r="D523" s="13"/>
    </row>
    <row r="524" spans="1:4">
      <c r="A524" s="13"/>
      <c r="B524" s="13"/>
      <c r="C524" s="13"/>
      <c r="D524" s="13"/>
    </row>
    <row r="525" spans="1:4">
      <c r="A525" s="13"/>
      <c r="B525" s="13"/>
      <c r="C525" s="13"/>
      <c r="D525" s="13"/>
    </row>
    <row r="526" spans="1:4">
      <c r="A526" s="13"/>
      <c r="B526" s="13"/>
      <c r="C526" s="13"/>
      <c r="D526" s="13"/>
    </row>
    <row r="527" spans="1:4">
      <c r="A527" s="13"/>
      <c r="B527" s="13"/>
      <c r="C527" s="13"/>
      <c r="D527" s="13"/>
    </row>
    <row r="528" spans="1:4">
      <c r="A528" s="13"/>
      <c r="B528" s="13"/>
      <c r="C528" s="13"/>
      <c r="D528" s="13"/>
    </row>
    <row r="529" spans="1:4">
      <c r="A529" s="13"/>
      <c r="B529" s="13"/>
      <c r="C529" s="13"/>
      <c r="D529" s="13"/>
    </row>
    <row r="530" spans="1:4">
      <c r="A530" s="13"/>
      <c r="B530" s="13"/>
      <c r="C530" s="13"/>
      <c r="D530" s="13"/>
    </row>
    <row r="531" spans="1:4">
      <c r="A531" s="13"/>
      <c r="B531" s="13"/>
      <c r="C531" s="13"/>
      <c r="D531" s="13"/>
    </row>
    <row r="532" spans="1:4">
      <c r="A532" s="13"/>
      <c r="B532" s="13"/>
      <c r="C532" s="13"/>
      <c r="D532" s="13"/>
    </row>
    <row r="533" spans="1:4">
      <c r="A533" s="13"/>
      <c r="B533" s="13"/>
      <c r="C533" s="13"/>
      <c r="D533" s="13"/>
    </row>
    <row r="534" spans="1:4">
      <c r="A534" s="13"/>
      <c r="B534" s="13"/>
      <c r="C534" s="13"/>
      <c r="D534" s="13"/>
    </row>
    <row r="535" spans="1:4">
      <c r="A535" s="13"/>
      <c r="B535" s="13"/>
      <c r="C535" s="13"/>
      <c r="D535" s="13"/>
    </row>
    <row r="536" spans="1:4">
      <c r="A536" s="13"/>
      <c r="B536" s="13"/>
      <c r="C536" s="13"/>
      <c r="D536" s="13"/>
    </row>
    <row r="537" spans="1:4">
      <c r="A537" s="13"/>
      <c r="B537" s="13"/>
      <c r="C537" s="13"/>
      <c r="D537" s="13"/>
    </row>
    <row r="538" spans="1:4">
      <c r="A538" s="13"/>
      <c r="B538" s="13"/>
      <c r="C538" s="13"/>
      <c r="D538" s="13"/>
    </row>
    <row r="539" spans="1:4">
      <c r="A539" s="13"/>
      <c r="B539" s="13"/>
      <c r="C539" s="13"/>
      <c r="D539" s="13"/>
    </row>
    <row r="540" spans="1:4">
      <c r="A540" s="13"/>
      <c r="B540" s="13"/>
      <c r="C540" s="13"/>
      <c r="D540" s="13"/>
    </row>
    <row r="541" spans="1:4">
      <c r="A541" s="13"/>
      <c r="B541" s="13"/>
      <c r="C541" s="13"/>
      <c r="D541" s="13"/>
    </row>
    <row r="542" spans="1:4">
      <c r="A542" s="13"/>
      <c r="B542" s="13"/>
      <c r="C542" s="13"/>
      <c r="D542" s="13"/>
    </row>
    <row r="543" spans="1:4">
      <c r="A543" s="13"/>
      <c r="B543" s="13"/>
      <c r="C543" s="13"/>
      <c r="D543" s="13"/>
    </row>
    <row r="544" spans="1:4">
      <c r="A544" s="13"/>
      <c r="B544" s="13"/>
      <c r="C544" s="13"/>
      <c r="D544" s="13"/>
    </row>
    <row r="545" spans="1:4">
      <c r="A545" s="13"/>
      <c r="B545" s="13"/>
      <c r="C545" s="13"/>
      <c r="D545" s="13"/>
    </row>
    <row r="546" spans="1:4">
      <c r="A546" s="13"/>
      <c r="B546" s="13"/>
      <c r="C546" s="13"/>
      <c r="D546" s="13"/>
    </row>
    <row r="547" spans="1:4">
      <c r="A547" s="13"/>
      <c r="B547" s="13"/>
      <c r="C547" s="13"/>
      <c r="D547" s="13"/>
    </row>
    <row r="548" spans="1:4">
      <c r="A548" s="13"/>
      <c r="B548" s="13"/>
      <c r="C548" s="13"/>
      <c r="D548" s="13"/>
    </row>
    <row r="549" spans="1:4">
      <c r="A549" s="13"/>
      <c r="B549" s="13"/>
      <c r="C549" s="13"/>
      <c r="D549" s="13"/>
    </row>
    <row r="550" spans="1:4">
      <c r="A550" s="13"/>
      <c r="B550" s="13"/>
      <c r="C550" s="13"/>
      <c r="D550" s="13"/>
    </row>
    <row r="551" spans="1:4">
      <c r="A551" s="13"/>
      <c r="B551" s="13"/>
      <c r="C551" s="13"/>
      <c r="D551" s="13"/>
    </row>
    <row r="552" spans="1:4">
      <c r="A552" s="13"/>
      <c r="B552" s="13"/>
      <c r="C552" s="13"/>
      <c r="D552" s="13"/>
    </row>
    <row r="553" spans="1:4">
      <c r="A553" s="13"/>
      <c r="B553" s="13"/>
      <c r="C553" s="13"/>
      <c r="D553" s="13"/>
    </row>
    <row r="554" spans="1:4">
      <c r="A554" s="13"/>
      <c r="B554" s="13"/>
      <c r="C554" s="13"/>
      <c r="D554" s="13"/>
    </row>
    <row r="555" spans="1:4">
      <c r="A555" s="13"/>
      <c r="B555" s="13"/>
      <c r="C555" s="13"/>
      <c r="D555" s="13"/>
    </row>
    <row r="556" spans="1:4">
      <c r="A556" s="13"/>
      <c r="B556" s="13"/>
      <c r="C556" s="13"/>
      <c r="D556" s="13"/>
    </row>
    <row r="557" spans="1:4">
      <c r="A557" s="13"/>
      <c r="B557" s="13"/>
      <c r="C557" s="13"/>
      <c r="D557" s="13"/>
    </row>
    <row r="558" spans="1:4">
      <c r="A558" s="13"/>
      <c r="B558" s="13"/>
      <c r="C558" s="13"/>
      <c r="D558" s="13"/>
    </row>
    <row r="559" spans="1:4">
      <c r="A559" s="13"/>
      <c r="B559" s="13"/>
      <c r="C559" s="13"/>
      <c r="D559" s="13"/>
    </row>
    <row r="560" spans="1:4">
      <c r="A560" s="13"/>
      <c r="B560" s="13"/>
      <c r="C560" s="13"/>
      <c r="D560" s="13"/>
    </row>
    <row r="561" spans="1:4">
      <c r="A561" s="13"/>
      <c r="B561" s="13"/>
      <c r="C561" s="13"/>
      <c r="D561" s="13"/>
    </row>
    <row r="562" spans="1:4">
      <c r="A562" s="13"/>
      <c r="B562" s="13"/>
      <c r="C562" s="13"/>
      <c r="D562" s="13"/>
    </row>
    <row r="563" spans="1:4">
      <c r="A563" s="13"/>
      <c r="B563" s="13"/>
      <c r="C563" s="13"/>
      <c r="D563" s="13"/>
    </row>
    <row r="564" spans="1:4">
      <c r="A564" s="13"/>
      <c r="B564" s="13"/>
      <c r="C564" s="13"/>
      <c r="D564" s="13"/>
    </row>
    <row r="565" spans="1:4">
      <c r="A565" s="13"/>
      <c r="B565" s="13"/>
      <c r="C565" s="13"/>
      <c r="D565" s="13"/>
    </row>
    <row r="566" spans="1:4">
      <c r="A566" s="13"/>
      <c r="B566" s="13"/>
      <c r="C566" s="13"/>
      <c r="D566" s="13"/>
    </row>
    <row r="567" spans="1:4">
      <c r="A567" s="13"/>
      <c r="B567" s="13"/>
      <c r="C567" s="13"/>
      <c r="D567" s="13"/>
    </row>
    <row r="568" spans="1:4">
      <c r="A568" s="13"/>
      <c r="B568" s="13"/>
      <c r="C568" s="13"/>
      <c r="D568" s="13"/>
    </row>
    <row r="569" spans="1:4">
      <c r="A569" s="13"/>
      <c r="B569" s="13"/>
      <c r="C569" s="13"/>
      <c r="D569" s="13"/>
    </row>
    <row r="570" spans="1:4">
      <c r="A570" s="13"/>
      <c r="B570" s="13"/>
      <c r="C570" s="13"/>
      <c r="D570" s="13"/>
    </row>
    <row r="571" spans="1:4">
      <c r="A571" s="13"/>
      <c r="B571" s="13"/>
      <c r="C571" s="13"/>
      <c r="D571" s="13"/>
    </row>
    <row r="572" spans="1:4">
      <c r="A572" s="13"/>
      <c r="B572" s="13"/>
      <c r="C572" s="13"/>
      <c r="D572" s="13"/>
    </row>
    <row r="573" spans="1:4">
      <c r="A573" s="13"/>
      <c r="B573" s="13"/>
      <c r="C573" s="13"/>
      <c r="D573" s="13"/>
    </row>
    <row r="574" spans="1:4">
      <c r="A574" s="13"/>
      <c r="B574" s="13"/>
      <c r="C574" s="13"/>
      <c r="D574" s="13"/>
    </row>
    <row r="575" spans="1:4">
      <c r="A575" s="13"/>
      <c r="B575" s="13"/>
      <c r="C575" s="13"/>
      <c r="D575" s="13"/>
    </row>
    <row r="576" spans="1:4">
      <c r="A576" s="13"/>
      <c r="B576" s="13"/>
      <c r="C576" s="13"/>
      <c r="D576" s="13"/>
    </row>
    <row r="577" spans="1:4">
      <c r="A577" s="13"/>
      <c r="B577" s="13"/>
      <c r="C577" s="13"/>
      <c r="D577" s="13"/>
    </row>
    <row r="578" spans="1:4">
      <c r="A578" s="13"/>
      <c r="B578" s="13"/>
      <c r="C578" s="13"/>
      <c r="D578" s="13"/>
    </row>
    <row r="579" spans="1:4">
      <c r="A579" s="13"/>
      <c r="B579" s="13"/>
      <c r="C579" s="13"/>
      <c r="D579" s="13"/>
    </row>
    <row r="580" spans="1:4">
      <c r="A580" s="13"/>
      <c r="B580" s="13"/>
      <c r="C580" s="13"/>
      <c r="D580" s="13"/>
    </row>
    <row r="581" spans="1:4">
      <c r="A581" s="13"/>
      <c r="B581" s="13"/>
      <c r="C581" s="13"/>
      <c r="D581" s="13"/>
    </row>
    <row r="582" spans="1:4">
      <c r="A582" s="13"/>
      <c r="B582" s="13"/>
      <c r="C582" s="13"/>
      <c r="D582" s="13"/>
    </row>
    <row r="583" spans="1:4">
      <c r="A583" s="13"/>
      <c r="B583" s="13"/>
      <c r="C583" s="13"/>
      <c r="D583" s="13"/>
    </row>
    <row r="584" spans="1:4">
      <c r="A584" s="13"/>
      <c r="B584" s="13"/>
      <c r="C584" s="13"/>
      <c r="D584" s="13"/>
    </row>
    <row r="585" spans="1:4">
      <c r="A585" s="13"/>
      <c r="B585" s="13"/>
      <c r="C585" s="13"/>
      <c r="D585" s="13"/>
    </row>
    <row r="586" spans="1:4">
      <c r="A586" s="13"/>
      <c r="B586" s="13"/>
      <c r="C586" s="13"/>
      <c r="D586" s="13"/>
    </row>
    <row r="587" spans="1:4">
      <c r="A587" s="13"/>
      <c r="B587" s="13"/>
      <c r="C587" s="13"/>
      <c r="D587" s="13"/>
    </row>
    <row r="588" spans="1:4">
      <c r="A588" s="13"/>
      <c r="B588" s="13"/>
      <c r="C588" s="13"/>
      <c r="D588" s="13"/>
    </row>
    <row r="589" spans="1:4">
      <c r="A589" s="13"/>
      <c r="B589" s="13"/>
      <c r="C589" s="13"/>
      <c r="D589" s="13"/>
    </row>
    <row r="590" spans="1:4">
      <c r="A590" s="13"/>
      <c r="B590" s="13"/>
      <c r="C590" s="13"/>
      <c r="D590" s="13"/>
    </row>
    <row r="591" spans="1:4">
      <c r="A591" s="13"/>
      <c r="B591" s="13"/>
      <c r="C591" s="13"/>
      <c r="D591" s="13"/>
    </row>
    <row r="592" spans="1:4">
      <c r="A592" s="13"/>
      <c r="B592" s="13"/>
      <c r="C592" s="13"/>
      <c r="D592" s="13"/>
    </row>
    <row r="593" spans="1:4">
      <c r="A593" s="13"/>
      <c r="B593" s="13"/>
      <c r="C593" s="13"/>
      <c r="D593" s="13"/>
    </row>
    <row r="594" spans="1:4">
      <c r="A594" s="13"/>
      <c r="B594" s="13"/>
      <c r="C594" s="13"/>
      <c r="D594" s="13"/>
    </row>
    <row r="595" spans="1:4">
      <c r="A595" s="13"/>
      <c r="B595" s="13"/>
      <c r="C595" s="13"/>
      <c r="D595" s="13"/>
    </row>
    <row r="596" spans="1:4">
      <c r="A596" s="13"/>
      <c r="B596" s="13"/>
      <c r="C596" s="13"/>
      <c r="D596" s="13"/>
    </row>
    <row r="597" spans="1:4">
      <c r="A597" s="13"/>
      <c r="B597" s="13"/>
      <c r="C597" s="13"/>
      <c r="D597" s="13"/>
    </row>
    <row r="598" spans="1:4">
      <c r="A598" s="13"/>
      <c r="B598" s="13"/>
      <c r="C598" s="13"/>
      <c r="D598" s="13"/>
    </row>
    <row r="599" spans="1:4">
      <c r="A599" s="13"/>
      <c r="B599" s="13"/>
      <c r="C599" s="13"/>
      <c r="D599" s="13"/>
    </row>
    <row r="600" spans="1:4">
      <c r="A600" s="13"/>
      <c r="B600" s="13"/>
      <c r="C600" s="13"/>
      <c r="D600" s="13"/>
    </row>
    <row r="601" spans="1:4">
      <c r="A601" s="13"/>
      <c r="B601" s="13"/>
      <c r="C601" s="13"/>
      <c r="D601" s="13"/>
    </row>
    <row r="602" spans="1:4">
      <c r="A602" s="13"/>
      <c r="B602" s="13"/>
      <c r="C602" s="13"/>
      <c r="D602" s="13"/>
    </row>
    <row r="603" spans="1:4">
      <c r="A603" s="13"/>
      <c r="B603" s="13"/>
      <c r="C603" s="13"/>
      <c r="D603" s="13"/>
    </row>
    <row r="604" spans="1:4">
      <c r="A604" s="13"/>
      <c r="B604" s="13"/>
      <c r="C604" s="13"/>
      <c r="D604" s="13"/>
    </row>
    <row r="605" spans="1:4">
      <c r="A605" s="13"/>
      <c r="B605" s="13"/>
      <c r="C605" s="13"/>
      <c r="D605" s="13"/>
    </row>
    <row r="606" spans="1:4">
      <c r="A606" s="13"/>
      <c r="B606" s="13"/>
      <c r="C606" s="13"/>
      <c r="D606" s="13"/>
    </row>
    <row r="607" spans="1:4">
      <c r="A607" s="13"/>
      <c r="B607" s="13"/>
      <c r="C607" s="13"/>
      <c r="D607" s="13"/>
    </row>
    <row r="608" spans="1:4">
      <c r="A608" s="13"/>
      <c r="B608" s="13"/>
      <c r="C608" s="13"/>
      <c r="D608" s="13"/>
    </row>
    <row r="609" spans="1:4">
      <c r="A609" s="13"/>
      <c r="B609" s="13"/>
      <c r="C609" s="13"/>
      <c r="D609" s="13"/>
    </row>
    <row r="610" spans="1:4">
      <c r="A610" s="13"/>
      <c r="B610" s="13"/>
      <c r="C610" s="13"/>
      <c r="D610" s="13"/>
    </row>
    <row r="611" spans="1:4">
      <c r="A611" s="13"/>
      <c r="B611" s="13"/>
      <c r="C611" s="13"/>
      <c r="D611" s="13"/>
    </row>
    <row r="612" spans="1:4">
      <c r="A612" s="13"/>
      <c r="B612" s="13"/>
      <c r="C612" s="13"/>
      <c r="D612" s="13"/>
    </row>
    <row r="613" spans="1:4">
      <c r="A613" s="13"/>
      <c r="B613" s="13"/>
      <c r="C613" s="13"/>
      <c r="D613" s="13"/>
    </row>
    <row r="614" spans="1:4">
      <c r="A614" s="13"/>
      <c r="B614" s="13"/>
      <c r="C614" s="13"/>
      <c r="D614" s="13"/>
    </row>
    <row r="615" spans="1:4">
      <c r="A615" s="13"/>
      <c r="B615" s="13"/>
      <c r="C615" s="13"/>
      <c r="D615" s="13"/>
    </row>
    <row r="616" spans="1:4">
      <c r="A616" s="13"/>
      <c r="B616" s="13"/>
      <c r="C616" s="13"/>
      <c r="D616" s="13"/>
    </row>
    <row r="617" spans="1:4">
      <c r="A617" s="13"/>
      <c r="B617" s="13"/>
      <c r="C617" s="13"/>
      <c r="D617" s="13"/>
    </row>
    <row r="618" spans="1:4">
      <c r="A618" s="13"/>
      <c r="B618" s="13"/>
      <c r="C618" s="13"/>
      <c r="D618" s="13"/>
    </row>
    <row r="619" spans="1:4">
      <c r="A619" s="13"/>
      <c r="B619" s="13"/>
      <c r="C619" s="13"/>
      <c r="D619" s="13"/>
    </row>
    <row r="620" spans="1:4">
      <c r="A620" s="13"/>
      <c r="B620" s="13"/>
      <c r="C620" s="13"/>
      <c r="D620" s="13"/>
    </row>
    <row r="621" spans="1:4">
      <c r="A621" s="13"/>
      <c r="B621" s="13"/>
      <c r="C621" s="13"/>
      <c r="D621" s="13"/>
    </row>
    <row r="622" spans="1:4">
      <c r="A622" s="13"/>
      <c r="B622" s="13"/>
      <c r="C622" s="13"/>
      <c r="D622" s="13"/>
    </row>
    <row r="623" spans="1:4">
      <c r="A623" s="13"/>
      <c r="B623" s="13"/>
      <c r="C623" s="13"/>
      <c r="D623" s="13"/>
    </row>
    <row r="624" spans="1:4">
      <c r="A624" s="13"/>
      <c r="B624" s="13"/>
      <c r="C624" s="13"/>
      <c r="D624" s="13"/>
    </row>
    <row r="625" spans="1:4">
      <c r="A625" s="13"/>
      <c r="B625" s="13"/>
      <c r="C625" s="13"/>
      <c r="D625" s="13"/>
    </row>
    <row r="626" spans="1:4">
      <c r="A626" s="13"/>
      <c r="B626" s="13"/>
      <c r="C626" s="13"/>
      <c r="D626" s="13"/>
    </row>
    <row r="627" spans="1:4">
      <c r="A627" s="13"/>
      <c r="B627" s="13"/>
      <c r="C627" s="13"/>
      <c r="D627" s="13"/>
    </row>
    <row r="628" spans="1:4">
      <c r="A628" s="13"/>
      <c r="B628" s="13"/>
      <c r="C628" s="13"/>
      <c r="D628" s="13"/>
    </row>
    <row r="629" spans="1:4">
      <c r="A629" s="13"/>
      <c r="B629" s="13"/>
      <c r="C629" s="13"/>
      <c r="D629" s="13"/>
    </row>
    <row r="630" spans="1:4">
      <c r="A630" s="13"/>
      <c r="B630" s="13"/>
      <c r="C630" s="13"/>
      <c r="D630" s="13"/>
    </row>
    <row r="631" spans="1:4">
      <c r="A631" s="13"/>
      <c r="B631" s="13"/>
      <c r="C631" s="13"/>
      <c r="D631" s="13"/>
    </row>
    <row r="632" spans="1:4">
      <c r="A632" s="13"/>
      <c r="B632" s="13"/>
      <c r="C632" s="13"/>
      <c r="D632" s="13"/>
    </row>
    <row r="633" spans="1:4">
      <c r="A633" s="13"/>
      <c r="B633" s="13"/>
      <c r="C633" s="13"/>
      <c r="D633" s="13"/>
    </row>
    <row r="634" spans="1:4">
      <c r="A634" s="13"/>
      <c r="B634" s="13"/>
      <c r="C634" s="13"/>
      <c r="D634" s="13"/>
    </row>
    <row r="635" spans="1:4">
      <c r="A635" s="13"/>
      <c r="B635" s="13"/>
      <c r="C635" s="13"/>
      <c r="D635" s="13"/>
    </row>
    <row r="636" spans="1:4">
      <c r="A636" s="13"/>
      <c r="B636" s="13"/>
      <c r="C636" s="13"/>
      <c r="D636" s="13"/>
    </row>
    <row r="637" spans="1:4">
      <c r="A637" s="13"/>
      <c r="B637" s="13"/>
      <c r="C637" s="13"/>
      <c r="D637" s="13"/>
    </row>
    <row r="638" spans="1:4">
      <c r="A638" s="13"/>
      <c r="B638" s="13"/>
      <c r="C638" s="13"/>
      <c r="D638" s="13"/>
    </row>
    <row r="639" spans="1:4">
      <c r="A639" s="13"/>
      <c r="B639" s="13"/>
      <c r="C639" s="13"/>
      <c r="D639" s="13"/>
    </row>
    <row r="640" spans="1:4">
      <c r="A640" s="13"/>
      <c r="B640" s="13"/>
      <c r="C640" s="13"/>
      <c r="D640" s="13"/>
    </row>
    <row r="641" spans="1:4">
      <c r="A641" s="13"/>
      <c r="B641" s="13"/>
      <c r="C641" s="13"/>
      <c r="D641" s="13"/>
    </row>
    <row r="642" spans="1:4">
      <c r="A642" s="13"/>
      <c r="B642" s="13"/>
      <c r="C642" s="13"/>
      <c r="D642" s="13"/>
    </row>
    <row r="643" spans="1:4">
      <c r="A643" s="13"/>
      <c r="B643" s="13"/>
      <c r="C643" s="13"/>
      <c r="D643" s="13"/>
    </row>
    <row r="644" spans="1:4">
      <c r="A644" s="13"/>
      <c r="B644" s="13"/>
      <c r="C644" s="13"/>
      <c r="D644" s="13"/>
    </row>
    <row r="645" spans="1:4">
      <c r="A645" s="13"/>
      <c r="B645" s="13"/>
      <c r="C645" s="13"/>
      <c r="D645" s="13"/>
    </row>
    <row r="646" spans="1:4">
      <c r="A646" s="13"/>
      <c r="B646" s="13"/>
      <c r="C646" s="13"/>
      <c r="D646" s="13"/>
    </row>
    <row r="647" spans="1:4">
      <c r="A647" s="13"/>
      <c r="B647" s="13"/>
      <c r="C647" s="13"/>
      <c r="D647" s="13"/>
    </row>
    <row r="648" spans="1:4">
      <c r="A648" s="13"/>
      <c r="B648" s="13"/>
      <c r="C648" s="13"/>
      <c r="D648" s="13"/>
    </row>
    <row r="649" spans="1:4">
      <c r="A649" s="13"/>
      <c r="B649" s="13"/>
      <c r="C649" s="13"/>
      <c r="D649" s="13"/>
    </row>
    <row r="650" spans="1:4">
      <c r="A650" s="13"/>
      <c r="B650" s="13"/>
      <c r="C650" s="13"/>
      <c r="D650" s="13"/>
    </row>
    <row r="651" spans="1:4">
      <c r="A651" s="13"/>
      <c r="B651" s="13"/>
      <c r="C651" s="13"/>
      <c r="D651" s="13"/>
    </row>
    <row r="652" spans="1:4">
      <c r="A652" s="13"/>
      <c r="B652" s="13"/>
      <c r="C652" s="13"/>
      <c r="D652" s="13"/>
    </row>
    <row r="653" spans="1:4">
      <c r="A653" s="13"/>
      <c r="B653" s="13"/>
      <c r="C653" s="13"/>
      <c r="D653" s="13"/>
    </row>
    <row r="654" spans="1:4">
      <c r="A654" s="13"/>
      <c r="B654" s="13"/>
      <c r="C654" s="13"/>
      <c r="D654" s="13"/>
    </row>
    <row r="655" spans="1:4">
      <c r="A655" s="13"/>
      <c r="B655" s="13"/>
      <c r="C655" s="13"/>
      <c r="D655" s="13"/>
    </row>
    <row r="656" spans="1:4">
      <c r="A656" s="13"/>
      <c r="B656" s="13"/>
      <c r="C656" s="13"/>
      <c r="D656" s="13"/>
    </row>
    <row r="657" spans="1:4">
      <c r="A657" s="13"/>
      <c r="B657" s="13"/>
      <c r="C657" s="13"/>
      <c r="D657" s="13"/>
    </row>
    <row r="658" spans="1:4">
      <c r="A658" s="13"/>
      <c r="B658" s="13"/>
      <c r="C658" s="13"/>
      <c r="D658" s="13"/>
    </row>
    <row r="659" spans="1:4">
      <c r="A659" s="13"/>
      <c r="B659" s="13"/>
      <c r="C659" s="13"/>
      <c r="D659" s="13"/>
    </row>
    <row r="660" spans="1:4">
      <c r="A660" s="13"/>
      <c r="B660" s="13"/>
      <c r="C660" s="13"/>
      <c r="D660" s="13"/>
    </row>
    <row r="661" spans="1:4">
      <c r="A661" s="13"/>
      <c r="B661" s="13"/>
      <c r="C661" s="13"/>
      <c r="D661" s="13"/>
    </row>
    <row r="662" spans="1:4">
      <c r="A662" s="13"/>
      <c r="B662" s="13"/>
      <c r="C662" s="13"/>
      <c r="D662" s="13"/>
    </row>
    <row r="663" spans="1:4">
      <c r="A663" s="13"/>
      <c r="B663" s="13"/>
      <c r="C663" s="13"/>
      <c r="D663" s="13"/>
    </row>
    <row r="664" spans="1:4">
      <c r="A664" s="13"/>
      <c r="B664" s="13"/>
      <c r="C664" s="13"/>
      <c r="D664" s="13"/>
    </row>
    <row r="665" spans="1:4">
      <c r="A665" s="13"/>
      <c r="B665" s="13"/>
      <c r="C665" s="13"/>
      <c r="D665" s="13"/>
    </row>
    <row r="666" spans="1:4">
      <c r="A666" s="13"/>
      <c r="B666" s="13"/>
      <c r="C666" s="13"/>
      <c r="D666" s="13"/>
    </row>
    <row r="667" spans="1:4">
      <c r="A667" s="13"/>
      <c r="B667" s="13"/>
      <c r="C667" s="13"/>
      <c r="D667" s="13"/>
    </row>
    <row r="668" spans="1:4">
      <c r="A668" s="13"/>
      <c r="B668" s="13"/>
      <c r="C668" s="13"/>
      <c r="D668" s="13"/>
    </row>
    <row r="669" spans="1:4">
      <c r="A669" s="13"/>
      <c r="B669" s="13"/>
      <c r="C669" s="13"/>
      <c r="D669" s="13"/>
    </row>
    <row r="670" spans="1:4">
      <c r="A670" s="13"/>
      <c r="B670" s="13"/>
      <c r="C670" s="13"/>
      <c r="D670" s="13"/>
    </row>
    <row r="671" spans="1:4">
      <c r="A671" s="13"/>
      <c r="B671" s="13"/>
      <c r="C671" s="13"/>
      <c r="D671" s="13"/>
    </row>
    <row r="672" spans="1:4">
      <c r="A672" s="13"/>
      <c r="B672" s="13"/>
      <c r="C672" s="13"/>
      <c r="D672" s="13"/>
    </row>
    <row r="673" spans="1:4">
      <c r="A673" s="13"/>
      <c r="B673" s="13"/>
      <c r="C673" s="13"/>
      <c r="D673" s="13"/>
    </row>
    <row r="674" spans="1:4">
      <c r="A674" s="13"/>
      <c r="B674" s="13"/>
      <c r="C674" s="13"/>
      <c r="D674" s="13"/>
    </row>
    <row r="675" spans="1:4">
      <c r="A675" s="13"/>
      <c r="B675" s="13"/>
      <c r="C675" s="13"/>
      <c r="D675" s="13"/>
    </row>
    <row r="676" spans="1:4">
      <c r="A676" s="13"/>
      <c r="B676" s="13"/>
      <c r="C676" s="13"/>
      <c r="D676" s="13"/>
    </row>
    <row r="677" spans="1:4">
      <c r="A677" s="13"/>
      <c r="B677" s="13"/>
      <c r="C677" s="13"/>
      <c r="D677" s="13"/>
    </row>
    <row r="678" spans="1:4">
      <c r="A678" s="13"/>
      <c r="B678" s="13"/>
      <c r="C678" s="13"/>
      <c r="D678" s="13"/>
    </row>
    <row r="679" spans="1:4">
      <c r="A679" s="13"/>
      <c r="B679" s="13"/>
      <c r="C679" s="13"/>
      <c r="D679" s="13"/>
    </row>
    <row r="680" spans="1:4">
      <c r="A680" s="13"/>
      <c r="B680" s="13"/>
      <c r="C680" s="13"/>
      <c r="D680" s="13"/>
    </row>
    <row r="681" spans="1:4">
      <c r="A681" s="13"/>
      <c r="B681" s="13"/>
      <c r="C681" s="13"/>
      <c r="D681" s="13"/>
    </row>
    <row r="682" spans="1:4">
      <c r="A682" s="13"/>
      <c r="B682" s="13"/>
      <c r="C682" s="13"/>
      <c r="D682" s="13"/>
    </row>
    <row r="683" spans="1:4">
      <c r="A683" s="13"/>
      <c r="B683" s="13"/>
      <c r="C683" s="13"/>
      <c r="D683" s="13"/>
    </row>
    <row r="684" spans="1:4">
      <c r="A684" s="13"/>
      <c r="B684" s="13"/>
      <c r="C684" s="13"/>
      <c r="D684" s="13"/>
    </row>
    <row r="685" spans="1:4">
      <c r="A685" s="13"/>
      <c r="B685" s="13"/>
      <c r="C685" s="13"/>
      <c r="D685" s="13"/>
    </row>
    <row r="686" spans="1:4">
      <c r="A686" s="13"/>
      <c r="B686" s="13"/>
      <c r="C686" s="13"/>
      <c r="D686" s="13"/>
    </row>
    <row r="687" spans="1:4">
      <c r="A687" s="13"/>
      <c r="B687" s="13"/>
      <c r="C687" s="13"/>
      <c r="D687" s="13"/>
    </row>
    <row r="688" spans="1:4">
      <c r="A688" s="13"/>
      <c r="B688" s="13"/>
      <c r="C688" s="13"/>
      <c r="D688" s="13"/>
    </row>
    <row r="689" spans="1:4">
      <c r="A689" s="13"/>
      <c r="B689" s="13"/>
      <c r="C689" s="13"/>
      <c r="D689" s="13"/>
    </row>
    <row r="690" spans="1:4">
      <c r="A690" s="13"/>
      <c r="B690" s="13"/>
      <c r="C690" s="13"/>
      <c r="D690" s="13"/>
    </row>
    <row r="691" spans="1:4">
      <c r="A691" s="13"/>
      <c r="B691" s="13"/>
      <c r="C691" s="13"/>
      <c r="D691" s="13"/>
    </row>
    <row r="692" spans="1:4">
      <c r="A692" s="13"/>
      <c r="B692" s="13"/>
      <c r="C692" s="13"/>
      <c r="D692" s="13"/>
    </row>
    <row r="693" spans="1:4">
      <c r="A693" s="13"/>
      <c r="B693" s="13"/>
      <c r="C693" s="13"/>
      <c r="D693" s="13"/>
    </row>
    <row r="694" spans="1:4">
      <c r="A694" s="13"/>
      <c r="B694" s="13"/>
      <c r="C694" s="13"/>
      <c r="D694" s="13"/>
    </row>
    <row r="695" spans="1:4">
      <c r="A695" s="13"/>
      <c r="B695" s="13"/>
      <c r="C695" s="13"/>
      <c r="D695" s="13"/>
    </row>
    <row r="696" spans="1:4">
      <c r="A696" s="13"/>
      <c r="B696" s="13"/>
      <c r="C696" s="13"/>
      <c r="D696" s="13"/>
    </row>
    <row r="697" spans="1:4">
      <c r="A697" s="13"/>
      <c r="B697" s="13"/>
      <c r="C697" s="13"/>
      <c r="D697" s="13"/>
    </row>
    <row r="698" spans="1:4">
      <c r="A698" s="13"/>
      <c r="B698" s="13"/>
      <c r="C698" s="13"/>
      <c r="D698" s="13"/>
    </row>
    <row r="699" spans="1:4">
      <c r="A699" s="13"/>
      <c r="B699" s="13"/>
      <c r="C699" s="13"/>
      <c r="D699" s="13"/>
    </row>
    <row r="700" spans="1:4">
      <c r="A700" s="13"/>
      <c r="B700" s="13"/>
      <c r="C700" s="13"/>
      <c r="D700" s="13"/>
    </row>
    <row r="701" spans="1:4">
      <c r="A701" s="13"/>
      <c r="B701" s="13"/>
      <c r="C701" s="13"/>
      <c r="D701" s="13"/>
    </row>
    <row r="702" spans="1:4">
      <c r="A702" s="13"/>
      <c r="B702" s="13"/>
      <c r="C702" s="13"/>
      <c r="D702" s="13"/>
    </row>
    <row r="703" spans="1:4">
      <c r="A703" s="13"/>
      <c r="B703" s="13"/>
      <c r="C703" s="13"/>
      <c r="D703" s="13"/>
    </row>
    <row r="704" spans="1:4">
      <c r="A704" s="13"/>
      <c r="B704" s="13"/>
      <c r="C704" s="13"/>
      <c r="D704" s="13"/>
    </row>
    <row r="705" spans="1:4">
      <c r="A705" s="13"/>
      <c r="B705" s="13"/>
      <c r="C705" s="13"/>
      <c r="D705" s="13"/>
    </row>
    <row r="706" spans="1:4">
      <c r="A706" s="13"/>
      <c r="B706" s="13"/>
      <c r="C706" s="13"/>
      <c r="D706" s="13"/>
    </row>
    <row r="707" spans="1:4">
      <c r="A707" s="13"/>
      <c r="B707" s="13"/>
      <c r="C707" s="13"/>
      <c r="D707" s="13"/>
    </row>
    <row r="708" spans="1:4">
      <c r="A708" s="13"/>
      <c r="B708" s="13"/>
      <c r="C708" s="13"/>
      <c r="D708" s="13"/>
    </row>
    <row r="709" spans="1:4">
      <c r="A709" s="13"/>
      <c r="B709" s="13"/>
      <c r="C709" s="13"/>
      <c r="D709" s="13"/>
    </row>
    <row r="710" spans="1:4">
      <c r="A710" s="13"/>
      <c r="B710" s="13"/>
      <c r="C710" s="13"/>
      <c r="D710" s="13"/>
    </row>
    <row r="711" spans="1:4">
      <c r="A711" s="13"/>
      <c r="B711" s="13"/>
      <c r="C711" s="13"/>
      <c r="D711" s="13"/>
    </row>
    <row r="712" spans="1:4">
      <c r="A712" s="13"/>
      <c r="B712" s="13"/>
      <c r="C712" s="13"/>
      <c r="D712" s="13"/>
    </row>
    <row r="713" spans="1:4">
      <c r="A713" s="13"/>
      <c r="B713" s="13"/>
      <c r="C713" s="13"/>
      <c r="D713" s="13"/>
    </row>
    <row r="714" spans="1:4">
      <c r="A714" s="13"/>
      <c r="B714" s="13"/>
      <c r="C714" s="13"/>
      <c r="D714" s="13"/>
    </row>
    <row r="715" spans="1:4">
      <c r="A715" s="13"/>
      <c r="B715" s="13"/>
      <c r="C715" s="13"/>
      <c r="D715" s="13"/>
    </row>
    <row r="716" spans="1:4">
      <c r="A716" s="13"/>
      <c r="B716" s="13"/>
      <c r="C716" s="13"/>
      <c r="D716" s="13"/>
    </row>
    <row r="717" spans="1:4">
      <c r="A717" s="13"/>
      <c r="B717" s="13"/>
      <c r="C717" s="13"/>
      <c r="D717" s="13"/>
    </row>
    <row r="718" spans="1:4">
      <c r="A718" s="13"/>
      <c r="B718" s="13"/>
      <c r="C718" s="13"/>
      <c r="D718" s="13"/>
    </row>
    <row r="719" spans="1:4">
      <c r="A719" s="13"/>
      <c r="B719" s="13"/>
      <c r="C719" s="13"/>
      <c r="D719" s="13"/>
    </row>
    <row r="720" spans="1:4">
      <c r="A720" s="13"/>
      <c r="B720" s="13"/>
      <c r="C720" s="13"/>
      <c r="D720" s="13"/>
    </row>
    <row r="721" spans="1:4">
      <c r="A721" s="13"/>
      <c r="B721" s="13"/>
      <c r="C721" s="13"/>
      <c r="D721" s="13"/>
    </row>
    <row r="722" spans="1:4">
      <c r="A722" s="13"/>
      <c r="B722" s="13"/>
      <c r="C722" s="13"/>
      <c r="D722" s="13"/>
    </row>
    <row r="723" spans="1:4">
      <c r="A723" s="13"/>
      <c r="B723" s="13"/>
      <c r="C723" s="13"/>
      <c r="D723" s="13"/>
    </row>
    <row r="724" spans="1:4">
      <c r="A724" s="13"/>
      <c r="B724" s="13"/>
      <c r="C724" s="13"/>
      <c r="D724" s="13"/>
    </row>
    <row r="725" spans="1:4">
      <c r="A725" s="13"/>
      <c r="B725" s="13"/>
      <c r="C725" s="13"/>
      <c r="D725" s="13"/>
    </row>
    <row r="726" spans="1:4">
      <c r="A726" s="13"/>
      <c r="B726" s="13"/>
      <c r="C726" s="13"/>
      <c r="D726" s="13"/>
    </row>
    <row r="727" spans="1:4">
      <c r="A727" s="13"/>
      <c r="B727" s="13"/>
      <c r="C727" s="13"/>
      <c r="D727" s="13"/>
    </row>
    <row r="728" spans="1:4">
      <c r="A728" s="13"/>
      <c r="B728" s="13"/>
      <c r="C728" s="13"/>
      <c r="D728" s="13"/>
    </row>
    <row r="729" spans="1:4">
      <c r="A729" s="13"/>
      <c r="B729" s="13"/>
      <c r="C729" s="13"/>
      <c r="D729" s="13"/>
    </row>
    <row r="730" spans="1:4">
      <c r="A730" s="13"/>
      <c r="B730" s="13"/>
      <c r="C730" s="13"/>
      <c r="D730" s="13"/>
    </row>
    <row r="731" spans="1:4">
      <c r="A731" s="13"/>
      <c r="B731" s="13"/>
      <c r="C731" s="13"/>
      <c r="D731" s="13"/>
    </row>
    <row r="732" spans="1:4">
      <c r="A732" s="13"/>
      <c r="B732" s="13"/>
      <c r="C732" s="13"/>
      <c r="D732" s="13"/>
    </row>
    <row r="733" spans="1:4">
      <c r="A733" s="13"/>
      <c r="B733" s="13"/>
      <c r="C733" s="13"/>
      <c r="D733" s="13"/>
    </row>
    <row r="734" spans="1:4">
      <c r="A734" s="13"/>
      <c r="B734" s="13"/>
      <c r="C734" s="13"/>
      <c r="D734" s="13"/>
    </row>
    <row r="735" spans="1:4">
      <c r="A735" s="13"/>
      <c r="B735" s="13"/>
      <c r="C735" s="13"/>
      <c r="D735" s="13"/>
    </row>
    <row r="736" spans="1:4">
      <c r="A736" s="13"/>
      <c r="B736" s="13"/>
      <c r="C736" s="13"/>
      <c r="D736" s="13"/>
    </row>
    <row r="737" spans="1:4">
      <c r="A737" s="13"/>
      <c r="B737" s="13"/>
      <c r="C737" s="13"/>
      <c r="D737" s="13"/>
    </row>
    <row r="738" spans="1:4">
      <c r="A738" s="13"/>
      <c r="B738" s="13"/>
      <c r="C738" s="13"/>
      <c r="D738" s="13"/>
    </row>
    <row r="739" spans="1:4">
      <c r="A739" s="13"/>
      <c r="B739" s="13"/>
      <c r="C739" s="13"/>
      <c r="D739" s="13"/>
    </row>
    <row r="740" spans="1:4">
      <c r="A740" s="13"/>
      <c r="B740" s="13"/>
      <c r="C740" s="13"/>
      <c r="D740" s="13"/>
    </row>
    <row r="741" spans="1:4">
      <c r="A741" s="13"/>
      <c r="B741" s="13"/>
      <c r="C741" s="13"/>
      <c r="D741" s="13"/>
    </row>
    <row r="742" spans="1:4">
      <c r="A742" s="13"/>
      <c r="B742" s="13"/>
      <c r="C742" s="13"/>
      <c r="D742" s="13"/>
    </row>
    <row r="743" spans="1:4">
      <c r="A743" s="13"/>
      <c r="B743" s="13"/>
      <c r="C743" s="13"/>
      <c r="D743" s="13"/>
    </row>
    <row r="744" spans="1:4">
      <c r="A744" s="13"/>
      <c r="B744" s="13"/>
      <c r="C744" s="13"/>
      <c r="D744" s="13"/>
    </row>
    <row r="745" spans="1:4">
      <c r="A745" s="13"/>
      <c r="B745" s="13"/>
      <c r="C745" s="13"/>
      <c r="D745" s="13"/>
    </row>
    <row r="746" spans="1:4">
      <c r="A746" s="13"/>
      <c r="B746" s="13"/>
      <c r="C746" s="13"/>
      <c r="D746" s="13"/>
    </row>
    <row r="747" spans="1:4">
      <c r="A747" s="13"/>
      <c r="B747" s="13"/>
      <c r="C747" s="13"/>
      <c r="D747" s="13"/>
    </row>
    <row r="748" spans="1:4">
      <c r="A748" s="13"/>
      <c r="B748" s="13"/>
      <c r="C748" s="13"/>
      <c r="D748" s="13"/>
    </row>
    <row r="749" spans="1:4">
      <c r="A749" s="13"/>
      <c r="B749" s="13"/>
      <c r="C749" s="13"/>
      <c r="D749" s="13"/>
    </row>
    <row r="750" spans="1:4">
      <c r="A750" s="13"/>
      <c r="B750" s="13"/>
      <c r="C750" s="13"/>
      <c r="D750" s="13"/>
    </row>
    <row r="751" spans="1:4">
      <c r="A751" s="13"/>
      <c r="B751" s="13"/>
      <c r="C751" s="13"/>
      <c r="D751" s="13"/>
    </row>
    <row r="752" spans="1:4">
      <c r="A752" s="13"/>
      <c r="B752" s="13"/>
      <c r="C752" s="13"/>
      <c r="D752" s="13"/>
    </row>
    <row r="753" spans="1:4">
      <c r="A753" s="13"/>
      <c r="B753" s="13"/>
      <c r="C753" s="13"/>
      <c r="D753" s="13"/>
    </row>
    <row r="754" spans="1:4">
      <c r="A754" s="13"/>
      <c r="B754" s="13"/>
      <c r="C754" s="13"/>
      <c r="D754" s="13"/>
    </row>
    <row r="755" spans="1:4">
      <c r="A755" s="13"/>
      <c r="B755" s="13"/>
      <c r="C755" s="13"/>
      <c r="D755" s="13"/>
    </row>
    <row r="756" spans="1:4">
      <c r="A756" s="13"/>
      <c r="B756" s="13"/>
      <c r="C756" s="13"/>
      <c r="D756" s="13"/>
    </row>
    <row r="757" spans="1:4">
      <c r="A757" s="13"/>
      <c r="B757" s="13"/>
      <c r="C757" s="13"/>
      <c r="D757" s="13"/>
    </row>
    <row r="758" spans="1:4">
      <c r="A758" s="13"/>
      <c r="B758" s="13"/>
      <c r="C758" s="13"/>
      <c r="D758" s="13"/>
    </row>
    <row r="759" spans="1:4">
      <c r="A759" s="13"/>
      <c r="B759" s="13"/>
      <c r="C759" s="13"/>
      <c r="D759" s="13"/>
    </row>
    <row r="760" spans="1:4">
      <c r="A760" s="13"/>
      <c r="B760" s="13"/>
      <c r="C760" s="13"/>
      <c r="D760" s="13"/>
    </row>
    <row r="761" spans="1:4">
      <c r="A761" s="13"/>
      <c r="B761" s="13"/>
      <c r="C761" s="13"/>
      <c r="D761" s="13"/>
    </row>
    <row r="762" spans="1:4">
      <c r="A762" s="13"/>
      <c r="B762" s="13"/>
      <c r="C762" s="13"/>
      <c r="D762" s="13"/>
    </row>
    <row r="763" spans="1:4">
      <c r="A763" s="13"/>
      <c r="B763" s="13"/>
      <c r="C763" s="13"/>
      <c r="D763" s="13"/>
    </row>
    <row r="764" spans="1:4">
      <c r="A764" s="13"/>
      <c r="B764" s="13"/>
      <c r="C764" s="13"/>
      <c r="D764" s="13"/>
    </row>
    <row r="765" spans="1:4">
      <c r="A765" s="13"/>
      <c r="B765" s="13"/>
      <c r="C765" s="13"/>
      <c r="D765" s="13"/>
    </row>
    <row r="766" spans="1:4">
      <c r="A766" s="13"/>
      <c r="B766" s="13"/>
      <c r="C766" s="13"/>
      <c r="D766" s="13"/>
    </row>
    <row r="767" spans="1:4">
      <c r="A767" s="13"/>
      <c r="B767" s="13"/>
      <c r="C767" s="13"/>
      <c r="D767" s="13"/>
    </row>
    <row r="768" spans="1:4">
      <c r="A768" s="13"/>
      <c r="B768" s="13"/>
      <c r="C768" s="13"/>
      <c r="D768" s="13"/>
    </row>
    <row r="769" spans="1:4">
      <c r="A769" s="13"/>
      <c r="B769" s="13"/>
      <c r="C769" s="13"/>
      <c r="D769" s="13"/>
    </row>
    <row r="770" spans="1:4">
      <c r="A770" s="13"/>
      <c r="B770" s="13"/>
      <c r="C770" s="13"/>
      <c r="D770" s="13"/>
    </row>
    <row r="771" spans="1:4">
      <c r="A771" s="13"/>
      <c r="B771" s="13"/>
      <c r="C771" s="13"/>
      <c r="D771" s="13"/>
    </row>
    <row r="772" spans="1:4">
      <c r="A772" s="13"/>
      <c r="B772" s="13"/>
      <c r="C772" s="13"/>
      <c r="D772" s="13"/>
    </row>
    <row r="773" spans="1:4">
      <c r="A773" s="13"/>
      <c r="B773" s="13"/>
      <c r="C773" s="13"/>
      <c r="D773" s="13"/>
    </row>
    <row r="774" spans="1:4">
      <c r="A774" s="13"/>
      <c r="B774" s="13"/>
      <c r="C774" s="13"/>
      <c r="D774" s="13"/>
    </row>
    <row r="775" spans="1:4">
      <c r="A775" s="13"/>
      <c r="B775" s="13"/>
      <c r="C775" s="13"/>
      <c r="D775" s="13"/>
    </row>
    <row r="776" spans="1:4">
      <c r="A776" s="13"/>
      <c r="B776" s="13"/>
      <c r="C776" s="13"/>
      <c r="D776" s="13"/>
    </row>
    <row r="777" spans="1:4">
      <c r="A777" s="13"/>
      <c r="B777" s="13"/>
      <c r="C777" s="13"/>
      <c r="D777" s="13"/>
    </row>
    <row r="778" spans="1:4">
      <c r="A778" s="13"/>
      <c r="B778" s="13"/>
      <c r="C778" s="13"/>
      <c r="D778" s="13"/>
    </row>
    <row r="779" spans="1:4">
      <c r="A779" s="13"/>
      <c r="B779" s="13"/>
      <c r="C779" s="13"/>
      <c r="D779" s="13"/>
    </row>
    <row r="780" spans="1:4">
      <c r="A780" s="13"/>
      <c r="B780" s="13"/>
      <c r="C780" s="13"/>
      <c r="D780" s="13"/>
    </row>
    <row r="781" spans="1:4">
      <c r="A781" s="13"/>
      <c r="B781" s="13"/>
      <c r="C781" s="13"/>
      <c r="D781" s="13"/>
    </row>
    <row r="782" spans="1:4">
      <c r="A782" s="13"/>
      <c r="B782" s="13"/>
      <c r="C782" s="13"/>
      <c r="D782" s="13"/>
    </row>
    <row r="783" spans="1:4">
      <c r="A783" s="13"/>
      <c r="B783" s="13"/>
      <c r="C783" s="13"/>
      <c r="D783" s="13"/>
    </row>
    <row r="784" spans="1:4">
      <c r="A784" s="13"/>
      <c r="B784" s="13"/>
      <c r="C784" s="13"/>
      <c r="D784" s="13"/>
    </row>
    <row r="785" spans="1:4">
      <c r="A785" s="13"/>
      <c r="B785" s="13"/>
      <c r="C785" s="13"/>
      <c r="D785" s="13"/>
    </row>
    <row r="786" spans="1:4">
      <c r="A786" s="13"/>
      <c r="B786" s="13"/>
      <c r="C786" s="13"/>
      <c r="D786" s="13"/>
    </row>
    <row r="787" spans="1:4">
      <c r="A787" s="13"/>
      <c r="B787" s="13"/>
      <c r="C787" s="13"/>
      <c r="D787" s="13"/>
    </row>
    <row r="788" spans="1:4">
      <c r="A788" s="13"/>
      <c r="B788" s="13"/>
      <c r="C788" s="13"/>
      <c r="D788" s="13"/>
    </row>
    <row r="789" spans="1:4">
      <c r="A789" s="13"/>
      <c r="B789" s="13"/>
      <c r="C789" s="13"/>
      <c r="D789" s="13"/>
    </row>
    <row r="790" spans="1:4">
      <c r="A790" s="13"/>
      <c r="B790" s="13"/>
      <c r="C790" s="13"/>
      <c r="D790" s="13"/>
    </row>
    <row r="791" spans="1:4">
      <c r="A791" s="13"/>
      <c r="B791" s="13"/>
      <c r="C791" s="13"/>
      <c r="D791" s="13"/>
    </row>
    <row r="792" spans="1:4">
      <c r="A792" s="13"/>
      <c r="B792" s="13"/>
      <c r="C792" s="13"/>
      <c r="D792" s="13"/>
    </row>
    <row r="793" spans="1:4">
      <c r="A793" s="13"/>
      <c r="B793" s="13"/>
      <c r="C793" s="13"/>
      <c r="D793" s="13"/>
    </row>
    <row r="794" spans="1:4">
      <c r="A794" s="13"/>
      <c r="B794" s="13"/>
      <c r="C794" s="13"/>
      <c r="D794" s="13"/>
    </row>
    <row r="795" spans="1:4">
      <c r="A795" s="13"/>
      <c r="B795" s="13"/>
      <c r="C795" s="13"/>
      <c r="D795" s="13"/>
    </row>
    <row r="796" spans="1:4">
      <c r="A796" s="13"/>
      <c r="B796" s="13"/>
      <c r="C796" s="13"/>
      <c r="D796" s="13"/>
    </row>
    <row r="797" spans="1:4">
      <c r="A797" s="13"/>
      <c r="B797" s="13"/>
      <c r="C797" s="13"/>
      <c r="D797" s="13"/>
    </row>
    <row r="798" spans="1:4">
      <c r="A798" s="13"/>
      <c r="B798" s="13"/>
      <c r="C798" s="13"/>
      <c r="D798" s="13"/>
    </row>
    <row r="799" spans="1:4">
      <c r="A799" s="13"/>
      <c r="B799" s="13"/>
      <c r="C799" s="13"/>
      <c r="D799" s="13"/>
    </row>
    <row r="800" spans="1:4">
      <c r="A800" s="13"/>
      <c r="B800" s="13"/>
      <c r="C800" s="13"/>
      <c r="D800" s="13"/>
    </row>
    <row r="801" spans="1:4">
      <c r="A801" s="13"/>
      <c r="B801" s="13"/>
      <c r="C801" s="13"/>
      <c r="D801" s="13"/>
    </row>
    <row r="802" spans="1:4">
      <c r="A802" s="13"/>
      <c r="B802" s="13"/>
      <c r="C802" s="13"/>
      <c r="D802" s="13"/>
    </row>
    <row r="803" spans="1:4">
      <c r="A803" s="13"/>
      <c r="B803" s="13"/>
      <c r="C803" s="13"/>
      <c r="D803" s="13"/>
    </row>
    <row r="804" spans="1:4">
      <c r="A804" s="13"/>
      <c r="B804" s="13"/>
      <c r="C804" s="13"/>
      <c r="D804" s="13"/>
    </row>
    <row r="805" spans="1:4">
      <c r="A805" s="13"/>
      <c r="B805" s="13"/>
      <c r="C805" s="13"/>
      <c r="D805" s="13"/>
    </row>
    <row r="806" spans="1:4">
      <c r="A806" s="13"/>
      <c r="B806" s="13"/>
      <c r="C806" s="13"/>
      <c r="D806" s="13"/>
    </row>
    <row r="807" spans="1:4">
      <c r="A807" s="13"/>
      <c r="B807" s="13"/>
      <c r="C807" s="13"/>
      <c r="D807" s="13"/>
    </row>
    <row r="808" spans="1:4">
      <c r="A808" s="13"/>
      <c r="B808" s="13"/>
      <c r="C808" s="13"/>
      <c r="D808" s="13"/>
    </row>
    <row r="809" spans="1:4">
      <c r="A809" s="13"/>
      <c r="B809" s="13"/>
      <c r="C809" s="13"/>
      <c r="D809" s="13"/>
    </row>
    <row r="810" spans="1:4">
      <c r="A810" s="13"/>
      <c r="B810" s="13"/>
      <c r="C810" s="13"/>
      <c r="D810" s="13"/>
    </row>
    <row r="811" spans="1:4">
      <c r="A811" s="13"/>
      <c r="B811" s="13"/>
      <c r="C811" s="13"/>
      <c r="D811" s="13"/>
    </row>
    <row r="812" spans="1:4">
      <c r="A812" s="13"/>
      <c r="B812" s="13"/>
      <c r="C812" s="13"/>
      <c r="D812" s="13"/>
    </row>
    <row r="813" spans="1:4">
      <c r="A813" s="13"/>
      <c r="B813" s="13"/>
      <c r="C813" s="13"/>
      <c r="D813" s="13"/>
    </row>
    <row r="814" spans="1:4">
      <c r="A814" s="13"/>
      <c r="B814" s="13"/>
      <c r="C814" s="13"/>
      <c r="D814" s="13"/>
    </row>
    <row r="815" spans="1:4">
      <c r="A815" s="13"/>
      <c r="B815" s="13"/>
      <c r="C815" s="13"/>
      <c r="D815" s="13"/>
    </row>
    <row r="816" spans="1:4">
      <c r="A816" s="13"/>
      <c r="B816" s="13"/>
      <c r="C816" s="13"/>
      <c r="D816" s="13"/>
    </row>
    <row r="817" spans="1:4">
      <c r="A817" s="13"/>
      <c r="B817" s="13"/>
      <c r="C817" s="13"/>
      <c r="D817" s="13"/>
    </row>
    <row r="818" spans="1:4">
      <c r="A818" s="13"/>
      <c r="B818" s="13"/>
      <c r="C818" s="13"/>
      <c r="D818" s="13"/>
    </row>
    <row r="819" spans="1:4">
      <c r="A819" s="13"/>
      <c r="B819" s="13"/>
      <c r="C819" s="13"/>
      <c r="D819" s="13"/>
    </row>
    <row r="820" spans="1:4">
      <c r="A820" s="13"/>
      <c r="B820" s="13"/>
      <c r="C820" s="13"/>
      <c r="D820" s="13"/>
    </row>
    <row r="821" spans="1:4">
      <c r="A821" s="13"/>
      <c r="B821" s="13"/>
      <c r="C821" s="13"/>
      <c r="D821" s="13"/>
    </row>
    <row r="822" spans="1:4">
      <c r="A822" s="13"/>
      <c r="B822" s="13"/>
      <c r="C822" s="13"/>
      <c r="D822" s="13"/>
    </row>
    <row r="823" spans="1:4">
      <c r="A823" s="13"/>
      <c r="B823" s="13"/>
      <c r="C823" s="13"/>
      <c r="D823" s="13"/>
    </row>
    <row r="824" spans="1:4">
      <c r="A824" s="13"/>
      <c r="B824" s="13"/>
      <c r="C824" s="13"/>
      <c r="D824" s="13"/>
    </row>
    <row r="825" spans="1:4">
      <c r="A825" s="13"/>
      <c r="B825" s="13"/>
      <c r="C825" s="13"/>
      <c r="D825" s="13"/>
    </row>
    <row r="826" spans="1:4">
      <c r="A826" s="13"/>
      <c r="B826" s="13"/>
      <c r="C826" s="13"/>
      <c r="D826" s="13"/>
    </row>
    <row r="827" spans="1:4">
      <c r="A827" s="13"/>
      <c r="B827" s="13"/>
      <c r="C827" s="13"/>
      <c r="D827" s="13"/>
    </row>
    <row r="828" spans="1:4">
      <c r="A828" s="13"/>
      <c r="B828" s="13"/>
      <c r="C828" s="13"/>
      <c r="D828" s="13"/>
    </row>
    <row r="829" spans="1:4">
      <c r="A829" s="13"/>
      <c r="B829" s="13"/>
      <c r="C829" s="13"/>
      <c r="D829" s="13"/>
    </row>
    <row r="830" spans="1:4">
      <c r="A830" s="13"/>
      <c r="B830" s="13"/>
      <c r="C830" s="13"/>
      <c r="D830" s="13"/>
    </row>
    <row r="831" spans="1:4">
      <c r="A831" s="13"/>
      <c r="B831" s="13"/>
      <c r="C831" s="13"/>
      <c r="D831" s="13"/>
    </row>
    <row r="832" spans="1:4">
      <c r="A832" s="13"/>
      <c r="B832" s="13"/>
      <c r="C832" s="13"/>
      <c r="D832" s="13"/>
    </row>
    <row r="833" spans="1:4">
      <c r="A833" s="13"/>
      <c r="B833" s="13"/>
      <c r="C833" s="13"/>
      <c r="D833" s="13"/>
    </row>
    <row r="834" spans="1:4">
      <c r="A834" s="13"/>
      <c r="B834" s="13"/>
      <c r="C834" s="13"/>
      <c r="D834" s="13"/>
    </row>
    <row r="835" spans="1:4">
      <c r="A835" s="13"/>
      <c r="B835" s="13"/>
      <c r="C835" s="13"/>
      <c r="D835" s="13"/>
    </row>
    <row r="836" spans="1:4">
      <c r="A836" s="13"/>
      <c r="B836" s="13"/>
      <c r="C836" s="13"/>
      <c r="D836" s="13"/>
    </row>
    <row r="837" spans="1:4">
      <c r="A837" s="13"/>
      <c r="B837" s="13"/>
      <c r="C837" s="13"/>
      <c r="D837" s="13"/>
    </row>
    <row r="838" spans="1:4">
      <c r="A838" s="13"/>
      <c r="B838" s="13"/>
      <c r="C838" s="13"/>
      <c r="D838" s="13"/>
    </row>
    <row r="839" spans="1:4">
      <c r="A839" s="13"/>
      <c r="B839" s="13"/>
      <c r="C839" s="13"/>
      <c r="D839" s="13"/>
    </row>
    <row r="840" spans="1:4">
      <c r="A840" s="13"/>
      <c r="B840" s="13"/>
      <c r="C840" s="13"/>
      <c r="D840" s="13"/>
    </row>
    <row r="841" spans="1:4">
      <c r="A841" s="13"/>
      <c r="B841" s="13"/>
      <c r="C841" s="13"/>
      <c r="D841" s="13"/>
    </row>
    <row r="842" spans="1:4">
      <c r="A842" s="13"/>
      <c r="B842" s="13"/>
      <c r="C842" s="13"/>
      <c r="D842" s="13"/>
    </row>
    <row r="843" spans="1:4">
      <c r="A843" s="13"/>
      <c r="B843" s="13"/>
      <c r="C843" s="13"/>
      <c r="D843" s="13"/>
    </row>
    <row r="844" spans="1:4">
      <c r="A844" s="13"/>
      <c r="B844" s="13"/>
      <c r="C844" s="13"/>
      <c r="D844" s="13"/>
    </row>
    <row r="845" spans="1:4">
      <c r="A845" s="13"/>
      <c r="B845" s="13"/>
      <c r="C845" s="13"/>
      <c r="D845" s="13"/>
    </row>
    <row r="846" spans="1:4">
      <c r="A846" s="13"/>
      <c r="B846" s="13"/>
      <c r="C846" s="13"/>
      <c r="D846" s="13"/>
    </row>
    <row r="847" spans="1:4">
      <c r="A847" s="13"/>
      <c r="B847" s="13"/>
      <c r="C847" s="13"/>
      <c r="D847" s="13"/>
    </row>
    <row r="848" spans="1:4">
      <c r="A848" s="13"/>
      <c r="B848" s="13"/>
      <c r="C848" s="13"/>
      <c r="D848" s="13"/>
    </row>
    <row r="849" spans="1:4">
      <c r="A849" s="13"/>
      <c r="B849" s="13"/>
      <c r="C849" s="13"/>
      <c r="D849" s="13"/>
    </row>
    <row r="850" spans="1:4">
      <c r="A850" s="13"/>
      <c r="B850" s="13"/>
      <c r="C850" s="13"/>
      <c r="D850" s="13"/>
    </row>
    <row r="851" spans="1:4">
      <c r="A851" s="13"/>
      <c r="B851" s="13"/>
      <c r="C851" s="13"/>
      <c r="D851" s="13"/>
    </row>
    <row r="852" spans="1:4">
      <c r="A852" s="13"/>
      <c r="B852" s="13"/>
      <c r="C852" s="13"/>
      <c r="D852" s="13"/>
    </row>
    <row r="853" spans="1:4">
      <c r="A853" s="13"/>
      <c r="B853" s="13"/>
      <c r="C853" s="13"/>
      <c r="D853" s="13"/>
    </row>
    <row r="854" spans="1:4">
      <c r="A854" s="13"/>
      <c r="B854" s="13"/>
      <c r="C854" s="13"/>
      <c r="D854" s="13"/>
    </row>
    <row r="855" spans="1:4">
      <c r="A855" s="13"/>
      <c r="B855" s="13"/>
      <c r="C855" s="13"/>
      <c r="D855" s="13"/>
    </row>
    <row r="856" spans="1:4">
      <c r="A856" s="13"/>
      <c r="B856" s="13"/>
      <c r="C856" s="13"/>
      <c r="D856" s="13"/>
    </row>
    <row r="857" spans="1:4">
      <c r="A857" s="13"/>
      <c r="B857" s="13"/>
      <c r="C857" s="13"/>
      <c r="D857" s="13"/>
    </row>
    <row r="858" spans="1:4">
      <c r="A858" s="13"/>
      <c r="B858" s="13"/>
      <c r="C858" s="13"/>
      <c r="D858" s="13"/>
    </row>
    <row r="859" spans="1:4">
      <c r="A859" s="13"/>
      <c r="B859" s="13"/>
      <c r="C859" s="13"/>
      <c r="D859" s="13"/>
    </row>
    <row r="860" spans="1:4">
      <c r="A860" s="13"/>
      <c r="B860" s="13"/>
      <c r="C860" s="13"/>
      <c r="D860" s="13"/>
    </row>
    <row r="861" spans="1:4">
      <c r="A861" s="13"/>
      <c r="B861" s="13"/>
      <c r="C861" s="13"/>
      <c r="D861" s="13"/>
    </row>
    <row r="862" spans="1:4">
      <c r="A862" s="13"/>
      <c r="B862" s="13"/>
      <c r="C862" s="13"/>
      <c r="D862" s="13"/>
    </row>
    <row r="863" spans="1:4">
      <c r="A863" s="13"/>
      <c r="B863" s="13"/>
      <c r="C863" s="13"/>
      <c r="D863" s="13"/>
    </row>
    <row r="864" spans="1:4">
      <c r="A864" s="13"/>
      <c r="B864" s="13"/>
      <c r="C864" s="13"/>
      <c r="D864" s="13"/>
    </row>
    <row r="865" spans="1:4">
      <c r="A865" s="13"/>
      <c r="B865" s="13"/>
      <c r="C865" s="13"/>
      <c r="D865" s="13"/>
    </row>
    <row r="866" spans="1:4">
      <c r="A866" s="13"/>
      <c r="B866" s="13"/>
      <c r="C866" s="13"/>
      <c r="D866" s="13"/>
    </row>
    <row r="867" spans="1:4">
      <c r="A867" s="13"/>
      <c r="B867" s="13"/>
      <c r="C867" s="13"/>
      <c r="D867" s="13"/>
    </row>
    <row r="868" spans="1:4">
      <c r="A868" s="13"/>
      <c r="B868" s="13"/>
      <c r="C868" s="13"/>
      <c r="D868" s="13"/>
    </row>
    <row r="869" spans="1:4">
      <c r="A869" s="13"/>
      <c r="B869" s="13"/>
      <c r="C869" s="13"/>
      <c r="D869" s="13"/>
    </row>
    <row r="870" spans="1:4">
      <c r="A870" s="13"/>
      <c r="B870" s="13"/>
      <c r="C870" s="13"/>
      <c r="D870" s="13"/>
    </row>
    <row r="871" spans="1:4">
      <c r="A871" s="13"/>
      <c r="B871" s="13"/>
      <c r="C871" s="13"/>
      <c r="D871" s="13"/>
    </row>
    <row r="872" spans="1:4">
      <c r="A872" s="13"/>
      <c r="B872" s="13"/>
      <c r="C872" s="13"/>
      <c r="D872" s="13"/>
    </row>
    <row r="873" spans="1:4">
      <c r="A873" s="13"/>
      <c r="B873" s="13"/>
      <c r="C873" s="13"/>
      <c r="D873" s="13"/>
    </row>
    <row r="874" spans="1:4">
      <c r="A874" s="13"/>
      <c r="B874" s="13"/>
      <c r="C874" s="13"/>
      <c r="D874" s="13"/>
    </row>
    <row r="875" spans="1:4">
      <c r="A875" s="13"/>
      <c r="B875" s="13"/>
      <c r="C875" s="13"/>
      <c r="D875" s="13"/>
    </row>
    <row r="876" spans="1:4">
      <c r="A876" s="13"/>
      <c r="B876" s="13"/>
      <c r="C876" s="13"/>
      <c r="D876" s="13"/>
    </row>
    <row r="877" spans="1:4">
      <c r="A877" s="13"/>
      <c r="B877" s="13"/>
      <c r="C877" s="13"/>
      <c r="D877" s="13"/>
    </row>
    <row r="878" spans="1:4">
      <c r="A878" s="13"/>
      <c r="B878" s="13"/>
      <c r="C878" s="13"/>
      <c r="D878" s="13"/>
    </row>
    <row r="879" spans="1:4">
      <c r="A879" s="13"/>
      <c r="B879" s="13"/>
      <c r="C879" s="13"/>
      <c r="D879" s="13"/>
    </row>
    <row r="880" spans="1:4">
      <c r="A880" s="13"/>
      <c r="B880" s="13"/>
      <c r="C880" s="13"/>
      <c r="D880" s="13"/>
    </row>
    <row r="881" spans="1:4">
      <c r="A881" s="13"/>
      <c r="B881" s="13"/>
      <c r="C881" s="13"/>
      <c r="D881" s="13"/>
    </row>
    <row r="882" spans="1:4">
      <c r="A882" s="13"/>
      <c r="B882" s="13"/>
      <c r="C882" s="13"/>
      <c r="D882" s="13"/>
    </row>
    <row r="883" spans="1:4">
      <c r="A883" s="13"/>
      <c r="B883" s="13"/>
      <c r="C883" s="13"/>
      <c r="D883" s="13"/>
    </row>
    <row r="884" spans="1:4">
      <c r="A884" s="13"/>
      <c r="B884" s="13"/>
      <c r="C884" s="13"/>
      <c r="D884" s="13"/>
    </row>
    <row r="885" spans="1:4">
      <c r="A885" s="13"/>
      <c r="B885" s="13"/>
      <c r="C885" s="13"/>
      <c r="D885" s="13"/>
    </row>
    <row r="886" spans="1:4">
      <c r="A886" s="13"/>
      <c r="B886" s="13"/>
      <c r="C886" s="13"/>
      <c r="D886" s="13"/>
    </row>
    <row r="887" spans="1:4">
      <c r="A887" s="13"/>
      <c r="B887" s="13"/>
      <c r="C887" s="13"/>
      <c r="D887" s="13"/>
    </row>
    <row r="888" spans="1:4">
      <c r="A888" s="13"/>
      <c r="B888" s="13"/>
      <c r="C888" s="13"/>
      <c r="D888" s="13"/>
    </row>
    <row r="889" spans="1:4">
      <c r="A889" s="13"/>
      <c r="B889" s="13"/>
      <c r="C889" s="13"/>
      <c r="D889" s="13"/>
    </row>
    <row r="890" spans="1:4">
      <c r="A890" s="13"/>
      <c r="B890" s="13"/>
      <c r="C890" s="13"/>
      <c r="D890" s="13"/>
    </row>
    <row r="891" spans="1:4">
      <c r="A891" s="13"/>
      <c r="B891" s="13"/>
      <c r="C891" s="13"/>
      <c r="D891" s="13"/>
    </row>
    <row r="892" spans="1:4">
      <c r="A892" s="13"/>
      <c r="B892" s="13"/>
      <c r="C892" s="13"/>
      <c r="D892" s="13"/>
    </row>
    <row r="893" spans="1:4">
      <c r="A893" s="13"/>
      <c r="B893" s="13"/>
      <c r="C893" s="13"/>
      <c r="D893" s="13"/>
    </row>
    <row r="894" spans="1:4">
      <c r="A894" s="13"/>
      <c r="B894" s="13"/>
      <c r="C894" s="13"/>
      <c r="D894" s="13"/>
    </row>
    <row r="895" spans="1:4">
      <c r="A895" s="13"/>
      <c r="B895" s="13"/>
      <c r="C895" s="13"/>
      <c r="D895" s="13"/>
    </row>
    <row r="896" spans="1:4">
      <c r="A896" s="13"/>
      <c r="B896" s="13"/>
      <c r="C896" s="13"/>
      <c r="D896" s="13"/>
    </row>
    <row r="897" spans="1:4">
      <c r="A897" s="13"/>
      <c r="B897" s="13"/>
      <c r="C897" s="13"/>
      <c r="D897" s="13"/>
    </row>
    <row r="898" spans="1:4">
      <c r="A898" s="13"/>
      <c r="B898" s="13"/>
      <c r="C898" s="13"/>
      <c r="D898" s="13"/>
    </row>
    <row r="899" spans="1:4">
      <c r="A899" s="13"/>
      <c r="B899" s="13"/>
      <c r="C899" s="13"/>
      <c r="D899" s="13"/>
    </row>
    <row r="900" spans="1:4">
      <c r="A900" s="13"/>
      <c r="B900" s="13"/>
      <c r="C900" s="13"/>
      <c r="D900" s="13"/>
    </row>
    <row r="901" spans="1:4">
      <c r="A901" s="13"/>
      <c r="B901" s="13"/>
      <c r="C901" s="13"/>
      <c r="D901" s="13"/>
    </row>
    <row r="902" spans="1:4">
      <c r="A902" s="13"/>
      <c r="B902" s="13"/>
      <c r="C902" s="13"/>
      <c r="D902" s="13"/>
    </row>
    <row r="903" spans="1:4">
      <c r="A903" s="13"/>
      <c r="B903" s="13"/>
      <c r="C903" s="13"/>
      <c r="D903" s="13"/>
    </row>
    <row r="904" spans="1:4">
      <c r="A904" s="13"/>
      <c r="B904" s="13"/>
      <c r="C904" s="13"/>
      <c r="D904" s="13"/>
    </row>
    <row r="905" spans="1:4">
      <c r="A905" s="13"/>
      <c r="B905" s="13"/>
      <c r="C905" s="13"/>
      <c r="D905" s="13"/>
    </row>
    <row r="906" spans="1:4">
      <c r="A906" s="13"/>
      <c r="B906" s="13"/>
      <c r="C906" s="13"/>
      <c r="D906" s="13"/>
    </row>
    <row r="907" spans="1:4">
      <c r="A907" s="13"/>
      <c r="B907" s="13"/>
      <c r="C907" s="13"/>
      <c r="D907" s="13"/>
    </row>
    <row r="908" spans="1:4">
      <c r="A908" s="13"/>
      <c r="B908" s="13"/>
      <c r="C908" s="13"/>
      <c r="D908" s="13"/>
    </row>
    <row r="909" spans="1:4">
      <c r="A909" s="13"/>
      <c r="B909" s="13"/>
      <c r="C909" s="13"/>
      <c r="D909" s="13"/>
    </row>
    <row r="910" spans="1:4">
      <c r="A910" s="13"/>
      <c r="B910" s="13"/>
      <c r="C910" s="13"/>
      <c r="D910" s="13"/>
    </row>
    <row r="911" spans="1:4">
      <c r="A911" s="13"/>
      <c r="B911" s="13"/>
      <c r="C911" s="13"/>
      <c r="D911" s="13"/>
    </row>
    <row r="912" spans="1:4">
      <c r="A912" s="13"/>
      <c r="B912" s="13"/>
      <c r="C912" s="13"/>
      <c r="D912" s="13"/>
    </row>
    <row r="913" spans="1:4">
      <c r="A913" s="13"/>
      <c r="B913" s="13"/>
      <c r="C913" s="13"/>
      <c r="D913" s="13"/>
    </row>
    <row r="914" spans="1:4">
      <c r="A914" s="13"/>
      <c r="B914" s="13"/>
      <c r="C914" s="13"/>
      <c r="D914" s="13"/>
    </row>
    <row r="915" spans="1:4">
      <c r="A915" s="13"/>
      <c r="B915" s="13"/>
      <c r="C915" s="13"/>
      <c r="D915" s="13"/>
    </row>
    <row r="916" spans="1:4">
      <c r="A916" s="13"/>
      <c r="B916" s="13"/>
      <c r="C916" s="13"/>
      <c r="D916" s="13"/>
    </row>
    <row r="917" spans="1:4">
      <c r="A917" s="13"/>
      <c r="B917" s="13"/>
      <c r="C917" s="13"/>
      <c r="D917" s="13"/>
    </row>
    <row r="918" spans="1:4">
      <c r="A918" s="13"/>
      <c r="B918" s="13"/>
      <c r="C918" s="13"/>
      <c r="D918" s="13"/>
    </row>
    <row r="919" spans="1:4">
      <c r="A919" s="13"/>
      <c r="B919" s="13"/>
      <c r="C919" s="13"/>
      <c r="D919" s="13"/>
    </row>
    <row r="920" spans="1:4">
      <c r="A920" s="13"/>
      <c r="B920" s="13"/>
      <c r="C920" s="13"/>
      <c r="D920" s="13"/>
    </row>
    <row r="921" spans="1:4">
      <c r="A921" s="13"/>
      <c r="B921" s="13"/>
      <c r="C921" s="13"/>
      <c r="D921" s="13"/>
    </row>
    <row r="922" spans="1:4">
      <c r="A922" s="13"/>
      <c r="B922" s="13"/>
      <c r="C922" s="13"/>
      <c r="D922" s="13"/>
    </row>
    <row r="923" spans="1:4">
      <c r="A923" s="13"/>
      <c r="B923" s="13"/>
      <c r="C923" s="13"/>
      <c r="D923" s="13"/>
    </row>
    <row r="924" spans="1:4">
      <c r="A924" s="13"/>
      <c r="B924" s="13"/>
      <c r="C924" s="13"/>
      <c r="D924" s="13"/>
    </row>
    <row r="925" spans="1:4">
      <c r="A925" s="13"/>
      <c r="B925" s="13"/>
      <c r="C925" s="13"/>
      <c r="D925" s="13"/>
    </row>
    <row r="926" spans="1:4">
      <c r="A926" s="13"/>
      <c r="B926" s="13"/>
      <c r="C926" s="13"/>
      <c r="D926" s="13"/>
    </row>
    <row r="927" spans="1:4">
      <c r="A927" s="13"/>
      <c r="B927" s="13"/>
      <c r="C927" s="13"/>
      <c r="D927" s="13"/>
    </row>
    <row r="928" spans="1:4">
      <c r="A928" s="13"/>
      <c r="B928" s="13"/>
      <c r="C928" s="13"/>
      <c r="D928" s="13"/>
    </row>
    <row r="929" spans="1:4">
      <c r="A929" s="13"/>
      <c r="B929" s="13"/>
      <c r="C929" s="13"/>
      <c r="D929" s="13"/>
    </row>
    <row r="930" spans="1:4">
      <c r="A930" s="13"/>
      <c r="B930" s="13"/>
      <c r="C930" s="13"/>
      <c r="D930" s="13"/>
    </row>
    <row r="931" spans="1:4">
      <c r="A931" s="13"/>
      <c r="B931" s="13"/>
      <c r="C931" s="13"/>
      <c r="D931" s="13"/>
    </row>
    <row r="932" spans="1:4">
      <c r="A932" s="13"/>
      <c r="B932" s="13"/>
      <c r="C932" s="13"/>
      <c r="D932" s="13"/>
    </row>
    <row r="933" spans="1:4">
      <c r="A933" s="13"/>
      <c r="B933" s="13"/>
      <c r="C933" s="13"/>
      <c r="D933" s="13"/>
    </row>
    <row r="934" spans="1:4">
      <c r="A934" s="13"/>
      <c r="B934" s="13"/>
      <c r="C934" s="13"/>
      <c r="D934" s="13"/>
    </row>
    <row r="935" spans="1:4">
      <c r="A935" s="13"/>
      <c r="B935" s="13"/>
      <c r="C935" s="13"/>
      <c r="D935" s="13"/>
    </row>
    <row r="936" spans="1:4">
      <c r="A936" s="13"/>
      <c r="B936" s="13"/>
      <c r="C936" s="13"/>
      <c r="D936" s="13"/>
    </row>
    <row r="937" spans="1:4">
      <c r="A937" s="13"/>
      <c r="B937" s="13"/>
      <c r="C937" s="13"/>
      <c r="D937" s="13"/>
    </row>
    <row r="938" spans="1:4">
      <c r="A938" s="13"/>
      <c r="B938" s="13"/>
      <c r="C938" s="13"/>
      <c r="D938" s="13"/>
    </row>
    <row r="939" spans="1:4">
      <c r="A939" s="13"/>
      <c r="B939" s="13"/>
      <c r="C939" s="13"/>
      <c r="D939" s="13"/>
    </row>
    <row r="940" spans="1:4">
      <c r="A940" s="13"/>
      <c r="B940" s="13"/>
      <c r="C940" s="13"/>
      <c r="D940" s="13"/>
    </row>
    <row r="941" spans="1:4">
      <c r="A941" s="13"/>
      <c r="B941" s="13"/>
      <c r="C941" s="13"/>
      <c r="D941" s="13"/>
    </row>
    <row r="942" spans="1:4">
      <c r="A942" s="13"/>
      <c r="B942" s="13"/>
      <c r="C942" s="13"/>
      <c r="D942" s="13"/>
    </row>
    <row r="943" spans="1:4">
      <c r="A943" s="13"/>
      <c r="B943" s="13"/>
      <c r="C943" s="13"/>
      <c r="D943" s="13"/>
    </row>
    <row r="944" spans="1:4">
      <c r="A944" s="13"/>
      <c r="B944" s="13"/>
      <c r="C944" s="13"/>
      <c r="D944" s="13"/>
    </row>
    <row r="945" spans="1:4">
      <c r="A945" s="13"/>
      <c r="B945" s="13"/>
      <c r="C945" s="13"/>
      <c r="D945" s="13"/>
    </row>
    <row r="946" spans="1:4">
      <c r="A946" s="13"/>
      <c r="B946" s="13"/>
      <c r="C946" s="13"/>
      <c r="D946" s="13"/>
    </row>
    <row r="947" spans="1:4">
      <c r="A947" s="13"/>
      <c r="B947" s="13"/>
      <c r="C947" s="13"/>
      <c r="D947" s="13"/>
    </row>
    <row r="948" spans="1:4">
      <c r="A948" s="13"/>
      <c r="B948" s="13"/>
      <c r="C948" s="13"/>
      <c r="D948" s="13"/>
    </row>
    <row r="949" spans="1:4">
      <c r="A949" s="13"/>
      <c r="B949" s="13"/>
      <c r="C949" s="13"/>
      <c r="D949" s="13"/>
    </row>
    <row r="950" spans="1:4">
      <c r="A950" s="13"/>
      <c r="B950" s="13"/>
      <c r="C950" s="13"/>
      <c r="D950" s="13"/>
    </row>
    <row r="951" spans="1:4">
      <c r="A951" s="13"/>
      <c r="B951" s="13"/>
      <c r="C951" s="13"/>
      <c r="D951" s="13"/>
    </row>
    <row r="952" spans="1:4">
      <c r="A952" s="13"/>
      <c r="B952" s="13"/>
      <c r="C952" s="13"/>
      <c r="D952" s="13"/>
    </row>
    <row r="953" spans="1:4">
      <c r="A953" s="13"/>
      <c r="B953" s="13"/>
      <c r="C953" s="13"/>
      <c r="D953" s="13"/>
    </row>
    <row r="954" spans="1:4">
      <c r="A954" s="13"/>
      <c r="B954" s="13"/>
      <c r="C954" s="13"/>
      <c r="D954" s="13"/>
    </row>
    <row r="955" spans="1:4">
      <c r="A955" s="13"/>
      <c r="B955" s="13"/>
      <c r="C955" s="13"/>
      <c r="D955" s="13"/>
    </row>
    <row r="956" spans="1:4">
      <c r="A956" s="13"/>
      <c r="B956" s="13"/>
      <c r="C956" s="13"/>
      <c r="D956" s="13"/>
    </row>
    <row r="957" spans="1:4">
      <c r="A957" s="13"/>
      <c r="B957" s="13"/>
      <c r="C957" s="13"/>
      <c r="D957" s="13"/>
    </row>
    <row r="958" spans="1:4">
      <c r="A958" s="13"/>
      <c r="B958" s="13"/>
      <c r="C958" s="13"/>
      <c r="D958" s="13"/>
    </row>
    <row r="959" spans="1:4">
      <c r="A959" s="13"/>
      <c r="B959" s="13"/>
      <c r="C959" s="13"/>
      <c r="D959" s="13"/>
    </row>
    <row r="960" spans="1:4">
      <c r="A960" s="13"/>
      <c r="B960" s="13"/>
      <c r="C960" s="13"/>
      <c r="D960" s="13"/>
    </row>
    <row r="961" spans="1:4">
      <c r="A961" s="13"/>
      <c r="B961" s="13"/>
      <c r="C961" s="13"/>
      <c r="D961" s="13"/>
    </row>
    <row r="962" spans="1:4">
      <c r="A962" s="13"/>
      <c r="B962" s="13"/>
      <c r="C962" s="13"/>
      <c r="D962" s="13"/>
    </row>
    <row r="963" spans="1:4">
      <c r="A963" s="13"/>
      <c r="B963" s="13"/>
      <c r="C963" s="13"/>
      <c r="D963" s="13"/>
    </row>
    <row r="964" spans="1:4">
      <c r="A964" s="13"/>
      <c r="B964" s="13"/>
      <c r="C964" s="13"/>
      <c r="D964" s="13"/>
    </row>
    <row r="965" spans="1:4">
      <c r="A965" s="13"/>
      <c r="B965" s="13"/>
      <c r="C965" s="13"/>
      <c r="D965" s="13"/>
    </row>
    <row r="966" spans="1:4">
      <c r="A966" s="13"/>
      <c r="B966" s="13"/>
      <c r="C966" s="13"/>
      <c r="D966" s="13"/>
    </row>
    <row r="967" spans="1:4">
      <c r="A967" s="13"/>
      <c r="B967" s="13"/>
      <c r="C967" s="13"/>
      <c r="D967" s="13"/>
    </row>
    <row r="968" spans="1:4">
      <c r="A968" s="13"/>
      <c r="B968" s="13"/>
      <c r="C968" s="13"/>
      <c r="D968" s="13"/>
    </row>
    <row r="969" spans="1:4">
      <c r="A969" s="13"/>
      <c r="B969" s="13"/>
      <c r="C969" s="13"/>
      <c r="D969" s="13"/>
    </row>
    <row r="970" spans="1:4">
      <c r="A970" s="13"/>
      <c r="B970" s="13"/>
      <c r="C970" s="13"/>
      <c r="D970" s="13"/>
    </row>
    <row r="971" spans="1:4">
      <c r="A971" s="13"/>
      <c r="B971" s="13"/>
      <c r="C971" s="13"/>
      <c r="D971" s="13"/>
    </row>
    <row r="972" spans="1:4">
      <c r="A972" s="13"/>
      <c r="B972" s="13"/>
      <c r="C972" s="13"/>
      <c r="D972" s="13"/>
    </row>
    <row r="973" spans="1:4">
      <c r="A973" s="13"/>
      <c r="B973" s="13"/>
      <c r="C973" s="13"/>
      <c r="D973" s="13"/>
    </row>
    <row r="974" spans="1:4">
      <c r="A974" s="13"/>
      <c r="B974" s="13"/>
      <c r="C974" s="13"/>
      <c r="D974" s="13"/>
    </row>
    <row r="975" spans="1:4">
      <c r="A975" s="13"/>
      <c r="B975" s="13"/>
      <c r="C975" s="13"/>
      <c r="D975" s="13"/>
    </row>
    <row r="976" spans="1:4">
      <c r="A976" s="13"/>
      <c r="B976" s="13"/>
      <c r="C976" s="13"/>
      <c r="D976" s="13"/>
    </row>
    <row r="977" spans="1:4">
      <c r="A977" s="13"/>
      <c r="B977" s="13"/>
      <c r="C977" s="13"/>
      <c r="D977" s="13"/>
    </row>
    <row r="978" spans="1:4">
      <c r="A978" s="13"/>
      <c r="B978" s="13"/>
      <c r="C978" s="13"/>
      <c r="D978" s="13"/>
    </row>
  </sheetData>
  <sheetProtection password="CE4F" sheet="1" objects="1" scenarios="1" formatCells="0" formatColumns="0" formatRows="0" insertRows="0" deleteRows="0" selectLockedCells="1"/>
  <mergeCells count="1">
    <mergeCell ref="A7:N7"/>
  </mergeCells>
  <printOptions horizontalCentered="1"/>
  <pageMargins left="0.74803149606299213" right="0.74803149606299213" top="0.98425196850393704" bottom="0.98425196850393704" header="0.51181102362204722" footer="0.51181102362204722"/>
  <pageSetup scale="50"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01"/>
  <sheetViews>
    <sheetView view="pageBreakPreview" zoomScale="70" zoomScaleSheetLayoutView="70" workbookViewId="0">
      <selection activeCell="F14" sqref="F14"/>
    </sheetView>
  </sheetViews>
  <sheetFormatPr defaultRowHeight="12.75"/>
  <cols>
    <col min="1" max="1" width="45.42578125" style="258" customWidth="1"/>
    <col min="2" max="4" width="23.5703125" style="258" customWidth="1"/>
    <col min="5" max="5" width="26.28515625" style="258" customWidth="1"/>
    <col min="6" max="7" width="10.7109375" style="258" customWidth="1"/>
    <col min="8" max="12" width="11.7109375" style="258" customWidth="1"/>
    <col min="13" max="16384" width="9.140625" style="258"/>
  </cols>
  <sheetData>
    <row r="1" spans="1:12" s="210" customFormat="1" ht="15.75">
      <c r="A1" s="256" t="s">
        <v>526</v>
      </c>
      <c r="B1" s="209"/>
      <c r="C1" s="209"/>
      <c r="D1" s="209"/>
    </row>
    <row r="2" spans="1:12" s="210" customFormat="1">
      <c r="A2" s="156"/>
      <c r="B2" s="156"/>
      <c r="C2" s="156"/>
      <c r="D2" s="156"/>
    </row>
    <row r="3" spans="1:12">
      <c r="A3" s="87" t="s">
        <v>138</v>
      </c>
      <c r="B3" s="570"/>
      <c r="C3" s="570"/>
      <c r="D3" s="570"/>
    </row>
    <row r="4" spans="1:12" ht="12.75" customHeight="1">
      <c r="A4" s="703" t="s">
        <v>1024</v>
      </c>
      <c r="B4" s="702"/>
      <c r="C4" s="702"/>
      <c r="D4" s="702"/>
      <c r="E4" s="702"/>
    </row>
    <row r="5" spans="1:12" ht="12.75" customHeight="1">
      <c r="A5" s="703" t="s">
        <v>1025</v>
      </c>
      <c r="B5" s="702"/>
      <c r="C5" s="702"/>
      <c r="D5" s="702"/>
      <c r="E5" s="702"/>
    </row>
    <row r="6" spans="1:12" ht="12.75" customHeight="1">
      <c r="A6" s="691" t="s">
        <v>527</v>
      </c>
      <c r="B6" s="691"/>
      <c r="C6" s="691"/>
      <c r="D6" s="691"/>
      <c r="E6" s="691"/>
    </row>
    <row r="7" spans="1:12" ht="12.75" customHeight="1">
      <c r="A7" s="691" t="s">
        <v>528</v>
      </c>
      <c r="B7" s="691"/>
      <c r="C7" s="691"/>
      <c r="D7" s="691"/>
      <c r="E7" s="691"/>
    </row>
    <row r="8" spans="1:12" ht="12.75" customHeight="1">
      <c r="A8" s="692" t="s">
        <v>529</v>
      </c>
      <c r="B8" s="692"/>
      <c r="C8" s="692"/>
      <c r="D8" s="692"/>
      <c r="E8" s="692"/>
    </row>
    <row r="9" spans="1:12">
      <c r="A9" s="691" t="s">
        <v>530</v>
      </c>
      <c r="B9" s="691"/>
      <c r="C9" s="691"/>
      <c r="D9" s="691"/>
      <c r="E9" s="691"/>
    </row>
    <row r="10" spans="1:12" ht="12.75" customHeight="1">
      <c r="A10" s="691" t="s">
        <v>531</v>
      </c>
      <c r="B10" s="691"/>
      <c r="C10" s="691"/>
      <c r="D10" s="691"/>
      <c r="E10" s="691"/>
    </row>
    <row r="11" spans="1:12" ht="12.75" customHeight="1">
      <c r="A11" s="691" t="s">
        <v>994</v>
      </c>
      <c r="B11" s="691"/>
      <c r="C11" s="691"/>
      <c r="D11" s="691"/>
      <c r="E11" s="691"/>
    </row>
    <row r="12" spans="1:12" ht="12.75" customHeight="1">
      <c r="A12" s="691" t="s">
        <v>995</v>
      </c>
      <c r="B12" s="691"/>
      <c r="C12" s="691"/>
      <c r="D12" s="691"/>
      <c r="E12" s="691"/>
    </row>
    <row r="13" spans="1:12" s="211" customFormat="1" ht="12.75" customHeight="1">
      <c r="A13" s="692" t="s">
        <v>996</v>
      </c>
      <c r="B13" s="692"/>
      <c r="C13" s="692"/>
      <c r="D13" s="692"/>
      <c r="E13" s="692"/>
    </row>
    <row r="14" spans="1:12" ht="12.75" customHeight="1">
      <c r="A14" s="690" t="s">
        <v>1005</v>
      </c>
      <c r="B14" s="690"/>
      <c r="C14" s="690"/>
      <c r="D14" s="690"/>
      <c r="E14" s="690"/>
      <c r="F14" s="259"/>
      <c r="G14" s="259"/>
      <c r="H14" s="259"/>
      <c r="I14" s="259"/>
      <c r="J14" s="259"/>
      <c r="K14" s="259"/>
      <c r="L14" s="259"/>
    </row>
    <row r="15" spans="1:12" ht="12.75" customHeight="1">
      <c r="A15" s="690" t="s">
        <v>1006</v>
      </c>
      <c r="B15" s="690"/>
      <c r="C15" s="690"/>
      <c r="D15" s="690"/>
      <c r="E15" s="690"/>
      <c r="F15" s="259"/>
      <c r="G15" s="259"/>
      <c r="H15" s="259"/>
      <c r="I15" s="259"/>
      <c r="J15" s="259"/>
      <c r="K15" s="259"/>
      <c r="L15" s="259"/>
    </row>
    <row r="16" spans="1:12" ht="12.75" customHeight="1">
      <c r="A16" s="690" t="s">
        <v>997</v>
      </c>
      <c r="B16" s="690"/>
      <c r="C16" s="690"/>
      <c r="D16" s="690"/>
      <c r="E16" s="690"/>
      <c r="F16" s="259"/>
      <c r="G16" s="259"/>
      <c r="H16" s="259"/>
      <c r="I16" s="259"/>
      <c r="J16" s="259"/>
      <c r="K16" s="259"/>
      <c r="L16" s="259"/>
    </row>
    <row r="17" spans="1:12" ht="12.75" customHeight="1">
      <c r="A17" s="690" t="s">
        <v>1007</v>
      </c>
      <c r="B17" s="690"/>
      <c r="C17" s="690"/>
      <c r="D17" s="690"/>
      <c r="E17" s="690"/>
      <c r="F17" s="259"/>
      <c r="G17" s="259"/>
      <c r="H17" s="259"/>
      <c r="I17" s="259"/>
      <c r="J17" s="259"/>
      <c r="K17" s="259"/>
      <c r="L17" s="259"/>
    </row>
    <row r="18" spans="1:12">
      <c r="A18" s="690" t="s">
        <v>1008</v>
      </c>
      <c r="B18" s="690"/>
      <c r="C18" s="690"/>
      <c r="D18" s="690"/>
      <c r="E18" s="690"/>
      <c r="F18" s="259"/>
      <c r="G18" s="259"/>
      <c r="H18" s="259"/>
      <c r="I18" s="259"/>
      <c r="J18" s="259"/>
      <c r="K18" s="259"/>
      <c r="L18" s="259"/>
    </row>
    <row r="19" spans="1:12">
      <c r="A19" s="690" t="s">
        <v>1009</v>
      </c>
      <c r="B19" s="690"/>
      <c r="C19" s="690"/>
      <c r="D19" s="690"/>
      <c r="E19" s="690"/>
      <c r="F19" s="259"/>
      <c r="G19" s="259"/>
      <c r="H19" s="259"/>
      <c r="I19" s="259"/>
      <c r="J19" s="259"/>
      <c r="K19" s="259"/>
      <c r="L19" s="259"/>
    </row>
    <row r="20" spans="1:12">
      <c r="A20" s="692" t="s">
        <v>998</v>
      </c>
      <c r="B20" s="692"/>
      <c r="C20" s="692"/>
      <c r="D20" s="692"/>
      <c r="E20" s="704"/>
      <c r="F20" s="259"/>
      <c r="G20" s="259"/>
    </row>
    <row r="21" spans="1:12" s="210" customFormat="1" ht="13.5" thickBot="1">
      <c r="A21" s="156"/>
      <c r="B21" s="156"/>
      <c r="C21" s="156"/>
      <c r="D21" s="156"/>
      <c r="E21" s="2"/>
      <c r="F21" s="2"/>
      <c r="G21" s="2"/>
    </row>
    <row r="22" spans="1:12" ht="13.5" thickBot="1">
      <c r="A22" s="810" t="s">
        <v>533</v>
      </c>
      <c r="B22" s="811"/>
      <c r="C22" s="811"/>
      <c r="D22" s="812"/>
      <c r="E22" s="259"/>
      <c r="F22" s="259"/>
      <c r="G22" s="259"/>
      <c r="H22" s="259"/>
    </row>
    <row r="23" spans="1:12" ht="13.5" thickBot="1">
      <c r="A23" s="260"/>
      <c r="B23" s="261">
        <v>41274</v>
      </c>
      <c r="C23" s="261">
        <v>41639</v>
      </c>
      <c r="D23" s="261">
        <v>42004</v>
      </c>
      <c r="E23" s="259"/>
      <c r="F23" s="259"/>
      <c r="G23" s="259"/>
      <c r="H23" s="259"/>
    </row>
    <row r="24" spans="1:12" ht="16.5" thickBot="1">
      <c r="A24" s="262" t="s">
        <v>534</v>
      </c>
      <c r="B24" s="263">
        <f>B25+B34+B41+B51+B55+B62+B73+B77+B80</f>
        <v>0</v>
      </c>
      <c r="C24" s="263">
        <f>C25+C34+C41+C51+C55+C62+C73+C77+C80</f>
        <v>0</v>
      </c>
      <c r="D24" s="263">
        <f>D25+D34+D41+D51+D55+D62+D73+D77+D80</f>
        <v>0</v>
      </c>
      <c r="E24" s="259"/>
      <c r="F24" s="259"/>
      <c r="G24" s="259"/>
      <c r="H24" s="259"/>
    </row>
    <row r="25" spans="1:12">
      <c r="A25" s="264" t="s">
        <v>535</v>
      </c>
      <c r="B25" s="265">
        <f>SUM(B26:B33)</f>
        <v>0</v>
      </c>
      <c r="C25" s="265">
        <f>SUM(C26:C33)</f>
        <v>0</v>
      </c>
      <c r="D25" s="265">
        <f>SUM(D26:D33)</f>
        <v>0</v>
      </c>
      <c r="E25" s="259"/>
      <c r="F25" s="259"/>
      <c r="G25" s="259"/>
      <c r="H25" s="259"/>
    </row>
    <row r="26" spans="1:12">
      <c r="A26" s="266" t="s">
        <v>536</v>
      </c>
      <c r="B26" s="267"/>
      <c r="C26" s="267"/>
      <c r="D26" s="267"/>
      <c r="E26" s="259"/>
      <c r="F26" s="259"/>
      <c r="G26" s="259"/>
      <c r="H26" s="259"/>
    </row>
    <row r="27" spans="1:12">
      <c r="A27" s="266" t="s">
        <v>537</v>
      </c>
      <c r="B27" s="267"/>
      <c r="C27" s="267"/>
      <c r="D27" s="267"/>
      <c r="E27" s="259"/>
      <c r="F27" s="259"/>
      <c r="G27" s="259"/>
      <c r="H27" s="259"/>
    </row>
    <row r="28" spans="1:12">
      <c r="A28" s="268" t="s">
        <v>538</v>
      </c>
      <c r="B28" s="267"/>
      <c r="C28" s="267"/>
      <c r="D28" s="267"/>
      <c r="E28" s="259"/>
      <c r="F28" s="259"/>
      <c r="G28" s="259"/>
      <c r="H28" s="259"/>
    </row>
    <row r="29" spans="1:12">
      <c r="A29" s="268" t="s">
        <v>539</v>
      </c>
      <c r="B29" s="267"/>
      <c r="C29" s="267"/>
      <c r="D29" s="267"/>
      <c r="E29" s="259"/>
      <c r="F29" s="259"/>
      <c r="G29" s="259"/>
      <c r="H29" s="259"/>
    </row>
    <row r="30" spans="1:12">
      <c r="A30" s="266" t="s">
        <v>540</v>
      </c>
      <c r="B30" s="267"/>
      <c r="C30" s="267"/>
      <c r="D30" s="267"/>
      <c r="E30" s="259"/>
      <c r="F30" s="259"/>
      <c r="G30" s="259"/>
      <c r="H30" s="259"/>
    </row>
    <row r="31" spans="1:12">
      <c r="A31" s="266" t="s">
        <v>541</v>
      </c>
      <c r="B31" s="269"/>
      <c r="C31" s="269"/>
      <c r="D31" s="269"/>
      <c r="E31" s="259"/>
      <c r="F31" s="259"/>
      <c r="G31" s="259"/>
      <c r="H31" s="259"/>
    </row>
    <row r="32" spans="1:12">
      <c r="A32" s="266" t="s">
        <v>542</v>
      </c>
      <c r="B32" s="269"/>
      <c r="C32" s="269"/>
      <c r="D32" s="269"/>
      <c r="E32" s="259"/>
      <c r="F32" s="259"/>
      <c r="G32" s="259"/>
      <c r="H32" s="259"/>
    </row>
    <row r="33" spans="1:8" ht="13.5" thickBot="1">
      <c r="A33" s="270" t="s">
        <v>543</v>
      </c>
      <c r="B33" s="271"/>
      <c r="C33" s="271"/>
      <c r="D33" s="271"/>
      <c r="E33" s="259"/>
      <c r="F33" s="259"/>
      <c r="G33" s="259"/>
      <c r="H33" s="259"/>
    </row>
    <row r="34" spans="1:8">
      <c r="A34" s="272" t="s">
        <v>544</v>
      </c>
      <c r="B34" s="265">
        <f>SUM(B35:B40)</f>
        <v>0</v>
      </c>
      <c r="C34" s="265">
        <f>SUM(C35:C40)</f>
        <v>0</v>
      </c>
      <c r="D34" s="265">
        <f>SUM(D35:D40)</f>
        <v>0</v>
      </c>
      <c r="E34" s="259"/>
      <c r="F34" s="259"/>
      <c r="G34" s="259"/>
      <c r="H34" s="259"/>
    </row>
    <row r="35" spans="1:8">
      <c r="A35" s="266" t="s">
        <v>545</v>
      </c>
      <c r="B35" s="267"/>
      <c r="C35" s="267"/>
      <c r="D35" s="267"/>
      <c r="E35" s="259"/>
      <c r="F35" s="259"/>
      <c r="G35" s="259"/>
      <c r="H35" s="259"/>
    </row>
    <row r="36" spans="1:8">
      <c r="A36" s="266" t="s">
        <v>546</v>
      </c>
      <c r="B36" s="267"/>
      <c r="C36" s="267"/>
      <c r="D36" s="267"/>
      <c r="E36" s="259"/>
      <c r="F36" s="259"/>
      <c r="G36" s="259"/>
      <c r="H36" s="259"/>
    </row>
    <row r="37" spans="1:8" ht="13.5" customHeight="1">
      <c r="A37" s="688" t="s">
        <v>547</v>
      </c>
      <c r="B37" s="267"/>
      <c r="C37" s="267"/>
      <c r="D37" s="267"/>
      <c r="E37" s="259"/>
      <c r="F37" s="259"/>
      <c r="G37" s="259"/>
      <c r="H37" s="259"/>
    </row>
    <row r="38" spans="1:8">
      <c r="A38" s="266" t="s">
        <v>548</v>
      </c>
      <c r="B38" s="267"/>
      <c r="C38" s="267"/>
      <c r="D38" s="267"/>
      <c r="E38" s="259"/>
      <c r="F38" s="259"/>
      <c r="G38" s="259"/>
      <c r="H38" s="259"/>
    </row>
    <row r="39" spans="1:8">
      <c r="A39" s="266" t="s">
        <v>549</v>
      </c>
      <c r="B39" s="267"/>
      <c r="C39" s="267"/>
      <c r="D39" s="267"/>
      <c r="E39" s="259"/>
      <c r="F39" s="259"/>
      <c r="G39" s="259"/>
      <c r="H39" s="259"/>
    </row>
    <row r="40" spans="1:8" ht="13.5" thickBot="1">
      <c r="A40" s="270" t="s">
        <v>550</v>
      </c>
      <c r="B40" s="273"/>
      <c r="C40" s="273"/>
      <c r="D40" s="273"/>
      <c r="E40" s="259"/>
      <c r="F40" s="259"/>
      <c r="G40" s="259"/>
      <c r="H40" s="259"/>
    </row>
    <row r="41" spans="1:8">
      <c r="A41" s="272" t="s">
        <v>551</v>
      </c>
      <c r="B41" s="265">
        <f>SUM(B42:B50)</f>
        <v>0</v>
      </c>
      <c r="C41" s="265">
        <f>SUM(C42:C50)</f>
        <v>0</v>
      </c>
      <c r="D41" s="265">
        <f>SUM(D42:D50)</f>
        <v>0</v>
      </c>
      <c r="E41" s="259"/>
      <c r="F41" s="259"/>
      <c r="G41" s="259"/>
      <c r="H41" s="259"/>
    </row>
    <row r="42" spans="1:8">
      <c r="A42" s="266" t="s">
        <v>552</v>
      </c>
      <c r="B42" s="269"/>
      <c r="C42" s="269"/>
      <c r="D42" s="269"/>
      <c r="E42" s="259"/>
      <c r="F42" s="259"/>
      <c r="G42" s="259"/>
      <c r="H42" s="259"/>
    </row>
    <row r="43" spans="1:8">
      <c r="A43" s="266" t="s">
        <v>553</v>
      </c>
      <c r="B43" s="269"/>
      <c r="C43" s="269"/>
      <c r="D43" s="269"/>
      <c r="E43" s="259"/>
      <c r="F43" s="259"/>
      <c r="G43" s="259"/>
      <c r="H43" s="259"/>
    </row>
    <row r="44" spans="1:8" ht="26.25" customHeight="1">
      <c r="A44" s="266" t="s">
        <v>554</v>
      </c>
      <c r="B44" s="269"/>
      <c r="C44" s="269"/>
      <c r="D44" s="269"/>
      <c r="E44" s="259"/>
      <c r="F44" s="259"/>
      <c r="G44" s="259"/>
      <c r="H44" s="259"/>
    </row>
    <row r="45" spans="1:8">
      <c r="A45" s="266" t="s">
        <v>555</v>
      </c>
      <c r="B45" s="274"/>
      <c r="C45" s="274"/>
      <c r="D45" s="274"/>
      <c r="E45" s="259"/>
      <c r="F45" s="259"/>
      <c r="G45" s="259"/>
      <c r="H45" s="259"/>
    </row>
    <row r="46" spans="1:8">
      <c r="A46" s="266" t="s">
        <v>556</v>
      </c>
      <c r="B46" s="269"/>
      <c r="C46" s="269"/>
      <c r="D46" s="269"/>
      <c r="E46" s="259"/>
      <c r="F46" s="259"/>
      <c r="G46" s="259"/>
      <c r="H46" s="259"/>
    </row>
    <row r="47" spans="1:8">
      <c r="A47" s="266" t="s">
        <v>557</v>
      </c>
      <c r="B47" s="269"/>
      <c r="C47" s="269"/>
      <c r="D47" s="269"/>
      <c r="E47" s="259"/>
      <c r="F47" s="259"/>
      <c r="G47" s="259"/>
      <c r="H47" s="259"/>
    </row>
    <row r="48" spans="1:8">
      <c r="A48" s="275" t="s">
        <v>558</v>
      </c>
      <c r="B48" s="276"/>
      <c r="C48" s="276"/>
      <c r="D48" s="276"/>
      <c r="E48" s="259"/>
      <c r="F48" s="259"/>
      <c r="G48" s="259"/>
      <c r="H48" s="259"/>
    </row>
    <row r="49" spans="1:8">
      <c r="A49" s="275" t="s">
        <v>559</v>
      </c>
      <c r="B49" s="276"/>
      <c r="C49" s="276"/>
      <c r="D49" s="276"/>
      <c r="E49" s="259"/>
      <c r="F49" s="259"/>
      <c r="G49" s="259"/>
      <c r="H49" s="259"/>
    </row>
    <row r="50" spans="1:8" ht="13.5" thickBot="1">
      <c r="A50" s="270" t="s">
        <v>560</v>
      </c>
      <c r="B50" s="271"/>
      <c r="C50" s="271"/>
      <c r="D50" s="271"/>
      <c r="E50" s="259"/>
      <c r="F50" s="259"/>
      <c r="G50" s="259"/>
      <c r="H50" s="259"/>
    </row>
    <row r="51" spans="1:8">
      <c r="A51" s="272" t="s">
        <v>561</v>
      </c>
      <c r="B51" s="265">
        <f>SUM(B52:B54)</f>
        <v>0</v>
      </c>
      <c r="C51" s="265">
        <f>SUM(C52:C54)</f>
        <v>0</v>
      </c>
      <c r="D51" s="265">
        <f>SUM(D52:D54)</f>
        <v>0</v>
      </c>
      <c r="E51" s="259"/>
      <c r="F51" s="259"/>
      <c r="G51" s="259"/>
      <c r="H51" s="259"/>
    </row>
    <row r="52" spans="1:8">
      <c r="A52" s="266" t="s">
        <v>562</v>
      </c>
      <c r="B52" s="269"/>
      <c r="C52" s="269"/>
      <c r="D52" s="269"/>
      <c r="E52" s="259"/>
      <c r="F52" s="259"/>
      <c r="G52" s="259"/>
      <c r="H52" s="259"/>
    </row>
    <row r="53" spans="1:8">
      <c r="A53" s="266" t="s">
        <v>563</v>
      </c>
      <c r="B53" s="269"/>
      <c r="C53" s="269"/>
      <c r="D53" s="269"/>
      <c r="E53" s="259"/>
      <c r="F53" s="259"/>
      <c r="G53" s="259"/>
      <c r="H53" s="259"/>
    </row>
    <row r="54" spans="1:8" ht="13.5" thickBot="1">
      <c r="A54" s="270" t="s">
        <v>564</v>
      </c>
      <c r="B54" s="273"/>
      <c r="C54" s="273"/>
      <c r="D54" s="273"/>
      <c r="E54" s="259"/>
      <c r="F54" s="259"/>
      <c r="G54" s="259"/>
      <c r="H54" s="259"/>
    </row>
    <row r="55" spans="1:8">
      <c r="A55" s="277" t="s">
        <v>565</v>
      </c>
      <c r="B55" s="265">
        <f>SUM(B56:B61)</f>
        <v>0</v>
      </c>
      <c r="C55" s="265">
        <f>SUM(C56:C61)</f>
        <v>0</v>
      </c>
      <c r="D55" s="265">
        <f>SUM(D56:D61)</f>
        <v>0</v>
      </c>
      <c r="E55" s="259"/>
      <c r="F55" s="259"/>
      <c r="G55" s="259"/>
      <c r="H55" s="259"/>
    </row>
    <row r="56" spans="1:8" ht="12.75" customHeight="1">
      <c r="A56" s="266" t="s">
        <v>566</v>
      </c>
      <c r="B56" s="269"/>
      <c r="C56" s="269"/>
      <c r="D56" s="269"/>
      <c r="E56" s="259"/>
      <c r="F56" s="259"/>
      <c r="G56" s="259"/>
      <c r="H56" s="259"/>
    </row>
    <row r="57" spans="1:8" ht="12.75" customHeight="1">
      <c r="A57" s="266" t="s">
        <v>567</v>
      </c>
      <c r="B57" s="269"/>
      <c r="C57" s="269"/>
      <c r="D57" s="269"/>
      <c r="E57" s="259"/>
      <c r="F57" s="259"/>
      <c r="G57" s="259"/>
      <c r="H57" s="259"/>
    </row>
    <row r="58" spans="1:8" ht="12.75" customHeight="1">
      <c r="A58" s="266" t="s">
        <v>568</v>
      </c>
      <c r="B58" s="269"/>
      <c r="C58" s="269"/>
      <c r="D58" s="269"/>
      <c r="E58" s="259"/>
      <c r="F58" s="259"/>
      <c r="G58" s="259"/>
      <c r="H58" s="259"/>
    </row>
    <row r="59" spans="1:8" ht="12.75" customHeight="1">
      <c r="A59" s="266" t="s">
        <v>569</v>
      </c>
      <c r="B59" s="269"/>
      <c r="C59" s="269"/>
      <c r="D59" s="269"/>
      <c r="E59" s="259"/>
      <c r="F59" s="259"/>
      <c r="G59" s="259"/>
      <c r="H59" s="259"/>
    </row>
    <row r="60" spans="1:8" ht="12.75" customHeight="1">
      <c r="A60" s="266" t="s">
        <v>570</v>
      </c>
      <c r="B60" s="269"/>
      <c r="C60" s="269"/>
      <c r="D60" s="269"/>
      <c r="E60" s="259"/>
      <c r="F60" s="259"/>
      <c r="G60" s="259"/>
      <c r="H60" s="259"/>
    </row>
    <row r="61" spans="1:8" ht="12.75" customHeight="1" thickBot="1">
      <c r="A61" s="266" t="s">
        <v>571</v>
      </c>
      <c r="B61" s="273"/>
      <c r="C61" s="273"/>
      <c r="D61" s="273"/>
      <c r="E61" s="259"/>
      <c r="F61" s="259"/>
      <c r="G61" s="259"/>
      <c r="H61" s="259"/>
    </row>
    <row r="62" spans="1:8">
      <c r="A62" s="264" t="s">
        <v>572</v>
      </c>
      <c r="B62" s="278">
        <f>SUM(B63:B72)</f>
        <v>0</v>
      </c>
      <c r="C62" s="278">
        <f>SUM(C63:C72)</f>
        <v>0</v>
      </c>
      <c r="D62" s="278">
        <f>SUM(D63:D72)</f>
        <v>0</v>
      </c>
      <c r="E62" s="259"/>
      <c r="F62" s="259"/>
      <c r="G62" s="259"/>
      <c r="H62" s="259"/>
    </row>
    <row r="63" spans="1:8">
      <c r="A63" s="266" t="s">
        <v>573</v>
      </c>
      <c r="B63" s="274"/>
      <c r="C63" s="274"/>
      <c r="D63" s="274"/>
      <c r="E63" s="259"/>
      <c r="F63" s="259"/>
      <c r="G63" s="259"/>
      <c r="H63" s="259"/>
    </row>
    <row r="64" spans="1:8">
      <c r="A64" s="268" t="s">
        <v>574</v>
      </c>
      <c r="B64" s="274"/>
      <c r="C64" s="274"/>
      <c r="D64" s="274"/>
      <c r="E64" s="259"/>
      <c r="F64" s="259"/>
      <c r="G64" s="259"/>
      <c r="H64" s="259"/>
    </row>
    <row r="65" spans="1:8" ht="24">
      <c r="A65" s="268" t="s">
        <v>575</v>
      </c>
      <c r="B65" s="274"/>
      <c r="C65" s="274"/>
      <c r="D65" s="274"/>
      <c r="E65" s="259"/>
      <c r="F65" s="259"/>
      <c r="G65" s="259"/>
      <c r="H65" s="259"/>
    </row>
    <row r="66" spans="1:8">
      <c r="A66" s="266" t="s">
        <v>576</v>
      </c>
      <c r="B66" s="269"/>
      <c r="C66" s="269"/>
      <c r="D66" s="269"/>
      <c r="E66" s="259"/>
      <c r="F66" s="259"/>
      <c r="G66" s="259"/>
      <c r="H66" s="259"/>
    </row>
    <row r="67" spans="1:8">
      <c r="A67" s="279" t="s">
        <v>577</v>
      </c>
      <c r="B67" s="274"/>
      <c r="C67" s="274"/>
      <c r="D67" s="274"/>
      <c r="E67" s="259"/>
      <c r="F67" s="259"/>
      <c r="G67" s="259"/>
      <c r="H67" s="259"/>
    </row>
    <row r="68" spans="1:8">
      <c r="A68" s="280" t="s">
        <v>578</v>
      </c>
      <c r="B68" s="281"/>
      <c r="C68" s="281"/>
      <c r="D68" s="281"/>
      <c r="E68" s="259"/>
      <c r="F68" s="259"/>
      <c r="G68" s="259"/>
      <c r="H68" s="259"/>
    </row>
    <row r="69" spans="1:8">
      <c r="A69" s="280" t="s">
        <v>579</v>
      </c>
      <c r="B69" s="281"/>
      <c r="C69" s="281"/>
      <c r="D69" s="281"/>
      <c r="E69" s="259"/>
      <c r="F69" s="259"/>
      <c r="G69" s="259"/>
      <c r="H69" s="259"/>
    </row>
    <row r="70" spans="1:8">
      <c r="A70" s="280" t="s">
        <v>580</v>
      </c>
      <c r="B70" s="281"/>
      <c r="C70" s="281"/>
      <c r="D70" s="281"/>
      <c r="E70" s="259"/>
      <c r="F70" s="259"/>
      <c r="G70" s="259"/>
      <c r="H70" s="259"/>
    </row>
    <row r="71" spans="1:8">
      <c r="A71" s="280" t="s">
        <v>581</v>
      </c>
      <c r="B71" s="281"/>
      <c r="C71" s="281"/>
      <c r="D71" s="281"/>
      <c r="E71" s="259"/>
      <c r="F71" s="259"/>
      <c r="G71" s="259"/>
      <c r="H71" s="259"/>
    </row>
    <row r="72" spans="1:8" ht="13.5" thickBot="1">
      <c r="A72" s="282" t="s">
        <v>1026</v>
      </c>
      <c r="B72" s="271"/>
      <c r="C72" s="271"/>
      <c r="D72" s="271"/>
      <c r="E72" s="259"/>
      <c r="F72" s="259"/>
      <c r="G72" s="259"/>
      <c r="H72" s="259"/>
    </row>
    <row r="73" spans="1:8">
      <c r="A73" s="277" t="s">
        <v>582</v>
      </c>
      <c r="B73" s="265">
        <f>SUM(B74:B76)</f>
        <v>0</v>
      </c>
      <c r="C73" s="265">
        <f>SUM(C74:C76)</f>
        <v>0</v>
      </c>
      <c r="D73" s="265">
        <f>SUM(D74:D76)</f>
        <v>0</v>
      </c>
      <c r="E73" s="259"/>
      <c r="F73" s="259"/>
      <c r="G73" s="259"/>
      <c r="H73" s="259"/>
    </row>
    <row r="74" spans="1:8">
      <c r="A74" s="266" t="s">
        <v>583</v>
      </c>
      <c r="B74" s="283"/>
      <c r="C74" s="283"/>
      <c r="D74" s="283"/>
      <c r="E74" s="259"/>
      <c r="F74" s="259"/>
      <c r="G74" s="259"/>
      <c r="H74" s="259"/>
    </row>
    <row r="75" spans="1:8">
      <c r="A75" s="266" t="s">
        <v>584</v>
      </c>
      <c r="B75" s="283"/>
      <c r="C75" s="283"/>
      <c r="D75" s="283"/>
      <c r="E75" s="259"/>
      <c r="F75" s="259"/>
      <c r="G75" s="259"/>
      <c r="H75" s="259"/>
    </row>
    <row r="76" spans="1:8" ht="13.5" thickBot="1">
      <c r="A76" s="270" t="s">
        <v>585</v>
      </c>
      <c r="B76" s="284"/>
      <c r="C76" s="284"/>
      <c r="D76" s="284"/>
      <c r="E76" s="259"/>
      <c r="F76" s="259"/>
      <c r="G76" s="259"/>
      <c r="H76" s="259"/>
    </row>
    <row r="77" spans="1:8">
      <c r="A77" s="277" t="s">
        <v>586</v>
      </c>
      <c r="B77" s="265">
        <f>SUM(B78:B79)</f>
        <v>0</v>
      </c>
      <c r="C77" s="265">
        <f>SUM(C78:C79)</f>
        <v>0</v>
      </c>
      <c r="D77" s="265">
        <f>SUM(D78:D79)</f>
        <v>0</v>
      </c>
      <c r="E77" s="259"/>
      <c r="F77" s="259"/>
      <c r="G77" s="259"/>
      <c r="H77" s="259"/>
    </row>
    <row r="78" spans="1:8">
      <c r="A78" s="266" t="s">
        <v>587</v>
      </c>
      <c r="B78" s="269"/>
      <c r="C78" s="269"/>
      <c r="D78" s="269"/>
      <c r="E78" s="259"/>
      <c r="F78" s="259"/>
      <c r="G78" s="259"/>
      <c r="H78" s="259"/>
    </row>
    <row r="79" spans="1:8" ht="13.5" thickBot="1">
      <c r="A79" s="270" t="s">
        <v>588</v>
      </c>
      <c r="B79" s="273"/>
      <c r="C79" s="273"/>
      <c r="D79" s="273"/>
      <c r="E79" s="259"/>
      <c r="F79" s="259"/>
      <c r="G79" s="259"/>
      <c r="H79" s="259"/>
    </row>
    <row r="80" spans="1:8">
      <c r="A80" s="277" t="s">
        <v>589</v>
      </c>
      <c r="B80" s="265">
        <f>SUM(B81:B85)</f>
        <v>0</v>
      </c>
      <c r="C80" s="265">
        <f>SUM(C81:C85)</f>
        <v>0</v>
      </c>
      <c r="D80" s="265">
        <f>SUM(D81:D85)</f>
        <v>0</v>
      </c>
      <c r="E80" s="259"/>
      <c r="F80" s="259"/>
      <c r="G80" s="259"/>
      <c r="H80" s="259"/>
    </row>
    <row r="81" spans="1:12">
      <c r="A81" s="266" t="s">
        <v>590</v>
      </c>
      <c r="B81" s="283"/>
      <c r="C81" s="283"/>
      <c r="D81" s="283"/>
      <c r="E81" s="259"/>
      <c r="F81" s="259"/>
      <c r="G81" s="259"/>
      <c r="H81" s="259"/>
    </row>
    <row r="82" spans="1:12">
      <c r="A82" s="266" t="s">
        <v>591</v>
      </c>
      <c r="B82" s="283"/>
      <c r="C82" s="283"/>
      <c r="D82" s="283"/>
      <c r="E82" s="259"/>
      <c r="F82" s="259"/>
      <c r="G82" s="259"/>
      <c r="H82" s="259"/>
    </row>
    <row r="83" spans="1:12">
      <c r="A83" s="266" t="s">
        <v>592</v>
      </c>
      <c r="B83" s="283"/>
      <c r="C83" s="283"/>
      <c r="D83" s="283"/>
      <c r="E83" s="259"/>
      <c r="F83" s="259"/>
      <c r="G83" s="259"/>
      <c r="H83" s="259"/>
    </row>
    <row r="84" spans="1:12">
      <c r="A84" s="266" t="s">
        <v>593</v>
      </c>
      <c r="B84" s="283"/>
      <c r="C84" s="283"/>
      <c r="D84" s="283"/>
      <c r="E84" s="259"/>
      <c r="F84" s="259"/>
      <c r="G84" s="259"/>
      <c r="H84" s="259"/>
    </row>
    <row r="85" spans="1:12" ht="13.5" thickBot="1">
      <c r="A85" s="270" t="s">
        <v>594</v>
      </c>
      <c r="B85" s="273"/>
      <c r="C85" s="273"/>
      <c r="D85" s="273"/>
      <c r="E85" s="259"/>
      <c r="F85" s="259"/>
      <c r="G85" s="259"/>
      <c r="H85" s="259"/>
    </row>
    <row r="86" spans="1:12" ht="12.75" customHeight="1">
      <c r="A86" s="285"/>
      <c r="B86" s="705"/>
      <c r="C86" s="705"/>
      <c r="D86" s="705"/>
      <c r="E86" s="705"/>
      <c r="F86" s="259"/>
      <c r="G86" s="259"/>
      <c r="H86" s="259"/>
    </row>
    <row r="87" spans="1:12">
      <c r="A87" s="690" t="s">
        <v>999</v>
      </c>
      <c r="B87" s="706"/>
      <c r="C87" s="706"/>
      <c r="D87" s="706"/>
      <c r="E87" s="706"/>
      <c r="F87" s="259"/>
      <c r="G87" s="259"/>
      <c r="H87" s="259"/>
      <c r="I87" s="259"/>
      <c r="J87" s="259"/>
      <c r="K87" s="259"/>
      <c r="L87" s="259"/>
    </row>
    <row r="88" spans="1:12">
      <c r="A88" s="690" t="s">
        <v>1000</v>
      </c>
      <c r="B88" s="706"/>
      <c r="C88" s="706"/>
      <c r="D88" s="706"/>
      <c r="E88" s="706"/>
      <c r="F88" s="259"/>
      <c r="G88" s="259"/>
      <c r="H88" s="259"/>
      <c r="I88" s="259"/>
      <c r="J88" s="259"/>
      <c r="K88" s="259"/>
      <c r="L88" s="259"/>
    </row>
    <row r="89" spans="1:12">
      <c r="A89" s="690" t="s">
        <v>1001</v>
      </c>
      <c r="B89" s="706"/>
      <c r="C89" s="706"/>
      <c r="D89" s="706"/>
      <c r="E89" s="706"/>
      <c r="F89" s="259"/>
      <c r="G89" s="259"/>
      <c r="H89" s="259"/>
      <c r="I89" s="259"/>
      <c r="J89" s="259"/>
      <c r="K89" s="259"/>
      <c r="L89" s="259"/>
    </row>
    <row r="90" spans="1:12">
      <c r="A90" s="690" t="s">
        <v>595</v>
      </c>
      <c r="B90" s="706"/>
      <c r="C90" s="706"/>
      <c r="D90" s="706"/>
      <c r="E90" s="704"/>
      <c r="F90" s="259"/>
      <c r="G90" s="259"/>
      <c r="H90" s="259"/>
    </row>
    <row r="91" spans="1:12">
      <c r="A91" s="690" t="s">
        <v>1003</v>
      </c>
      <c r="B91" s="706"/>
      <c r="C91" s="706"/>
      <c r="D91" s="706"/>
      <c r="E91" s="704"/>
      <c r="F91" s="259"/>
      <c r="G91" s="259"/>
      <c r="H91" s="259"/>
    </row>
    <row r="92" spans="1:12">
      <c r="A92" s="690" t="s">
        <v>1002</v>
      </c>
      <c r="B92" s="706"/>
      <c r="C92" s="706"/>
      <c r="D92" s="706"/>
      <c r="E92" s="704"/>
      <c r="F92" s="259"/>
      <c r="G92" s="259"/>
      <c r="H92" s="259"/>
    </row>
    <row r="93" spans="1:12">
      <c r="A93" s="690" t="s">
        <v>1027</v>
      </c>
      <c r="B93" s="706"/>
      <c r="C93" s="706"/>
      <c r="D93" s="706"/>
      <c r="E93" s="704"/>
      <c r="F93" s="259"/>
      <c r="G93" s="259"/>
      <c r="H93" s="259"/>
    </row>
    <row r="94" spans="1:12">
      <c r="A94" s="689"/>
      <c r="B94" s="259"/>
      <c r="C94" s="259"/>
      <c r="D94" s="259"/>
      <c r="E94" s="259"/>
      <c r="F94" s="259"/>
      <c r="G94" s="259"/>
      <c r="H94" s="259"/>
    </row>
    <row r="95" spans="1:12">
      <c r="B95" s="259"/>
      <c r="C95" s="259"/>
      <c r="D95" s="259"/>
      <c r="E95" s="259"/>
      <c r="F95" s="259"/>
      <c r="G95" s="259"/>
      <c r="H95" s="259"/>
    </row>
    <row r="96" spans="1:12">
      <c r="B96" s="259"/>
      <c r="C96" s="259"/>
      <c r="D96" s="259"/>
      <c r="E96" s="259"/>
      <c r="F96" s="259"/>
      <c r="G96" s="259"/>
      <c r="H96" s="259"/>
    </row>
    <row r="97" spans="2:8">
      <c r="B97" s="259"/>
      <c r="C97" s="259"/>
      <c r="D97" s="259"/>
      <c r="E97" s="259"/>
      <c r="F97" s="259"/>
      <c r="G97" s="259"/>
      <c r="H97" s="259"/>
    </row>
    <row r="98" spans="2:8">
      <c r="B98" s="259"/>
      <c r="C98" s="259"/>
      <c r="D98" s="259"/>
      <c r="E98" s="259"/>
      <c r="F98" s="259"/>
      <c r="G98" s="259"/>
      <c r="H98" s="259"/>
    </row>
    <row r="99" spans="2:8">
      <c r="B99" s="259"/>
      <c r="C99" s="259"/>
      <c r="D99" s="259"/>
      <c r="E99" s="259"/>
      <c r="F99" s="259"/>
      <c r="G99" s="259"/>
      <c r="H99" s="259"/>
    </row>
    <row r="100" spans="2:8">
      <c r="B100" s="259"/>
      <c r="C100" s="259"/>
      <c r="D100" s="259"/>
      <c r="E100" s="259"/>
      <c r="F100" s="259"/>
      <c r="G100" s="259"/>
      <c r="H100" s="259"/>
    </row>
    <row r="101" spans="2:8">
      <c r="B101" s="259"/>
      <c r="C101" s="259"/>
      <c r="D101" s="259"/>
      <c r="E101" s="259"/>
      <c r="F101" s="259"/>
      <c r="G101" s="259"/>
      <c r="H101" s="259"/>
    </row>
  </sheetData>
  <sheetProtection password="CE4F" sheet="1" objects="1" scenarios="1" formatCells="0" formatColumns="0" formatRows="0" selectLockedCells="1"/>
  <mergeCells count="1">
    <mergeCell ref="A22:D22"/>
  </mergeCells>
  <printOptions horizontalCentered="1"/>
  <pageMargins left="0.74803149606299213" right="0.74803149606299213" top="0.98425196850393704" bottom="0.98425196850393704" header="0.51181102362204722" footer="0.51181102362204722"/>
  <pageSetup paperSize="9" scale="58"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24"/>
  <sheetViews>
    <sheetView view="pageBreakPreview" zoomScale="70" zoomScaleNormal="70" zoomScaleSheetLayoutView="70" workbookViewId="0">
      <selection activeCell="B19" activeCellId="1" sqref="G6:J24 B19:F24"/>
    </sheetView>
  </sheetViews>
  <sheetFormatPr defaultRowHeight="12.75"/>
  <cols>
    <col min="1" max="1" width="27" customWidth="1"/>
    <col min="2" max="2" width="27.85546875" customWidth="1"/>
    <col min="3" max="3" width="15.5703125" customWidth="1"/>
    <col min="4" max="4" width="16.140625" customWidth="1"/>
    <col min="5" max="5" width="20.140625" bestFit="1" customWidth="1"/>
    <col min="6" max="6" width="14.28515625" bestFit="1" customWidth="1"/>
    <col min="7" max="11" width="12" bestFit="1" customWidth="1"/>
  </cols>
  <sheetData>
    <row r="1" spans="1:11" ht="15.75">
      <c r="A1" s="60" t="s">
        <v>596</v>
      </c>
      <c r="C1" s="6"/>
    </row>
    <row r="2" spans="1:11" ht="15.75">
      <c r="A2" s="60"/>
      <c r="C2" s="6"/>
    </row>
    <row r="3" spans="1:11" ht="13.5" thickBot="1">
      <c r="A3" s="111"/>
      <c r="B3" s="33"/>
    </row>
    <row r="4" spans="1:11" s="287" customFormat="1" ht="13.5" thickBot="1">
      <c r="A4" s="813" t="s">
        <v>597</v>
      </c>
      <c r="B4" s="814"/>
      <c r="C4" s="814"/>
      <c r="D4" s="814"/>
      <c r="E4" s="814"/>
      <c r="F4" s="815"/>
      <c r="G4" s="286"/>
      <c r="H4" s="286"/>
      <c r="I4" s="286"/>
      <c r="J4" s="286"/>
      <c r="K4" s="286"/>
    </row>
    <row r="5" spans="1:11" ht="39" customHeight="1" thickBot="1">
      <c r="A5" s="288" t="s">
        <v>3</v>
      </c>
      <c r="B5" s="289" t="s">
        <v>598</v>
      </c>
      <c r="C5" s="289" t="s">
        <v>599</v>
      </c>
      <c r="D5" s="289" t="s">
        <v>600</v>
      </c>
      <c r="E5" s="707" t="s">
        <v>601</v>
      </c>
      <c r="F5" s="290" t="s">
        <v>602</v>
      </c>
    </row>
    <row r="6" spans="1:11">
      <c r="A6" s="291">
        <v>41640</v>
      </c>
      <c r="B6" s="292"/>
      <c r="C6" s="293"/>
      <c r="D6" s="293"/>
      <c r="E6" s="292"/>
      <c r="F6" s="294">
        <f>SUM(B6:E6)</f>
        <v>0</v>
      </c>
      <c r="G6" s="2"/>
      <c r="H6" s="2"/>
      <c r="I6" s="2"/>
      <c r="J6" s="2"/>
    </row>
    <row r="7" spans="1:11">
      <c r="A7" s="708">
        <v>41671</v>
      </c>
      <c r="B7" s="295"/>
      <c r="C7" s="296"/>
      <c r="D7" s="296"/>
      <c r="E7" s="295"/>
      <c r="F7" s="297">
        <f t="shared" ref="F7:F17" si="0">SUM(B7:E7)</f>
        <v>0</v>
      </c>
      <c r="G7" s="2"/>
      <c r="H7" s="2"/>
      <c r="I7" s="2"/>
      <c r="J7" s="2"/>
    </row>
    <row r="8" spans="1:11">
      <c r="A8" s="708">
        <v>41699</v>
      </c>
      <c r="B8" s="296"/>
      <c r="C8" s="296"/>
      <c r="D8" s="296"/>
      <c r="E8" s="295"/>
      <c r="F8" s="297">
        <f t="shared" si="0"/>
        <v>0</v>
      </c>
      <c r="G8" s="2"/>
      <c r="H8" s="2"/>
      <c r="I8" s="2"/>
      <c r="J8" s="2"/>
    </row>
    <row r="9" spans="1:11">
      <c r="A9" s="708">
        <v>41730</v>
      </c>
      <c r="B9" s="296"/>
      <c r="C9" s="296"/>
      <c r="D9" s="296"/>
      <c r="E9" s="295"/>
      <c r="F9" s="297">
        <f t="shared" si="0"/>
        <v>0</v>
      </c>
      <c r="G9" s="2"/>
      <c r="H9" s="2"/>
      <c r="I9" s="2"/>
      <c r="J9" s="2"/>
    </row>
    <row r="10" spans="1:11">
      <c r="A10" s="708">
        <v>41760</v>
      </c>
      <c r="B10" s="296"/>
      <c r="C10" s="296"/>
      <c r="D10" s="296"/>
      <c r="E10" s="295"/>
      <c r="F10" s="297">
        <f t="shared" si="0"/>
        <v>0</v>
      </c>
      <c r="G10" s="2"/>
      <c r="H10" s="2"/>
      <c r="I10" s="2"/>
      <c r="J10" s="2"/>
    </row>
    <row r="11" spans="1:11">
      <c r="A11" s="708">
        <v>41791</v>
      </c>
      <c r="B11" s="296"/>
      <c r="C11" s="296"/>
      <c r="D11" s="296"/>
      <c r="E11" s="295"/>
      <c r="F11" s="297">
        <f t="shared" si="0"/>
        <v>0</v>
      </c>
      <c r="G11" s="2"/>
      <c r="H11" s="2"/>
      <c r="I11" s="2"/>
      <c r="J11" s="2"/>
    </row>
    <row r="12" spans="1:11">
      <c r="A12" s="708">
        <v>41821</v>
      </c>
      <c r="B12" s="296"/>
      <c r="C12" s="296"/>
      <c r="D12" s="296"/>
      <c r="E12" s="295"/>
      <c r="F12" s="297">
        <f t="shared" si="0"/>
        <v>0</v>
      </c>
      <c r="G12" s="2"/>
      <c r="H12" s="2"/>
      <c r="I12" s="2"/>
      <c r="J12" s="2"/>
    </row>
    <row r="13" spans="1:11">
      <c r="A13" s="708">
        <v>41852</v>
      </c>
      <c r="B13" s="296"/>
      <c r="C13" s="296"/>
      <c r="D13" s="296"/>
      <c r="E13" s="295"/>
      <c r="F13" s="297">
        <f t="shared" si="0"/>
        <v>0</v>
      </c>
      <c r="G13" s="2"/>
      <c r="H13" s="2"/>
      <c r="I13" s="2"/>
      <c r="J13" s="2"/>
    </row>
    <row r="14" spans="1:11">
      <c r="A14" s="708">
        <v>41883</v>
      </c>
      <c r="B14" s="296"/>
      <c r="C14" s="296"/>
      <c r="D14" s="296"/>
      <c r="E14" s="295"/>
      <c r="F14" s="297">
        <f t="shared" si="0"/>
        <v>0</v>
      </c>
      <c r="G14" s="2"/>
      <c r="H14" s="2"/>
      <c r="I14" s="2"/>
      <c r="J14" s="2"/>
    </row>
    <row r="15" spans="1:11">
      <c r="A15" s="708">
        <v>41913</v>
      </c>
      <c r="B15" s="296"/>
      <c r="C15" s="296"/>
      <c r="D15" s="296"/>
      <c r="E15" s="295"/>
      <c r="F15" s="297">
        <f t="shared" si="0"/>
        <v>0</v>
      </c>
      <c r="G15" s="2"/>
      <c r="H15" s="2"/>
      <c r="I15" s="2"/>
      <c r="J15" s="2"/>
    </row>
    <row r="16" spans="1:11">
      <c r="A16" s="708">
        <v>41944</v>
      </c>
      <c r="B16" s="298"/>
      <c r="C16" s="298"/>
      <c r="D16" s="298"/>
      <c r="E16" s="298"/>
      <c r="F16" s="299">
        <f t="shared" si="0"/>
        <v>0</v>
      </c>
      <c r="G16" s="2"/>
      <c r="H16" s="2"/>
      <c r="I16" s="2"/>
      <c r="J16" s="2"/>
    </row>
    <row r="17" spans="1:10" ht="13.5" thickBot="1">
      <c r="A17" s="709">
        <v>41974</v>
      </c>
      <c r="B17" s="300"/>
      <c r="C17" s="300"/>
      <c r="D17" s="300"/>
      <c r="E17" s="300"/>
      <c r="F17" s="301">
        <f t="shared" si="0"/>
        <v>0</v>
      </c>
      <c r="G17" s="2"/>
      <c r="H17" s="2"/>
      <c r="I17" s="2"/>
      <c r="J17" s="2"/>
    </row>
    <row r="18" spans="1:10" ht="13.5" thickBot="1">
      <c r="A18" s="302" t="s">
        <v>977</v>
      </c>
      <c r="B18" s="303">
        <f>SUM(B6:B17)</f>
        <v>0</v>
      </c>
      <c r="C18" s="303">
        <f>SUM(C6:C17)</f>
        <v>0</v>
      </c>
      <c r="D18" s="303">
        <f>SUM(D6:D17)</f>
        <v>0</v>
      </c>
      <c r="E18" s="303">
        <f>SUM(E6:E17)</f>
        <v>0</v>
      </c>
      <c r="F18" s="304">
        <f>SUM(F6:F17)</f>
        <v>0</v>
      </c>
      <c r="G18" s="2"/>
      <c r="H18" s="2"/>
      <c r="I18" s="2"/>
      <c r="J18" s="2"/>
    </row>
    <row r="19" spans="1:10">
      <c r="B19" s="2"/>
      <c r="C19" s="2"/>
      <c r="D19" s="2"/>
      <c r="E19" s="2"/>
      <c r="F19" s="2"/>
      <c r="G19" s="2"/>
      <c r="H19" s="2"/>
      <c r="I19" s="2"/>
      <c r="J19" s="2"/>
    </row>
    <row r="20" spans="1:10">
      <c r="B20" s="2"/>
      <c r="C20" s="2"/>
      <c r="D20" s="2"/>
      <c r="E20" s="2"/>
      <c r="F20" s="2"/>
      <c r="G20" s="2"/>
      <c r="H20" s="2"/>
      <c r="I20" s="2"/>
      <c r="J20" s="2"/>
    </row>
    <row r="21" spans="1:10">
      <c r="B21" s="2"/>
      <c r="C21" s="2"/>
      <c r="D21" s="2"/>
      <c r="E21" s="2"/>
      <c r="F21" s="2"/>
      <c r="G21" s="2"/>
      <c r="H21" s="2"/>
      <c r="I21" s="2"/>
      <c r="J21" s="2"/>
    </row>
    <row r="22" spans="1:10">
      <c r="B22" s="2"/>
      <c r="C22" s="2"/>
      <c r="D22" s="2"/>
      <c r="E22" s="2"/>
      <c r="F22" s="2"/>
      <c r="G22" s="2"/>
      <c r="H22" s="2"/>
      <c r="I22" s="2"/>
      <c r="J22" s="2"/>
    </row>
    <row r="23" spans="1:10">
      <c r="B23" s="2"/>
      <c r="C23" s="2"/>
      <c r="D23" s="2"/>
      <c r="E23" s="2"/>
      <c r="F23" s="2"/>
      <c r="G23" s="2"/>
      <c r="H23" s="2"/>
      <c r="I23" s="2"/>
      <c r="J23" s="2"/>
    </row>
    <row r="24" spans="1:10">
      <c r="B24" s="2"/>
      <c r="C24" s="2"/>
      <c r="D24" s="2"/>
      <c r="E24" s="2"/>
      <c r="F24" s="2"/>
      <c r="G24" s="2"/>
      <c r="H24" s="2"/>
      <c r="I24" s="2"/>
      <c r="J24" s="2"/>
    </row>
  </sheetData>
  <sheetProtection password="CE4F" sheet="1" objects="1" scenarios="1" formatCells="0" formatColumns="0" formatRows="0" selectLockedCells="1"/>
  <mergeCells count="1">
    <mergeCell ref="A4:F4"/>
  </mergeCells>
  <pageMargins left="0.74803149606299213" right="0.74803149606299213" top="0.98425196850393704" bottom="0.98425196850393704" header="0.51181102362204722" footer="0.51181102362204722"/>
  <pageSetup paperSize="9" scale="72"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28"/>
  <sheetViews>
    <sheetView showGridLines="0" view="pageBreakPreview" zoomScale="70" zoomScaleSheetLayoutView="70" workbookViewId="0">
      <selection activeCell="J1" activeCellId="1" sqref="D17:N28 J1:N16"/>
    </sheetView>
  </sheetViews>
  <sheetFormatPr defaultRowHeight="12.75"/>
  <cols>
    <col min="1" max="1" width="8.5703125" customWidth="1"/>
    <col min="2" max="2" width="37.28515625" customWidth="1"/>
    <col min="3" max="3" width="21.5703125" customWidth="1"/>
    <col min="4" max="4" width="20.42578125" customWidth="1"/>
    <col min="5" max="5" width="24" customWidth="1"/>
    <col min="6" max="6" width="20.140625" customWidth="1"/>
    <col min="7" max="7" width="15" customWidth="1"/>
    <col min="8" max="9" width="19.140625" customWidth="1"/>
    <col min="10" max="10" width="18.28515625" customWidth="1"/>
    <col min="11" max="11" width="7.28515625" customWidth="1"/>
  </cols>
  <sheetData>
    <row r="1" spans="1:14" ht="15.75">
      <c r="A1" s="60" t="s">
        <v>603</v>
      </c>
      <c r="C1" s="6"/>
      <c r="J1" s="2"/>
      <c r="K1" s="2"/>
      <c r="L1" s="2"/>
      <c r="M1" s="2"/>
      <c r="N1" s="2"/>
    </row>
    <row r="2" spans="1:14" ht="15.75">
      <c r="A2" s="305"/>
      <c r="C2" s="6"/>
      <c r="J2" s="2"/>
      <c r="K2" s="2"/>
      <c r="L2" s="2"/>
      <c r="M2" s="2"/>
      <c r="N2" s="2"/>
    </row>
    <row r="3" spans="1:14" ht="15.75">
      <c r="A3" s="306" t="s">
        <v>138</v>
      </c>
      <c r="C3" s="6"/>
      <c r="J3" s="2"/>
      <c r="K3" s="2"/>
      <c r="L3" s="2"/>
      <c r="M3" s="2"/>
      <c r="N3" s="2"/>
    </row>
    <row r="4" spans="1:14">
      <c r="A4" s="555" t="s">
        <v>604</v>
      </c>
      <c r="J4" s="2"/>
      <c r="K4" s="2"/>
      <c r="L4" s="2"/>
      <c r="M4" s="2"/>
      <c r="N4" s="2"/>
    </row>
    <row r="5" spans="1:14">
      <c r="A5" s="555" t="s">
        <v>925</v>
      </c>
      <c r="I5" s="307"/>
      <c r="J5" s="2"/>
      <c r="K5" s="2"/>
      <c r="L5" s="2"/>
      <c r="M5" s="2"/>
      <c r="N5" s="2"/>
    </row>
    <row r="6" spans="1:14">
      <c r="A6" s="555" t="s">
        <v>926</v>
      </c>
      <c r="C6" s="113"/>
      <c r="D6" s="308"/>
      <c r="E6" s="308"/>
      <c r="F6" s="308"/>
      <c r="G6" s="2"/>
      <c r="H6" s="2"/>
      <c r="J6" s="2"/>
      <c r="K6" s="2"/>
      <c r="L6" s="2"/>
      <c r="M6" s="2"/>
      <c r="N6" s="2"/>
    </row>
    <row r="7" spans="1:14" ht="14.1" customHeight="1">
      <c r="A7" s="309"/>
      <c r="B7" s="309"/>
      <c r="D7" s="33"/>
      <c r="E7" s="33"/>
      <c r="F7" s="33"/>
      <c r="I7" s="33"/>
      <c r="J7" s="2"/>
      <c r="K7" s="2"/>
      <c r="L7" s="2"/>
      <c r="M7" s="2"/>
      <c r="N7" s="2"/>
    </row>
    <row r="8" spans="1:14" ht="15.75">
      <c r="A8" s="310" t="s">
        <v>978</v>
      </c>
      <c r="B8" s="311"/>
      <c r="C8" s="311"/>
      <c r="D8" s="311"/>
      <c r="E8" s="311"/>
      <c r="F8" s="311"/>
      <c r="G8" s="311"/>
      <c r="H8" s="311"/>
      <c r="I8" s="311"/>
      <c r="J8" s="2"/>
      <c r="K8" s="2"/>
      <c r="L8" s="2"/>
      <c r="M8" s="2"/>
      <c r="N8" s="2"/>
    </row>
    <row r="9" spans="1:14">
      <c r="A9" s="823" t="s">
        <v>605</v>
      </c>
      <c r="B9" s="817" t="s">
        <v>606</v>
      </c>
      <c r="C9" s="817" t="s">
        <v>607</v>
      </c>
      <c r="D9" s="817" t="s">
        <v>608</v>
      </c>
      <c r="E9" s="816" t="s">
        <v>609</v>
      </c>
      <c r="F9" s="816" t="s">
        <v>610</v>
      </c>
      <c r="G9" s="816" t="s">
        <v>611</v>
      </c>
      <c r="H9" s="816" t="s">
        <v>612</v>
      </c>
      <c r="I9" s="817" t="s">
        <v>613</v>
      </c>
      <c r="J9" s="2"/>
      <c r="K9" s="2"/>
      <c r="L9" s="2"/>
      <c r="M9" s="2"/>
      <c r="N9" s="2"/>
    </row>
    <row r="10" spans="1:14" ht="13.5" customHeight="1">
      <c r="A10" s="824"/>
      <c r="B10" s="818"/>
      <c r="C10" s="818"/>
      <c r="D10" s="818"/>
      <c r="E10" s="816"/>
      <c r="F10" s="816"/>
      <c r="G10" s="816"/>
      <c r="H10" s="816"/>
      <c r="I10" s="818"/>
      <c r="J10" s="2"/>
      <c r="K10" s="2"/>
      <c r="L10" s="2"/>
      <c r="M10" s="2"/>
      <c r="N10" s="2"/>
    </row>
    <row r="11" spans="1:14" s="2" customFormat="1">
      <c r="A11" s="312"/>
      <c r="B11" s="313"/>
      <c r="C11" s="314"/>
      <c r="D11" s="63"/>
      <c r="E11" s="63"/>
      <c r="F11" s="313"/>
      <c r="G11" s="63"/>
      <c r="H11" s="315"/>
      <c r="I11" s="316"/>
    </row>
    <row r="12" spans="1:14" s="2" customFormat="1" ht="15.75">
      <c r="A12" s="312"/>
      <c r="B12" s="313"/>
      <c r="C12" s="314"/>
      <c r="D12" s="63"/>
      <c r="E12" s="63"/>
      <c r="F12" s="313"/>
      <c r="G12" s="63"/>
      <c r="H12" s="315"/>
      <c r="I12" s="63"/>
      <c r="J12" s="317"/>
    </row>
    <row r="13" spans="1:14" s="2" customFormat="1" ht="12.75" customHeight="1">
      <c r="A13" s="312"/>
      <c r="B13" s="313"/>
      <c r="C13" s="314"/>
      <c r="D13" s="63"/>
      <c r="E13" s="63"/>
      <c r="F13" s="313"/>
      <c r="G13" s="63"/>
      <c r="H13" s="315"/>
      <c r="I13" s="316"/>
    </row>
    <row r="14" spans="1:14" s="2" customFormat="1">
      <c r="A14" s="312"/>
      <c r="B14" s="313"/>
      <c r="C14" s="314"/>
      <c r="D14" s="63"/>
      <c r="E14" s="63"/>
      <c r="F14" s="313"/>
      <c r="G14" s="63"/>
      <c r="H14" s="315"/>
      <c r="I14" s="63"/>
    </row>
    <row r="15" spans="1:14" s="2" customFormat="1">
      <c r="A15" s="312"/>
      <c r="B15" s="313"/>
      <c r="C15" s="314"/>
      <c r="D15" s="63"/>
      <c r="E15" s="63"/>
      <c r="F15" s="313"/>
      <c r="G15" s="63"/>
      <c r="H15" s="315"/>
      <c r="I15" s="316"/>
    </row>
    <row r="16" spans="1:14" s="2" customFormat="1" ht="13.5" thickBot="1">
      <c r="A16" s="318"/>
      <c r="B16" s="319"/>
      <c r="C16" s="320"/>
      <c r="D16" s="206"/>
      <c r="E16" s="206"/>
      <c r="F16" s="319"/>
      <c r="G16" s="206"/>
      <c r="H16" s="321"/>
      <c r="I16" s="206"/>
    </row>
    <row r="17" spans="1:14">
      <c r="A17" s="819" t="s">
        <v>979</v>
      </c>
      <c r="B17" s="820"/>
      <c r="C17" s="821"/>
      <c r="D17" s="822"/>
      <c r="E17" s="822"/>
      <c r="F17" s="322"/>
      <c r="G17" s="85"/>
      <c r="H17" s="85"/>
      <c r="I17" s="323"/>
      <c r="J17" s="2"/>
      <c r="K17" s="2"/>
      <c r="L17" s="2"/>
      <c r="M17" s="2"/>
      <c r="N17" s="2"/>
    </row>
    <row r="18" spans="1:14">
      <c r="A18" s="4"/>
      <c r="B18" s="13"/>
      <c r="C18" s="13"/>
      <c r="D18" s="748"/>
      <c r="E18" s="748"/>
      <c r="F18" s="748"/>
      <c r="G18" s="748"/>
      <c r="H18" s="748"/>
      <c r="I18" s="748"/>
      <c r="J18" s="2"/>
      <c r="K18" s="2"/>
      <c r="L18" s="2"/>
      <c r="M18" s="2"/>
      <c r="N18" s="2"/>
    </row>
    <row r="19" spans="1:14">
      <c r="D19" s="2"/>
      <c r="E19" s="2"/>
      <c r="F19" s="2"/>
      <c r="G19" s="2"/>
      <c r="H19" s="2"/>
      <c r="I19" s="2"/>
      <c r="J19" s="2"/>
      <c r="K19" s="2"/>
      <c r="L19" s="2"/>
      <c r="M19" s="2"/>
      <c r="N19" s="2"/>
    </row>
    <row r="20" spans="1:14">
      <c r="D20" s="2"/>
      <c r="E20" s="2"/>
      <c r="F20" s="2"/>
      <c r="G20" s="2"/>
      <c r="H20" s="2"/>
      <c r="I20" s="2"/>
      <c r="J20" s="2"/>
      <c r="K20" s="2"/>
      <c r="L20" s="2"/>
      <c r="M20" s="2"/>
      <c r="N20" s="2"/>
    </row>
    <row r="21" spans="1:14">
      <c r="D21" s="2"/>
      <c r="E21" s="2"/>
      <c r="F21" s="2"/>
      <c r="G21" s="2"/>
      <c r="H21" s="2"/>
      <c r="I21" s="2"/>
      <c r="J21" s="2"/>
      <c r="K21" s="2"/>
      <c r="L21" s="2"/>
      <c r="M21" s="2"/>
      <c r="N21" s="2"/>
    </row>
    <row r="22" spans="1:14">
      <c r="D22" s="2"/>
      <c r="E22" s="2"/>
      <c r="F22" s="2"/>
      <c r="G22" s="2"/>
      <c r="H22" s="2"/>
      <c r="I22" s="2"/>
      <c r="J22" s="2"/>
      <c r="K22" s="2"/>
      <c r="L22" s="2"/>
      <c r="M22" s="2"/>
      <c r="N22" s="2"/>
    </row>
    <row r="23" spans="1:14">
      <c r="D23" s="2"/>
      <c r="E23" s="2"/>
      <c r="F23" s="2"/>
      <c r="G23" s="2"/>
      <c r="H23" s="2"/>
      <c r="I23" s="2"/>
      <c r="J23" s="2"/>
      <c r="K23" s="2"/>
      <c r="L23" s="2"/>
      <c r="M23" s="2"/>
      <c r="N23" s="2"/>
    </row>
    <row r="24" spans="1:14">
      <c r="D24" s="2"/>
      <c r="E24" s="2"/>
      <c r="F24" s="2"/>
      <c r="G24" s="2"/>
      <c r="H24" s="2"/>
      <c r="I24" s="2"/>
      <c r="J24" s="2"/>
      <c r="K24" s="2"/>
      <c r="L24" s="2"/>
      <c r="M24" s="2"/>
      <c r="N24" s="2"/>
    </row>
    <row r="25" spans="1:14">
      <c r="D25" s="2"/>
      <c r="E25" s="2"/>
      <c r="F25" s="2"/>
      <c r="G25" s="2"/>
      <c r="H25" s="2"/>
      <c r="I25" s="2"/>
      <c r="J25" s="2"/>
      <c r="K25" s="2"/>
      <c r="L25" s="2"/>
      <c r="M25" s="2"/>
      <c r="N25" s="2"/>
    </row>
    <row r="26" spans="1:14">
      <c r="D26" s="2"/>
      <c r="E26" s="2"/>
      <c r="F26" s="2"/>
      <c r="G26" s="2"/>
      <c r="H26" s="2"/>
      <c r="I26" s="2"/>
      <c r="J26" s="2"/>
      <c r="K26" s="2"/>
      <c r="L26" s="2"/>
      <c r="M26" s="2"/>
      <c r="N26" s="2"/>
    </row>
    <row r="27" spans="1:14">
      <c r="D27" s="2"/>
      <c r="E27" s="2"/>
      <c r="F27" s="2"/>
      <c r="G27" s="2"/>
      <c r="H27" s="2"/>
      <c r="I27" s="2"/>
      <c r="J27" s="2"/>
      <c r="K27" s="2"/>
      <c r="L27" s="2"/>
      <c r="M27" s="2"/>
      <c r="N27" s="2"/>
    </row>
    <row r="28" spans="1:14">
      <c r="D28" s="2"/>
      <c r="E28" s="2"/>
      <c r="F28" s="2"/>
      <c r="G28" s="2"/>
      <c r="H28" s="2"/>
      <c r="I28" s="2"/>
      <c r="J28" s="2"/>
      <c r="K28" s="2"/>
      <c r="L28" s="2"/>
      <c r="M28" s="2"/>
      <c r="N28" s="2"/>
    </row>
  </sheetData>
  <sheetProtection password="CE4F" sheet="1" objects="1" scenarios="1" formatCells="0" formatColumns="0" formatRows="0" insertRows="0" deleteRows="0" selectLockedCells="1"/>
  <mergeCells count="11">
    <mergeCell ref="G9:G10"/>
    <mergeCell ref="H9:H10"/>
    <mergeCell ref="I9:I10"/>
    <mergeCell ref="A17:C17"/>
    <mergeCell ref="D17:E17"/>
    <mergeCell ref="F9:F10"/>
    <mergeCell ref="A9:A10"/>
    <mergeCell ref="B9:B10"/>
    <mergeCell ref="C9:C10"/>
    <mergeCell ref="D9:D10"/>
    <mergeCell ref="E9:E10"/>
  </mergeCells>
  <pageMargins left="0.98425196850393704" right="0.39370078740157483" top="0.98425196850393704" bottom="0.51181102362204722" header="0.51181102362204722" footer="0.51181102362204722"/>
  <pageSetup paperSize="9" scale="72" orientation="landscape" r:id="rId1"/>
  <headerFooter alignWithMargins="0">
    <oddFooter>&amp;R&amp;P/&amp;N</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5"/>
  <sheetViews>
    <sheetView showGridLines="0" view="pageBreakPreview" zoomScale="70" zoomScaleNormal="75" zoomScaleSheetLayoutView="70" workbookViewId="0">
      <selection activeCell="A16" activeCellId="1" sqref="G6:J25 A16:F25"/>
    </sheetView>
  </sheetViews>
  <sheetFormatPr defaultRowHeight="12.75"/>
  <cols>
    <col min="1" max="1" width="56.5703125" customWidth="1"/>
    <col min="2" max="6" width="18.42578125" customWidth="1"/>
  </cols>
  <sheetData>
    <row r="1" spans="1:10" ht="15.75">
      <c r="A1" s="60" t="s">
        <v>614</v>
      </c>
      <c r="B1" s="6"/>
    </row>
    <row r="3" spans="1:10">
      <c r="F3" s="111" t="s">
        <v>166</v>
      </c>
    </row>
    <row r="4" spans="1:10" ht="15.75">
      <c r="A4" s="825" t="s">
        <v>980</v>
      </c>
      <c r="B4" s="825"/>
      <c r="C4" s="825"/>
      <c r="D4" s="825"/>
      <c r="E4" s="825"/>
      <c r="F4" s="825"/>
    </row>
    <row r="5" spans="1:10" ht="51">
      <c r="A5" s="580" t="s">
        <v>615</v>
      </c>
      <c r="B5" s="324" t="s">
        <v>616</v>
      </c>
      <c r="C5" s="324" t="s">
        <v>617</v>
      </c>
      <c r="D5" s="324" t="s">
        <v>618</v>
      </c>
      <c r="E5" s="324" t="s">
        <v>619</v>
      </c>
      <c r="F5" s="324" t="s">
        <v>620</v>
      </c>
    </row>
    <row r="6" spans="1:10">
      <c r="A6" s="325" t="s">
        <v>621</v>
      </c>
      <c r="B6" s="326"/>
      <c r="C6" s="326"/>
      <c r="D6" s="326"/>
      <c r="E6" s="326"/>
      <c r="F6" s="327">
        <f t="shared" ref="F6:F15" si="0">SUM(B6:E6)</f>
        <v>0</v>
      </c>
      <c r="G6" s="2"/>
      <c r="H6" s="2"/>
      <c r="I6" s="2"/>
      <c r="J6" s="2"/>
    </row>
    <row r="7" spans="1:10">
      <c r="A7" s="325" t="s">
        <v>622</v>
      </c>
      <c r="B7" s="327">
        <f>SUM(B8:B11)</f>
        <v>0</v>
      </c>
      <c r="C7" s="327">
        <f>SUM(C8:C11)</f>
        <v>0</v>
      </c>
      <c r="D7" s="327">
        <f>SUM(D8:D11)</f>
        <v>0</v>
      </c>
      <c r="E7" s="327">
        <f>SUM(E8:E11)</f>
        <v>0</v>
      </c>
      <c r="F7" s="327">
        <f t="shared" si="0"/>
        <v>0</v>
      </c>
      <c r="G7" s="2"/>
      <c r="H7" s="2"/>
      <c r="I7" s="2"/>
      <c r="J7" s="2"/>
    </row>
    <row r="8" spans="1:10">
      <c r="A8" s="328" t="s">
        <v>623</v>
      </c>
      <c r="B8" s="57"/>
      <c r="C8" s="57"/>
      <c r="D8" s="57"/>
      <c r="E8" s="57"/>
      <c r="F8" s="327">
        <f t="shared" si="0"/>
        <v>0</v>
      </c>
      <c r="G8" s="2"/>
      <c r="H8" s="2"/>
      <c r="I8" s="2"/>
      <c r="J8" s="2"/>
    </row>
    <row r="9" spans="1:10">
      <c r="A9" s="328" t="s">
        <v>624</v>
      </c>
      <c r="B9" s="57"/>
      <c r="C9" s="57"/>
      <c r="D9" s="57"/>
      <c r="E9" s="57"/>
      <c r="F9" s="327">
        <f t="shared" si="0"/>
        <v>0</v>
      </c>
      <c r="G9" s="2"/>
      <c r="H9" s="2"/>
      <c r="I9" s="2"/>
      <c r="J9" s="2"/>
    </row>
    <row r="10" spans="1:10">
      <c r="A10" s="328" t="s">
        <v>625</v>
      </c>
      <c r="B10" s="57"/>
      <c r="C10" s="57"/>
      <c r="D10" s="57"/>
      <c r="E10" s="57"/>
      <c r="F10" s="327">
        <f t="shared" si="0"/>
        <v>0</v>
      </c>
      <c r="G10" s="2"/>
      <c r="H10" s="2"/>
      <c r="I10" s="2"/>
      <c r="J10" s="2"/>
    </row>
    <row r="11" spans="1:10">
      <c r="A11" s="328" t="s">
        <v>626</v>
      </c>
      <c r="B11" s="57"/>
      <c r="C11" s="57"/>
      <c r="D11" s="57"/>
      <c r="E11" s="57"/>
      <c r="F11" s="327">
        <f t="shared" si="0"/>
        <v>0</v>
      </c>
      <c r="G11" s="2"/>
      <c r="H11" s="2"/>
      <c r="I11" s="2"/>
      <c r="J11" s="2"/>
    </row>
    <row r="12" spans="1:10">
      <c r="A12" s="325" t="s">
        <v>627</v>
      </c>
      <c r="B12" s="326"/>
      <c r="C12" s="326"/>
      <c r="D12" s="326"/>
      <c r="E12" s="326"/>
      <c r="F12" s="327">
        <f t="shared" si="0"/>
        <v>0</v>
      </c>
      <c r="G12" s="2"/>
      <c r="H12" s="2"/>
      <c r="I12" s="2"/>
      <c r="J12" s="2"/>
    </row>
    <row r="13" spans="1:10">
      <c r="A13" s="325" t="s">
        <v>628</v>
      </c>
      <c r="B13" s="326"/>
      <c r="C13" s="326"/>
      <c r="D13" s="326"/>
      <c r="E13" s="326"/>
      <c r="F13" s="327">
        <f t="shared" si="0"/>
        <v>0</v>
      </c>
      <c r="G13" s="2"/>
      <c r="H13" s="2"/>
      <c r="I13" s="2"/>
      <c r="J13" s="2"/>
    </row>
    <row r="14" spans="1:10">
      <c r="A14" s="325" t="s">
        <v>629</v>
      </c>
      <c r="B14" s="326"/>
      <c r="C14" s="326"/>
      <c r="D14" s="326"/>
      <c r="E14" s="326"/>
      <c r="F14" s="327">
        <f t="shared" si="0"/>
        <v>0</v>
      </c>
      <c r="G14" s="2"/>
      <c r="H14" s="2"/>
      <c r="I14" s="2"/>
      <c r="J14" s="2"/>
    </row>
    <row r="15" spans="1:10">
      <c r="A15" s="325" t="s">
        <v>630</v>
      </c>
      <c r="B15" s="327">
        <f>B6+B7+B12+B13-B14</f>
        <v>0</v>
      </c>
      <c r="C15" s="327">
        <f>C6+C7+C12+C13-C14</f>
        <v>0</v>
      </c>
      <c r="D15" s="327">
        <f>D6+D7+D12+D13-D14</f>
        <v>0</v>
      </c>
      <c r="E15" s="327">
        <f>E6+E7+E12+E13-E14</f>
        <v>0</v>
      </c>
      <c r="F15" s="327">
        <f t="shared" si="0"/>
        <v>0</v>
      </c>
      <c r="G15" s="2"/>
      <c r="H15" s="2"/>
      <c r="I15" s="2"/>
      <c r="J15" s="2"/>
    </row>
    <row r="16" spans="1:10">
      <c r="A16" s="2"/>
      <c r="B16" s="2"/>
      <c r="C16" s="2"/>
      <c r="D16" s="2"/>
      <c r="E16" s="2"/>
      <c r="F16" s="2"/>
      <c r="G16" s="2"/>
      <c r="H16" s="2"/>
      <c r="I16" s="2"/>
      <c r="J16" s="2"/>
    </row>
    <row r="17" spans="1:10">
      <c r="A17" s="2"/>
      <c r="B17" s="2"/>
      <c r="C17" s="2"/>
      <c r="D17" s="2"/>
      <c r="E17" s="2"/>
      <c r="F17" s="2"/>
      <c r="G17" s="2"/>
      <c r="H17" s="2"/>
      <c r="I17" s="2"/>
      <c r="J17" s="2"/>
    </row>
    <row r="18" spans="1:10">
      <c r="A18" s="2"/>
      <c r="B18" s="2"/>
      <c r="C18" s="2"/>
      <c r="D18" s="2"/>
      <c r="E18" s="2"/>
      <c r="F18" s="2"/>
      <c r="G18" s="2"/>
      <c r="H18" s="2"/>
      <c r="I18" s="2"/>
      <c r="J18" s="2"/>
    </row>
    <row r="19" spans="1:10">
      <c r="A19" s="2"/>
      <c r="B19" s="2"/>
      <c r="C19" s="2"/>
      <c r="D19" s="2"/>
      <c r="E19" s="2"/>
      <c r="F19" s="2"/>
      <c r="G19" s="2"/>
      <c r="H19" s="2"/>
      <c r="I19" s="2"/>
      <c r="J19" s="2"/>
    </row>
    <row r="20" spans="1:10">
      <c r="A20" s="2"/>
      <c r="B20" s="2"/>
      <c r="C20" s="2"/>
      <c r="D20" s="2"/>
      <c r="E20" s="2"/>
      <c r="F20" s="2"/>
      <c r="G20" s="2"/>
      <c r="H20" s="2"/>
      <c r="I20" s="2"/>
      <c r="J20" s="2"/>
    </row>
    <row r="21" spans="1:10">
      <c r="A21" s="2"/>
      <c r="B21" s="2"/>
      <c r="C21" s="2"/>
      <c r="D21" s="2"/>
      <c r="E21" s="2"/>
      <c r="F21" s="2"/>
      <c r="G21" s="2"/>
      <c r="H21" s="2"/>
      <c r="I21" s="2"/>
      <c r="J21" s="2"/>
    </row>
    <row r="22" spans="1:10">
      <c r="A22" s="2"/>
      <c r="B22" s="2"/>
      <c r="C22" s="2"/>
      <c r="D22" s="2"/>
      <c r="E22" s="2"/>
      <c r="F22" s="2"/>
      <c r="G22" s="2"/>
      <c r="H22" s="2"/>
      <c r="I22" s="2"/>
      <c r="J22" s="2"/>
    </row>
    <row r="23" spans="1:10">
      <c r="A23" s="2"/>
      <c r="B23" s="2"/>
      <c r="C23" s="2"/>
      <c r="D23" s="2"/>
      <c r="E23" s="2"/>
      <c r="F23" s="2"/>
      <c r="G23" s="2"/>
      <c r="H23" s="2"/>
      <c r="I23" s="2"/>
      <c r="J23" s="2"/>
    </row>
    <row r="24" spans="1:10">
      <c r="A24" s="2"/>
      <c r="B24" s="2"/>
      <c r="C24" s="2"/>
      <c r="D24" s="2"/>
      <c r="E24" s="2"/>
      <c r="F24" s="2"/>
      <c r="G24" s="2"/>
      <c r="H24" s="2"/>
      <c r="I24" s="2"/>
      <c r="J24" s="2"/>
    </row>
    <row r="25" spans="1:10">
      <c r="A25" s="2"/>
      <c r="B25" s="2"/>
      <c r="C25" s="2"/>
      <c r="D25" s="2"/>
      <c r="E25" s="2"/>
      <c r="F25" s="2"/>
      <c r="G25" s="2"/>
      <c r="H25" s="2"/>
      <c r="I25" s="2"/>
      <c r="J25" s="2"/>
    </row>
  </sheetData>
  <sheetProtection password="CE4F" sheet="1" objects="1" scenarios="1" formatCells="0" formatColumns="0" formatRows="0" selectLockedCells="1"/>
  <mergeCells count="1">
    <mergeCell ref="A4:F4"/>
  </mergeCells>
  <pageMargins left="0.23622047244094491" right="0.23622047244094491" top="0.98425196850393704" bottom="0.35433070866141736" header="0.51181102362204722" footer="0.51181102362204722"/>
  <pageSetup paperSize="9" scale="85" orientation="landscape" r:id="rId1"/>
  <headerFooter alignWithMargins="0">
    <oddFooter>&amp;R&amp;P/&amp;N</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69"/>
  <sheetViews>
    <sheetView showGridLines="0" view="pageBreakPreview" zoomScale="70" workbookViewId="0">
      <selection activeCell="E44" activeCellId="2" sqref="E10:I43 A36:D47 E44:I47"/>
    </sheetView>
  </sheetViews>
  <sheetFormatPr defaultRowHeight="12.75"/>
  <cols>
    <col min="1" max="1" width="76.85546875" customWidth="1"/>
    <col min="2" max="4" width="29.7109375" customWidth="1"/>
    <col min="5" max="6" width="12" bestFit="1" customWidth="1"/>
    <col min="7" max="12" width="12.5703125" bestFit="1" customWidth="1"/>
  </cols>
  <sheetData>
    <row r="1" spans="1:9" ht="15.75">
      <c r="A1" s="60" t="s">
        <v>136</v>
      </c>
      <c r="B1" s="60"/>
      <c r="C1" s="60"/>
      <c r="D1" s="60"/>
    </row>
    <row r="2" spans="1:9" ht="15.75">
      <c r="A2" s="156"/>
      <c r="B2" s="60"/>
      <c r="C2" s="60"/>
      <c r="D2" s="60"/>
    </row>
    <row r="3" spans="1:9">
      <c r="A3" s="87" t="s">
        <v>138</v>
      </c>
      <c r="B3" s="591"/>
      <c r="C3" s="591"/>
      <c r="D3" s="591"/>
      <c r="E3" s="7"/>
      <c r="F3" s="7"/>
    </row>
    <row r="4" spans="1:9">
      <c r="A4" s="798" t="s">
        <v>928</v>
      </c>
      <c r="B4" s="798"/>
      <c r="C4" s="798"/>
      <c r="D4" s="798"/>
      <c r="E4" s="798"/>
      <c r="F4" s="798"/>
    </row>
    <row r="5" spans="1:9">
      <c r="A5" s="798" t="s">
        <v>929</v>
      </c>
      <c r="B5" s="798"/>
      <c r="C5" s="798"/>
      <c r="D5" s="798"/>
      <c r="E5" s="571"/>
      <c r="F5" s="571"/>
    </row>
    <row r="6" spans="1:9">
      <c r="A6" s="798"/>
      <c r="B6" s="798"/>
      <c r="C6" s="798"/>
      <c r="D6" s="798"/>
      <c r="E6" s="257"/>
      <c r="F6" s="257"/>
    </row>
    <row r="7" spans="1:9">
      <c r="B7" s="2"/>
      <c r="C7" s="2"/>
      <c r="D7" s="2"/>
      <c r="E7" s="2"/>
    </row>
    <row r="8" spans="1:9" ht="15">
      <c r="A8" s="826" t="s">
        <v>40</v>
      </c>
      <c r="B8" s="826"/>
      <c r="C8" s="581"/>
      <c r="D8" s="581"/>
    </row>
    <row r="9" spans="1:9" ht="15.75" thickBot="1">
      <c r="A9" s="61"/>
      <c r="B9" s="572"/>
      <c r="C9" s="572"/>
      <c r="D9" s="62"/>
    </row>
    <row r="10" spans="1:9" ht="15.75" thickBot="1">
      <c r="A10" s="595" t="s">
        <v>41</v>
      </c>
      <c r="B10" s="596">
        <v>41274</v>
      </c>
      <c r="C10" s="596">
        <v>41639</v>
      </c>
      <c r="D10" s="597">
        <v>42004</v>
      </c>
      <c r="E10" s="2"/>
      <c r="F10" s="2"/>
      <c r="G10" s="2"/>
      <c r="H10" s="2"/>
      <c r="I10" s="2"/>
    </row>
    <row r="11" spans="1:9" ht="15">
      <c r="A11" s="600" t="s">
        <v>42</v>
      </c>
      <c r="B11" s="593"/>
      <c r="C11" s="593"/>
      <c r="D11" s="594"/>
      <c r="E11" s="2"/>
      <c r="F11" s="2"/>
      <c r="G11" s="2"/>
      <c r="H11" s="2"/>
      <c r="I11" s="2"/>
    </row>
    <row r="12" spans="1:9" ht="15">
      <c r="A12" s="587" t="s">
        <v>43</v>
      </c>
      <c r="B12" s="63"/>
      <c r="C12" s="63"/>
      <c r="D12" s="202"/>
      <c r="E12" s="2"/>
      <c r="F12" s="2"/>
      <c r="G12" s="2"/>
      <c r="H12" s="2"/>
      <c r="I12" s="2"/>
    </row>
    <row r="13" spans="1:9" ht="15">
      <c r="A13" s="587" t="s">
        <v>44</v>
      </c>
      <c r="B13" s="63"/>
      <c r="C13" s="63"/>
      <c r="D13" s="202"/>
      <c r="E13" s="2"/>
      <c r="F13" s="2"/>
      <c r="G13" s="2"/>
      <c r="H13" s="2"/>
      <c r="I13" s="2"/>
    </row>
    <row r="14" spans="1:9" ht="15">
      <c r="A14" s="587" t="s">
        <v>45</v>
      </c>
      <c r="B14" s="63"/>
      <c r="C14" s="63"/>
      <c r="D14" s="202"/>
      <c r="E14" s="2"/>
      <c r="F14" s="2"/>
      <c r="G14" s="2"/>
      <c r="H14" s="2"/>
      <c r="I14" s="2"/>
    </row>
    <row r="15" spans="1:9" ht="15.75" thickBot="1">
      <c r="A15" s="588" t="s">
        <v>927</v>
      </c>
      <c r="B15" s="589">
        <f>'İşletme Giderleri'!B25</f>
        <v>0</v>
      </c>
      <c r="C15" s="589">
        <f>'İşletme Giderleri'!C25</f>
        <v>0</v>
      </c>
      <c r="D15" s="590">
        <f>'İşletme Giderleri'!D25</f>
        <v>0</v>
      </c>
      <c r="E15" s="2"/>
      <c r="F15" s="2"/>
      <c r="G15" s="2"/>
      <c r="H15" s="2"/>
      <c r="I15" s="2"/>
    </row>
    <row r="16" spans="1:9" ht="13.5" thickBot="1">
      <c r="B16" s="2"/>
      <c r="C16" s="2"/>
      <c r="D16" s="2"/>
      <c r="E16" s="2"/>
      <c r="F16" s="2"/>
      <c r="G16" s="2"/>
      <c r="H16" s="2"/>
      <c r="I16" s="2"/>
    </row>
    <row r="17" spans="1:9" ht="15.75" thickBot="1">
      <c r="A17" s="595" t="s">
        <v>964</v>
      </c>
      <c r="B17" s="596">
        <v>41274</v>
      </c>
      <c r="C17" s="596">
        <v>41639</v>
      </c>
      <c r="D17" s="597">
        <v>42004</v>
      </c>
      <c r="E17" s="2"/>
      <c r="F17" s="2"/>
      <c r="G17" s="2"/>
      <c r="H17" s="2"/>
      <c r="I17" s="2"/>
    </row>
    <row r="18" spans="1:9" s="2" customFormat="1" ht="14.25" customHeight="1">
      <c r="A18" s="592" t="s">
        <v>46</v>
      </c>
      <c r="B18" s="598"/>
      <c r="C18" s="598"/>
      <c r="D18" s="599"/>
    </row>
    <row r="19" spans="1:9" s="2" customFormat="1" ht="14.25" customHeight="1">
      <c r="A19" s="582" t="s">
        <v>47</v>
      </c>
      <c r="B19" s="556"/>
      <c r="C19" s="556"/>
      <c r="D19" s="584"/>
    </row>
    <row r="20" spans="1:9" s="2" customFormat="1" ht="14.25" customHeight="1">
      <c r="A20" s="582" t="s">
        <v>48</v>
      </c>
      <c r="B20" s="556"/>
      <c r="C20" s="556"/>
      <c r="D20" s="584"/>
    </row>
    <row r="21" spans="1:9" s="2" customFormat="1" ht="14.25" customHeight="1">
      <c r="A21" s="582" t="s">
        <v>49</v>
      </c>
      <c r="B21" s="556"/>
      <c r="C21" s="556"/>
      <c r="D21" s="584"/>
    </row>
    <row r="22" spans="1:9" s="2" customFormat="1" ht="14.25" customHeight="1">
      <c r="A22" s="582" t="s">
        <v>50</v>
      </c>
      <c r="B22" s="556"/>
      <c r="C22" s="556"/>
      <c r="D22" s="584"/>
    </row>
    <row r="23" spans="1:9" s="2" customFormat="1" ht="14.25" customHeight="1">
      <c r="A23" s="582" t="s">
        <v>51</v>
      </c>
      <c r="B23" s="556"/>
      <c r="C23" s="556"/>
      <c r="D23" s="584"/>
    </row>
    <row r="24" spans="1:9" s="2" customFormat="1" ht="14.25" customHeight="1">
      <c r="A24" s="582" t="s">
        <v>52</v>
      </c>
      <c r="B24" s="556"/>
      <c r="C24" s="556"/>
      <c r="D24" s="584"/>
    </row>
    <row r="25" spans="1:9" s="64" customFormat="1" ht="15.75" thickBot="1">
      <c r="A25" s="583" t="s">
        <v>53</v>
      </c>
      <c r="B25" s="585"/>
      <c r="C25" s="585"/>
      <c r="D25" s="586"/>
    </row>
    <row r="26" spans="1:9" s="64" customFormat="1" ht="13.5" thickBot="1"/>
    <row r="27" spans="1:9" ht="15.75" thickBot="1">
      <c r="A27" s="595" t="s">
        <v>131</v>
      </c>
      <c r="B27" s="596">
        <v>41274</v>
      </c>
      <c r="C27" s="596">
        <v>41639</v>
      </c>
      <c r="D27" s="597">
        <v>42004</v>
      </c>
      <c r="E27" s="2"/>
      <c r="F27" s="2"/>
      <c r="G27" s="2"/>
      <c r="H27" s="2"/>
      <c r="I27" s="2"/>
    </row>
    <row r="28" spans="1:9" s="2" customFormat="1" ht="14.25" customHeight="1">
      <c r="A28" s="592" t="s">
        <v>54</v>
      </c>
      <c r="B28" s="593"/>
      <c r="C28" s="593"/>
      <c r="D28" s="594"/>
    </row>
    <row r="29" spans="1:9" s="2" customFormat="1" ht="15">
      <c r="A29" s="582" t="s">
        <v>55</v>
      </c>
      <c r="B29" s="63"/>
      <c r="C29" s="63"/>
      <c r="D29" s="202"/>
    </row>
    <row r="30" spans="1:9" s="2" customFormat="1" ht="15">
      <c r="A30" s="582" t="s">
        <v>56</v>
      </c>
      <c r="B30" s="63"/>
      <c r="C30" s="63"/>
      <c r="D30" s="202"/>
    </row>
    <row r="31" spans="1:9" s="2" customFormat="1" ht="15">
      <c r="A31" s="582" t="s">
        <v>57</v>
      </c>
      <c r="B31" s="63"/>
      <c r="C31" s="63"/>
      <c r="D31" s="202"/>
    </row>
    <row r="32" spans="1:9" s="2" customFormat="1" ht="15">
      <c r="A32" s="582" t="s">
        <v>58</v>
      </c>
      <c r="B32" s="63"/>
      <c r="C32" s="63"/>
      <c r="D32" s="202"/>
    </row>
    <row r="33" spans="1:4" s="2" customFormat="1" ht="15">
      <c r="A33" s="582" t="s">
        <v>59</v>
      </c>
      <c r="B33" s="63"/>
      <c r="C33" s="63"/>
      <c r="D33" s="202"/>
    </row>
    <row r="34" spans="1:4" s="2" customFormat="1" ht="15">
      <c r="A34" s="582" t="s">
        <v>60</v>
      </c>
      <c r="B34" s="63"/>
      <c r="C34" s="63"/>
      <c r="D34" s="202"/>
    </row>
    <row r="35" spans="1:4" s="64" customFormat="1" ht="15.75" thickBot="1">
      <c r="A35" s="583" t="s">
        <v>53</v>
      </c>
      <c r="B35" s="206"/>
      <c r="C35" s="206"/>
      <c r="D35" s="207"/>
    </row>
    <row r="36" spans="1:4" s="64" customFormat="1" ht="15">
      <c r="A36" s="84"/>
      <c r="B36" s="85"/>
      <c r="C36" s="85"/>
      <c r="D36" s="85"/>
    </row>
    <row r="37" spans="1:4" s="64" customFormat="1"/>
    <row r="38" spans="1:4" s="64" customFormat="1"/>
    <row r="39" spans="1:4" s="64" customFormat="1"/>
    <row r="40" spans="1:4" s="64" customFormat="1"/>
    <row r="41" spans="1:4" s="64" customFormat="1"/>
    <row r="42" spans="1:4" s="64" customFormat="1"/>
    <row r="43" spans="1:4" s="64" customFormat="1"/>
    <row r="44" spans="1:4" s="64" customFormat="1"/>
    <row r="45" spans="1:4" s="64" customFormat="1"/>
    <row r="46" spans="1:4" s="64" customFormat="1"/>
    <row r="47" spans="1:4" s="64" customFormat="1"/>
    <row r="48" spans="1:4" s="64" customFormat="1"/>
    <row r="49" s="64" customFormat="1"/>
    <row r="50" s="64" customFormat="1"/>
    <row r="51" s="64" customFormat="1"/>
    <row r="52" s="64" customFormat="1"/>
    <row r="53" s="64" customFormat="1"/>
    <row r="54" s="64" customFormat="1"/>
    <row r="55" s="64" customFormat="1"/>
    <row r="56" s="64" customFormat="1"/>
    <row r="57" s="64" customFormat="1"/>
    <row r="58" s="64" customFormat="1"/>
    <row r="59" s="64" customFormat="1"/>
    <row r="60" s="64" customFormat="1"/>
    <row r="61" s="64" customFormat="1"/>
    <row r="62" s="64" customFormat="1"/>
    <row r="63" s="64" customFormat="1"/>
    <row r="64" s="64" customFormat="1"/>
    <row r="65" s="64" customFormat="1"/>
    <row r="66" s="64" customFormat="1"/>
    <row r="67" s="64" customFormat="1"/>
    <row r="68" s="64" customFormat="1"/>
    <row r="69" s="64" customFormat="1"/>
  </sheetData>
  <sheetProtection password="CE4F" sheet="1" objects="1" scenarios="1" formatCells="0" formatColumns="0" formatRows="0" insertRows="0" deleteRows="0" selectLockedCells="1"/>
  <mergeCells count="3">
    <mergeCell ref="A4:F4"/>
    <mergeCell ref="A8:B8"/>
    <mergeCell ref="A5:D6"/>
  </mergeCells>
  <pageMargins left="0.74803149606299213" right="0.74803149606299213" top="0.98425196850393704" bottom="0.98425196850393704" header="0.51181102362204722" footer="0.51181102362204722"/>
  <pageSetup paperSize="9" scale="80" orientation="landscape" r:id="rId1"/>
  <headerFooter alignWithMargins="0">
    <oddFooter>&amp;R&amp;P/&amp;N</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7"/>
  <sheetViews>
    <sheetView view="pageBreakPreview" zoomScale="70" zoomScaleSheetLayoutView="70" workbookViewId="0">
      <selection activeCell="A39" activeCellId="1" sqref="F8:K41 A39:K46"/>
    </sheetView>
  </sheetViews>
  <sheetFormatPr defaultRowHeight="12.75"/>
  <cols>
    <col min="1" max="1" width="37.7109375" style="329" customWidth="1"/>
    <col min="2" max="3" width="14.28515625" style="329" customWidth="1"/>
    <col min="4" max="4" width="11.85546875" style="329" customWidth="1"/>
    <col min="5" max="5" width="11.140625" style="329" customWidth="1"/>
    <col min="6" max="6" width="3.7109375" style="329" customWidth="1"/>
    <col min="7" max="9" width="10.7109375" style="329" customWidth="1"/>
    <col min="10" max="10" width="7.42578125" style="329" customWidth="1"/>
    <col min="11" max="11" width="3.7109375" style="329" customWidth="1"/>
    <col min="12" max="14" width="10.7109375" style="329" customWidth="1"/>
    <col min="15" max="15" width="6.7109375" style="329" customWidth="1"/>
    <col min="16" max="16" width="3.42578125" style="329" customWidth="1"/>
    <col min="17" max="19" width="9.140625" style="329"/>
    <col min="20" max="20" width="6.5703125" style="329" customWidth="1"/>
    <col min="21" max="21" width="3.5703125" style="329" customWidth="1"/>
    <col min="22" max="24" width="9.140625" style="329"/>
    <col min="25" max="25" width="7.28515625" style="329" customWidth="1"/>
    <col min="26" max="26" width="3.28515625" style="329" customWidth="1"/>
    <col min="27" max="29" width="9.140625" style="329"/>
    <col min="30" max="30" width="6.85546875" style="329" customWidth="1"/>
    <col min="31" max="31" width="3.140625" style="329" customWidth="1"/>
    <col min="32" max="34" width="9.140625" style="329"/>
    <col min="35" max="35" width="7.140625" style="329" customWidth="1"/>
    <col min="36" max="36" width="2.5703125" style="329" customWidth="1"/>
    <col min="37" max="39" width="9.140625" style="329"/>
    <col min="40" max="40" width="7.140625" style="329" customWidth="1"/>
    <col min="41" max="41" width="2.5703125" style="329" customWidth="1"/>
    <col min="42" max="44" width="9.140625" style="329"/>
    <col min="45" max="45" width="7.42578125" style="329" customWidth="1"/>
    <col min="46" max="46" width="2.5703125" style="329" customWidth="1"/>
    <col min="47" max="49" width="9.140625" style="329"/>
    <col min="50" max="50" width="6.85546875" style="329" customWidth="1"/>
    <col min="51" max="51" width="3" style="329" customWidth="1"/>
    <col min="52" max="55" width="9.140625" style="329"/>
    <col min="56" max="56" width="3.28515625" style="329" customWidth="1"/>
    <col min="57" max="60" width="9.140625" style="329"/>
    <col min="61" max="61" width="3.140625" style="329" customWidth="1"/>
    <col min="62" max="65" width="9.140625" style="329"/>
    <col min="66" max="66" width="4" style="329" customWidth="1"/>
    <col min="67" max="16384" width="9.140625" style="329"/>
  </cols>
  <sheetData>
    <row r="1" spans="1:16" ht="15.75">
      <c r="A1" s="60" t="s">
        <v>631</v>
      </c>
      <c r="B1" s="6"/>
      <c r="F1" s="330"/>
      <c r="G1" s="330"/>
      <c r="H1" s="6"/>
      <c r="K1" s="330"/>
    </row>
    <row r="4" spans="1:16" s="332" customFormat="1">
      <c r="A4" s="331" t="s">
        <v>632</v>
      </c>
      <c r="C4" s="331"/>
      <c r="D4" s="331"/>
      <c r="E4" s="331"/>
      <c r="F4" s="331"/>
      <c r="G4" s="331"/>
      <c r="H4" s="331"/>
      <c r="I4" s="331"/>
      <c r="J4" s="331"/>
      <c r="K4" s="331"/>
      <c r="L4" s="331"/>
      <c r="M4" s="331"/>
      <c r="N4" s="331"/>
      <c r="O4" s="331"/>
      <c r="P4" s="331"/>
    </row>
    <row r="5" spans="1:16" s="332" customFormat="1"/>
    <row r="6" spans="1:16" s="332" customFormat="1">
      <c r="A6" s="333"/>
      <c r="B6" s="827">
        <v>42004</v>
      </c>
      <c r="C6" s="828"/>
      <c r="D6" s="828"/>
      <c r="E6" s="828"/>
      <c r="F6" s="334"/>
    </row>
    <row r="7" spans="1:16" s="332" customFormat="1" ht="27.75" customHeight="1">
      <c r="A7" s="333"/>
      <c r="B7" s="335" t="s">
        <v>633</v>
      </c>
      <c r="C7" s="336" t="s">
        <v>634</v>
      </c>
      <c r="D7" s="336" t="s">
        <v>635</v>
      </c>
      <c r="E7" s="336" t="s">
        <v>636</v>
      </c>
      <c r="F7" s="337"/>
    </row>
    <row r="8" spans="1:16" s="340" customFormat="1">
      <c r="A8" s="338" t="s">
        <v>637</v>
      </c>
      <c r="B8" s="338"/>
      <c r="C8" s="338"/>
      <c r="D8" s="338"/>
      <c r="E8" s="338"/>
      <c r="F8" s="339"/>
    </row>
    <row r="9" spans="1:16" s="340" customFormat="1">
      <c r="A9" s="341" t="s">
        <v>638</v>
      </c>
      <c r="B9" s="338"/>
      <c r="C9" s="338"/>
      <c r="D9" s="338"/>
      <c r="E9" s="338"/>
      <c r="F9" s="339"/>
    </row>
    <row r="10" spans="1:16" s="340" customFormat="1">
      <c r="A10" s="338" t="s">
        <v>639</v>
      </c>
      <c r="B10" s="338"/>
      <c r="C10" s="338"/>
      <c r="D10" s="338"/>
      <c r="E10" s="338"/>
      <c r="F10" s="339"/>
    </row>
    <row r="11" spans="1:16" s="340" customFormat="1">
      <c r="A11" s="338"/>
      <c r="B11" s="338"/>
      <c r="C11" s="338"/>
      <c r="D11" s="338"/>
      <c r="E11" s="338"/>
      <c r="F11" s="339"/>
    </row>
    <row r="12" spans="1:16" s="340" customFormat="1">
      <c r="A12" s="338" t="s">
        <v>640</v>
      </c>
      <c r="B12" s="338"/>
      <c r="C12" s="338"/>
      <c r="D12" s="338"/>
      <c r="E12" s="338"/>
      <c r="F12" s="339"/>
    </row>
    <row r="13" spans="1:16" s="340" customFormat="1">
      <c r="A13" s="338" t="s">
        <v>965</v>
      </c>
      <c r="B13" s="338"/>
      <c r="C13" s="338"/>
      <c r="D13" s="338"/>
      <c r="E13" s="338"/>
      <c r="F13" s="339"/>
    </row>
    <row r="14" spans="1:16" s="340" customFormat="1">
      <c r="A14" s="338" t="s">
        <v>641</v>
      </c>
      <c r="B14" s="338"/>
      <c r="C14" s="338"/>
      <c r="D14" s="338"/>
      <c r="E14" s="338"/>
      <c r="F14" s="339"/>
    </row>
    <row r="15" spans="1:16" s="340" customFormat="1">
      <c r="A15" s="338" t="s">
        <v>642</v>
      </c>
      <c r="B15" s="338"/>
      <c r="C15" s="338"/>
      <c r="D15" s="338"/>
      <c r="E15" s="338"/>
      <c r="F15" s="339"/>
    </row>
    <row r="16" spans="1:16" s="340" customFormat="1">
      <c r="A16" s="338" t="s">
        <v>643</v>
      </c>
      <c r="B16" s="338"/>
      <c r="C16" s="338"/>
      <c r="D16" s="338"/>
      <c r="E16" s="338"/>
      <c r="F16" s="339"/>
    </row>
    <row r="17" spans="1:6" s="340" customFormat="1">
      <c r="A17" s="338"/>
      <c r="B17" s="338"/>
      <c r="C17" s="338"/>
      <c r="D17" s="338"/>
      <c r="E17" s="338"/>
      <c r="F17" s="339"/>
    </row>
    <row r="18" spans="1:6" s="340" customFormat="1">
      <c r="A18" s="338" t="s">
        <v>644</v>
      </c>
      <c r="B18" s="338"/>
      <c r="C18" s="338"/>
      <c r="D18" s="338"/>
      <c r="E18" s="338"/>
      <c r="F18" s="339"/>
    </row>
    <row r="19" spans="1:6" s="340" customFormat="1">
      <c r="A19" s="338" t="s">
        <v>645</v>
      </c>
      <c r="B19" s="338"/>
      <c r="C19" s="338"/>
      <c r="D19" s="338"/>
      <c r="E19" s="338"/>
      <c r="F19" s="339"/>
    </row>
    <row r="20" spans="1:6" s="340" customFormat="1">
      <c r="A20" s="338" t="s">
        <v>646</v>
      </c>
      <c r="B20" s="338"/>
      <c r="C20" s="338"/>
      <c r="D20" s="338"/>
      <c r="E20" s="338"/>
      <c r="F20" s="339"/>
    </row>
    <row r="21" spans="1:6" s="340" customFormat="1">
      <c r="A21" s="338"/>
      <c r="B21" s="338"/>
      <c r="C21" s="338"/>
      <c r="D21" s="338"/>
      <c r="E21" s="338"/>
      <c r="F21" s="339"/>
    </row>
    <row r="22" spans="1:6" s="340" customFormat="1">
      <c r="A22" s="338" t="s">
        <v>647</v>
      </c>
      <c r="B22" s="338"/>
      <c r="C22" s="338"/>
      <c r="D22" s="338"/>
      <c r="E22" s="338"/>
      <c r="F22" s="339"/>
    </row>
    <row r="23" spans="1:6" s="340" customFormat="1">
      <c r="A23" s="341" t="s">
        <v>638</v>
      </c>
      <c r="B23" s="338"/>
      <c r="C23" s="338"/>
      <c r="D23" s="338"/>
      <c r="E23" s="338"/>
      <c r="F23" s="339"/>
    </row>
    <row r="24" spans="1:6" s="340" customFormat="1">
      <c r="A24" s="338" t="s">
        <v>639</v>
      </c>
      <c r="B24" s="338"/>
      <c r="C24" s="338"/>
      <c r="D24" s="338"/>
      <c r="E24" s="338"/>
      <c r="F24" s="339"/>
    </row>
    <row r="25" spans="1:6" s="340" customFormat="1">
      <c r="A25" s="338"/>
      <c r="B25" s="338"/>
      <c r="C25" s="338"/>
      <c r="D25" s="338"/>
      <c r="E25" s="338"/>
      <c r="F25" s="339"/>
    </row>
    <row r="26" spans="1:6" s="340" customFormat="1">
      <c r="A26" s="338" t="s">
        <v>648</v>
      </c>
      <c r="B26" s="338"/>
      <c r="C26" s="338"/>
      <c r="D26" s="338"/>
      <c r="E26" s="338"/>
      <c r="F26" s="339"/>
    </row>
    <row r="27" spans="1:6" s="340" customFormat="1">
      <c r="A27" s="338" t="s">
        <v>638</v>
      </c>
      <c r="B27" s="338"/>
      <c r="C27" s="338"/>
      <c r="D27" s="338"/>
      <c r="E27" s="338"/>
      <c r="F27" s="339"/>
    </row>
    <row r="28" spans="1:6" s="340" customFormat="1">
      <c r="A28" s="338" t="s">
        <v>639</v>
      </c>
      <c r="B28" s="338"/>
      <c r="C28" s="338"/>
      <c r="D28" s="338"/>
      <c r="E28" s="338"/>
      <c r="F28" s="339"/>
    </row>
    <row r="29" spans="1:6" s="340" customFormat="1">
      <c r="A29" s="338"/>
      <c r="B29" s="338"/>
      <c r="C29" s="338"/>
      <c r="D29" s="338"/>
      <c r="E29" s="338"/>
      <c r="F29" s="339"/>
    </row>
    <row r="30" spans="1:6" s="340" customFormat="1">
      <c r="A30" s="341" t="s">
        <v>649</v>
      </c>
      <c r="B30" s="338"/>
      <c r="C30" s="338"/>
      <c r="D30" s="338"/>
      <c r="E30" s="338"/>
      <c r="F30" s="339"/>
    </row>
    <row r="31" spans="1:6" s="340" customFormat="1">
      <c r="A31" s="341" t="s">
        <v>650</v>
      </c>
      <c r="B31" s="338"/>
      <c r="C31" s="338"/>
      <c r="D31" s="338"/>
      <c r="E31" s="338"/>
      <c r="F31" s="339"/>
    </row>
    <row r="32" spans="1:6" s="340" customFormat="1">
      <c r="A32" s="338" t="s">
        <v>651</v>
      </c>
      <c r="B32" s="338"/>
      <c r="C32" s="338"/>
      <c r="D32" s="338"/>
      <c r="E32" s="338"/>
      <c r="F32" s="339"/>
    </row>
    <row r="33" spans="1:6" s="340" customFormat="1">
      <c r="A33" s="338" t="s">
        <v>639</v>
      </c>
      <c r="B33" s="338"/>
      <c r="C33" s="338"/>
      <c r="D33" s="338"/>
      <c r="E33" s="338"/>
      <c r="F33" s="339"/>
    </row>
    <row r="34" spans="1:6" s="340" customFormat="1">
      <c r="A34" s="338"/>
      <c r="B34" s="338"/>
      <c r="C34" s="338"/>
      <c r="D34" s="338"/>
      <c r="E34" s="338"/>
      <c r="F34" s="339"/>
    </row>
    <row r="35" spans="1:6" s="345" customFormat="1">
      <c r="A35" s="342" t="s">
        <v>20</v>
      </c>
      <c r="B35" s="343"/>
      <c r="C35" s="343"/>
      <c r="D35" s="343"/>
      <c r="E35" s="343"/>
      <c r="F35" s="344"/>
    </row>
    <row r="36" spans="1:6" s="340" customFormat="1">
      <c r="A36" s="346" t="s">
        <v>652</v>
      </c>
      <c r="B36" s="338"/>
      <c r="C36" s="338"/>
      <c r="D36" s="338"/>
      <c r="E36" s="338"/>
      <c r="F36" s="339"/>
    </row>
    <row r="37" spans="1:6" s="340" customFormat="1">
      <c r="A37" s="347" t="s">
        <v>653</v>
      </c>
      <c r="B37" s="338"/>
      <c r="C37" s="338"/>
      <c r="D37" s="338"/>
      <c r="E37" s="338"/>
      <c r="F37" s="339"/>
    </row>
    <row r="38" spans="1:6" s="340" customFormat="1">
      <c r="A38" s="348" t="s">
        <v>966</v>
      </c>
      <c r="B38" s="339"/>
      <c r="C38" s="339"/>
      <c r="D38" s="339"/>
      <c r="E38" s="339"/>
      <c r="F38" s="339"/>
    </row>
    <row r="39" spans="1:6" s="340" customFormat="1"/>
    <row r="40" spans="1:6" s="340" customFormat="1">
      <c r="A40" s="349"/>
    </row>
    <row r="41" spans="1:6" s="340" customFormat="1"/>
    <row r="42" spans="1:6" s="340" customFormat="1"/>
    <row r="43" spans="1:6" s="340" customFormat="1"/>
    <row r="44" spans="1:6" s="340" customFormat="1"/>
    <row r="45" spans="1:6" s="340" customFormat="1"/>
    <row r="46" spans="1:6" s="340" customFormat="1"/>
    <row r="47" spans="1:6" s="340" customFormat="1"/>
  </sheetData>
  <sheetProtection password="CE4F" sheet="1" objects="1" scenarios="1" formatCells="0" formatColumns="0" formatRows="0" insertRows="0" deleteRows="0" selectLockedCells="1"/>
  <mergeCells count="1">
    <mergeCell ref="B6:E6"/>
  </mergeCells>
  <pageMargins left="0.74803149606299213" right="0.74803149606299213" top="0.98425196850393704" bottom="0.98425196850393704" header="0.51181102362204722" footer="0.51181102362204722"/>
  <pageSetup paperSize="9" scale="85" orientation="portrait" r:id="rId1"/>
  <headerFooter alignWithMargins="0"/>
  <colBreaks count="2" manualBreakCount="2">
    <brk id="25" max="41" man="1"/>
    <brk id="50" max="41"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135"/>
  <sheetViews>
    <sheetView view="pageBreakPreview" zoomScale="70" zoomScaleSheetLayoutView="70" workbookViewId="0">
      <selection activeCell="A19" activeCellId="1" sqref="J9:N31 A19:I31"/>
    </sheetView>
  </sheetViews>
  <sheetFormatPr defaultRowHeight="12.75"/>
  <cols>
    <col min="1" max="1" width="9.140625" style="329"/>
    <col min="2" max="2" width="29.85546875" style="329" customWidth="1"/>
    <col min="3" max="3" width="17.140625" style="329" customWidth="1"/>
    <col min="4" max="4" width="16.7109375" style="329" customWidth="1"/>
    <col min="5" max="5" width="13.140625" style="329" customWidth="1"/>
    <col min="6" max="7" width="10.7109375" style="329" customWidth="1"/>
    <col min="8" max="8" width="13.42578125" style="329" customWidth="1"/>
    <col min="9" max="9" width="12.7109375" style="329" customWidth="1"/>
    <col min="10" max="12" width="10.7109375" style="329" customWidth="1"/>
    <col min="13" max="13" width="3.7109375" style="329" customWidth="1"/>
    <col min="14" max="17" width="10.7109375" style="329" customWidth="1"/>
    <col min="18" max="18" width="3.42578125" style="329" customWidth="1"/>
    <col min="19" max="16384" width="9.140625" style="329"/>
  </cols>
  <sheetData>
    <row r="1" spans="1:13" ht="15.75">
      <c r="A1" s="60" t="s">
        <v>654</v>
      </c>
      <c r="D1" s="6"/>
      <c r="E1" s="6"/>
      <c r="H1" s="330"/>
      <c r="I1" s="330"/>
      <c r="J1" s="6"/>
      <c r="M1" s="330"/>
    </row>
    <row r="2" spans="1:13" ht="15.75">
      <c r="A2" s="305"/>
      <c r="D2" s="6"/>
      <c r="E2" s="6"/>
      <c r="H2" s="330"/>
      <c r="I2" s="330"/>
      <c r="J2" s="6"/>
      <c r="M2" s="330"/>
    </row>
    <row r="3" spans="1:13" ht="15.75">
      <c r="A3" s="306" t="s">
        <v>138</v>
      </c>
      <c r="D3" s="6"/>
      <c r="E3" s="6"/>
      <c r="H3" s="330"/>
      <c r="I3" s="330"/>
      <c r="J3" s="6"/>
      <c r="M3" s="330"/>
    </row>
    <row r="4" spans="1:13">
      <c r="A4" s="601" t="s">
        <v>655</v>
      </c>
    </row>
    <row r="5" spans="1:13">
      <c r="A5" s="601"/>
    </row>
    <row r="6" spans="1:13" ht="13.5" thickBot="1"/>
    <row r="7" spans="1:13" ht="17.25" customHeight="1" thickBot="1">
      <c r="A7" s="829" t="s">
        <v>981</v>
      </c>
      <c r="B7" s="830"/>
      <c r="C7" s="830"/>
      <c r="D7" s="830"/>
      <c r="E7" s="830"/>
      <c r="F7" s="830"/>
      <c r="G7" s="830"/>
      <c r="H7" s="830"/>
      <c r="I7" s="831"/>
    </row>
    <row r="8" spans="1:13" ht="25.5">
      <c r="A8" s="603" t="s">
        <v>656</v>
      </c>
      <c r="B8" s="604" t="s">
        <v>657</v>
      </c>
      <c r="C8" s="604" t="s">
        <v>658</v>
      </c>
      <c r="D8" s="604" t="s">
        <v>659</v>
      </c>
      <c r="E8" s="604" t="s">
        <v>660</v>
      </c>
      <c r="F8" s="604" t="s">
        <v>661</v>
      </c>
      <c r="G8" s="604" t="s">
        <v>662</v>
      </c>
      <c r="H8" s="604" t="s">
        <v>982</v>
      </c>
      <c r="I8" s="605" t="s">
        <v>663</v>
      </c>
      <c r="K8" s="350"/>
    </row>
    <row r="9" spans="1:13" s="354" customFormat="1">
      <c r="A9" s="351"/>
      <c r="B9" s="352"/>
      <c r="C9" s="352"/>
      <c r="D9" s="352"/>
      <c r="E9" s="352"/>
      <c r="F9" s="352"/>
      <c r="G9" s="352"/>
      <c r="H9" s="352"/>
      <c r="I9" s="353"/>
    </row>
    <row r="10" spans="1:13" s="354" customFormat="1">
      <c r="A10" s="351"/>
      <c r="B10" s="352"/>
      <c r="C10" s="352"/>
      <c r="D10" s="352"/>
      <c r="E10" s="352"/>
      <c r="F10" s="352"/>
      <c r="G10" s="352"/>
      <c r="H10" s="352"/>
      <c r="I10" s="353"/>
    </row>
    <row r="11" spans="1:13" s="354" customFormat="1">
      <c r="A11" s="351"/>
      <c r="B11" s="352"/>
      <c r="C11" s="352"/>
      <c r="D11" s="352"/>
      <c r="E11" s="352"/>
      <c r="F11" s="352"/>
      <c r="G11" s="352"/>
      <c r="H11" s="352"/>
      <c r="I11" s="353"/>
    </row>
    <row r="12" spans="1:13" s="354" customFormat="1">
      <c r="A12" s="351"/>
      <c r="B12" s="352"/>
      <c r="C12" s="352"/>
      <c r="D12" s="352"/>
      <c r="E12" s="352"/>
      <c r="F12" s="352"/>
      <c r="G12" s="352"/>
      <c r="H12" s="352"/>
      <c r="I12" s="353"/>
    </row>
    <row r="13" spans="1:13" s="354" customFormat="1">
      <c r="A13" s="351"/>
      <c r="B13" s="352"/>
      <c r="C13" s="352"/>
      <c r="D13" s="352"/>
      <c r="E13" s="352"/>
      <c r="F13" s="352"/>
      <c r="G13" s="352"/>
      <c r="H13" s="352"/>
      <c r="I13" s="353"/>
    </row>
    <row r="14" spans="1:13" s="354" customFormat="1">
      <c r="A14" s="351"/>
      <c r="B14" s="352"/>
      <c r="C14" s="352"/>
      <c r="D14" s="352"/>
      <c r="E14" s="352"/>
      <c r="F14" s="352"/>
      <c r="G14" s="352"/>
      <c r="H14" s="352"/>
      <c r="I14" s="353"/>
    </row>
    <row r="15" spans="1:13" s="354" customFormat="1">
      <c r="A15" s="351"/>
      <c r="B15" s="352"/>
      <c r="C15" s="352"/>
      <c r="D15" s="352"/>
      <c r="E15" s="352"/>
      <c r="F15" s="352"/>
      <c r="G15" s="352"/>
      <c r="H15" s="352"/>
      <c r="I15" s="353"/>
    </row>
    <row r="16" spans="1:13" s="354" customFormat="1" ht="13.5" thickBot="1">
      <c r="A16" s="355"/>
      <c r="B16" s="356"/>
      <c r="C16" s="356"/>
      <c r="D16" s="356"/>
      <c r="E16" s="356"/>
      <c r="F16" s="356"/>
      <c r="G16" s="356"/>
      <c r="H16" s="356"/>
      <c r="I16" s="357"/>
    </row>
    <row r="17" spans="1:9" s="354" customFormat="1">
      <c r="A17" s="602"/>
      <c r="B17" s="602"/>
      <c r="C17" s="602"/>
      <c r="D17" s="602"/>
      <c r="E17" s="602"/>
      <c r="F17" s="602"/>
      <c r="G17" s="602"/>
      <c r="H17" s="602"/>
      <c r="I17" s="602"/>
    </row>
    <row r="18" spans="1:9" s="340" customFormat="1">
      <c r="A18" s="358" t="s">
        <v>664</v>
      </c>
    </row>
    <row r="19" spans="1:9" s="340" customFormat="1"/>
    <row r="20" spans="1:9" s="340" customFormat="1"/>
    <row r="21" spans="1:9" s="340" customFormat="1"/>
    <row r="22" spans="1:9" s="340" customFormat="1"/>
    <row r="23" spans="1:9" s="340" customFormat="1"/>
    <row r="24" spans="1:9" s="340" customFormat="1"/>
    <row r="25" spans="1:9" s="340" customFormat="1"/>
    <row r="26" spans="1:9" s="340" customFormat="1"/>
    <row r="27" spans="1:9" s="340" customFormat="1"/>
    <row r="28" spans="1:9" s="340" customFormat="1"/>
    <row r="29" spans="1:9" s="340" customFormat="1"/>
    <row r="30" spans="1:9" s="340" customFormat="1"/>
    <row r="31" spans="1:9" s="340" customFormat="1"/>
    <row r="32" spans="1:9" s="340" customFormat="1"/>
    <row r="33" s="340" customFormat="1"/>
    <row r="34" s="340" customFormat="1"/>
    <row r="35" s="340" customFormat="1"/>
    <row r="36" s="340" customFormat="1"/>
    <row r="37" s="340" customFormat="1"/>
    <row r="38" s="340" customFormat="1"/>
    <row r="39" s="340" customFormat="1"/>
    <row r="40" s="340" customFormat="1"/>
    <row r="41" s="340" customFormat="1"/>
    <row r="42" s="340" customFormat="1"/>
    <row r="43" s="340" customFormat="1"/>
    <row r="44" s="340" customFormat="1"/>
    <row r="45" s="340" customFormat="1"/>
    <row r="46" s="340" customFormat="1"/>
    <row r="47" s="340" customFormat="1"/>
    <row r="48" s="340" customFormat="1"/>
    <row r="49" s="340" customFormat="1"/>
    <row r="50" s="340" customFormat="1"/>
    <row r="51" s="340" customFormat="1"/>
    <row r="52" s="340" customFormat="1"/>
    <row r="53" s="340" customFormat="1"/>
    <row r="54" s="340" customFormat="1"/>
    <row r="55" s="340" customFormat="1"/>
    <row r="56" s="340" customFormat="1"/>
    <row r="57" s="340" customFormat="1"/>
    <row r="58" s="340" customFormat="1"/>
    <row r="59" s="340" customFormat="1"/>
    <row r="60" s="340" customFormat="1"/>
    <row r="61" s="340" customFormat="1"/>
    <row r="62" s="340" customFormat="1"/>
    <row r="63" s="340" customFormat="1"/>
    <row r="64" s="340" customFormat="1"/>
    <row r="65" s="340" customFormat="1"/>
    <row r="66" s="340" customFormat="1"/>
    <row r="67" s="340" customFormat="1"/>
    <row r="68" s="340" customFormat="1"/>
    <row r="69" s="340" customFormat="1"/>
    <row r="70" s="340" customFormat="1"/>
    <row r="71" s="340" customFormat="1"/>
    <row r="72" s="340" customFormat="1"/>
    <row r="73" s="340" customFormat="1"/>
    <row r="74" s="340" customFormat="1"/>
    <row r="75" s="340" customFormat="1"/>
    <row r="76" s="340" customFormat="1"/>
    <row r="77" s="340" customFormat="1"/>
    <row r="78" s="340" customFormat="1"/>
    <row r="79" s="340" customFormat="1"/>
    <row r="80" s="340" customFormat="1"/>
    <row r="81" s="340" customFormat="1"/>
    <row r="82" s="340" customFormat="1"/>
    <row r="83" s="340" customFormat="1"/>
    <row r="84" s="340" customFormat="1"/>
    <row r="85" s="340" customFormat="1"/>
    <row r="86" s="340" customFormat="1"/>
    <row r="87" s="340" customFormat="1"/>
    <row r="88" s="340" customFormat="1"/>
    <row r="89" s="340" customFormat="1"/>
    <row r="90" s="340" customFormat="1"/>
    <row r="91" s="340" customFormat="1"/>
    <row r="92" s="340" customFormat="1"/>
    <row r="93" s="340" customFormat="1"/>
    <row r="94" s="340" customFormat="1"/>
    <row r="95" s="340" customFormat="1"/>
    <row r="96" s="340" customFormat="1"/>
    <row r="97" s="340" customFormat="1"/>
    <row r="98" s="340" customFormat="1"/>
    <row r="99" s="340" customFormat="1"/>
    <row r="100" s="340" customFormat="1"/>
    <row r="101" s="340" customFormat="1"/>
    <row r="102" s="340" customFormat="1"/>
    <row r="103" s="340" customFormat="1"/>
    <row r="104" s="340" customFormat="1"/>
    <row r="105" s="340" customFormat="1"/>
    <row r="106" s="340" customFormat="1"/>
    <row r="107" s="340" customFormat="1"/>
    <row r="108" s="340" customFormat="1"/>
    <row r="109" s="340" customFormat="1"/>
    <row r="110" s="340" customFormat="1"/>
    <row r="111" s="340" customFormat="1"/>
    <row r="112" s="340" customFormat="1"/>
    <row r="113" s="340" customFormat="1"/>
    <row r="114" s="340" customFormat="1"/>
    <row r="115" s="340" customFormat="1"/>
    <row r="116" s="340" customFormat="1"/>
    <row r="117" s="340" customFormat="1"/>
    <row r="118" s="340" customFormat="1"/>
    <row r="119" s="340" customFormat="1"/>
    <row r="120" s="340" customFormat="1"/>
    <row r="121" s="340" customFormat="1"/>
    <row r="122" s="340" customFormat="1"/>
    <row r="123" s="340" customFormat="1"/>
    <row r="124" s="340" customFormat="1"/>
    <row r="125" s="340" customFormat="1"/>
    <row r="126" s="340" customFormat="1"/>
    <row r="127" s="340" customFormat="1"/>
    <row r="128" s="340" customFormat="1"/>
    <row r="129" s="340" customFormat="1"/>
    <row r="130" s="340" customFormat="1"/>
    <row r="131" s="340" customFormat="1"/>
    <row r="132" s="340" customFormat="1"/>
    <row r="133" s="340" customFormat="1"/>
    <row r="134" s="340" customFormat="1"/>
    <row r="135" s="340" customFormat="1"/>
  </sheetData>
  <sheetProtection password="CE4F" sheet="1" objects="1" scenarios="1" formatCells="0" formatColumns="0" formatRows="0" insertRows="0" deleteRows="0" selectLockedCells="1"/>
  <mergeCells count="1">
    <mergeCell ref="A7:I7"/>
  </mergeCells>
  <pageMargins left="0.74803149606299213" right="0.74803149606299213" top="0.98425196850393704" bottom="0.98425196850393704" header="0.51181102362204722" footer="0.51181102362204722"/>
  <pageSetup paperSize="9" scale="65"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53"/>
  <sheetViews>
    <sheetView view="pageBreakPreview" zoomScale="70" zoomScaleSheetLayoutView="70" workbookViewId="0">
      <selection activeCell="G1" sqref="G1:L1048576"/>
    </sheetView>
  </sheetViews>
  <sheetFormatPr defaultRowHeight="12.75"/>
  <cols>
    <col min="1" max="1" width="11.42578125" style="329" customWidth="1"/>
    <col min="2" max="2" width="28.28515625" style="329" bestFit="1" customWidth="1"/>
    <col min="3" max="6" width="15.42578125" style="329" customWidth="1"/>
    <col min="7" max="9" width="10.7109375" style="340" customWidth="1"/>
    <col min="10" max="10" width="3.7109375" style="340" customWidth="1"/>
    <col min="11" max="12" width="10.7109375" style="340" customWidth="1"/>
    <col min="13" max="14" width="10.7109375" style="329" customWidth="1"/>
    <col min="15" max="15" width="3.42578125" style="329" customWidth="1"/>
    <col min="16" max="16384" width="9.140625" style="329"/>
  </cols>
  <sheetData>
    <row r="1" spans="1:10" ht="15.75">
      <c r="A1" s="60" t="s">
        <v>665</v>
      </c>
      <c r="B1" s="6"/>
      <c r="C1" s="330"/>
      <c r="D1" s="6"/>
      <c r="G1" s="155"/>
      <c r="J1" s="749"/>
    </row>
    <row r="2" spans="1:10" ht="15.75">
      <c r="A2" s="305"/>
      <c r="B2" s="6"/>
      <c r="C2" s="330"/>
      <c r="D2" s="6"/>
      <c r="G2" s="155"/>
      <c r="J2" s="749"/>
    </row>
    <row r="3" spans="1:10" ht="15.75">
      <c r="A3" s="306" t="s">
        <v>138</v>
      </c>
      <c r="B3" s="6"/>
      <c r="C3" s="330"/>
      <c r="D3" s="6"/>
      <c r="G3" s="155"/>
      <c r="J3" s="749"/>
    </row>
    <row r="4" spans="1:10">
      <c r="A4" s="601" t="s">
        <v>666</v>
      </c>
    </row>
    <row r="5" spans="1:10">
      <c r="A5" s="601" t="s">
        <v>930</v>
      </c>
    </row>
    <row r="6" spans="1:10" ht="13.5" thickBot="1">
      <c r="C6" s="340"/>
      <c r="D6" s="340"/>
      <c r="E6" s="340"/>
      <c r="F6" s="340"/>
    </row>
    <row r="7" spans="1:10" s="340" customFormat="1" ht="17.25" customHeight="1" thickBot="1">
      <c r="A7" s="832" t="s">
        <v>667</v>
      </c>
      <c r="B7" s="833"/>
      <c r="C7" s="833"/>
      <c r="D7" s="833"/>
      <c r="E7" s="833"/>
      <c r="F7" s="834"/>
    </row>
    <row r="8" spans="1:10" s="340" customFormat="1" ht="25.5">
      <c r="A8" s="606" t="s">
        <v>668</v>
      </c>
      <c r="B8" s="607" t="s">
        <v>669</v>
      </c>
      <c r="C8" s="607" t="s">
        <v>670</v>
      </c>
      <c r="D8" s="607" t="s">
        <v>671</v>
      </c>
      <c r="E8" s="607" t="s">
        <v>672</v>
      </c>
      <c r="F8" s="608" t="s">
        <v>673</v>
      </c>
      <c r="H8" s="359"/>
    </row>
    <row r="9" spans="1:10" s="340" customFormat="1">
      <c r="A9" s="360"/>
      <c r="B9" s="338"/>
      <c r="C9" s="338"/>
      <c r="D9" s="338"/>
      <c r="E9" s="338"/>
      <c r="F9" s="361"/>
    </row>
    <row r="10" spans="1:10" s="340" customFormat="1">
      <c r="A10" s="360"/>
      <c r="B10" s="338"/>
      <c r="C10" s="338"/>
      <c r="D10" s="338"/>
      <c r="E10" s="338"/>
      <c r="F10" s="361"/>
    </row>
    <row r="11" spans="1:10" s="340" customFormat="1">
      <c r="A11" s="360"/>
      <c r="B11" s="338"/>
      <c r="C11" s="338"/>
      <c r="D11" s="338"/>
      <c r="E11" s="338"/>
      <c r="F11" s="361"/>
    </row>
    <row r="12" spans="1:10" s="340" customFormat="1">
      <c r="A12" s="360"/>
      <c r="B12" s="338"/>
      <c r="C12" s="338"/>
      <c r="D12" s="338"/>
      <c r="E12" s="338"/>
      <c r="F12" s="361"/>
    </row>
    <row r="13" spans="1:10" s="340" customFormat="1">
      <c r="A13" s="360"/>
      <c r="B13" s="338"/>
      <c r="C13" s="338"/>
      <c r="D13" s="338"/>
      <c r="E13" s="338"/>
      <c r="F13" s="361"/>
    </row>
    <row r="14" spans="1:10" s="340" customFormat="1">
      <c r="A14" s="360"/>
      <c r="B14" s="338"/>
      <c r="C14" s="338"/>
      <c r="D14" s="338"/>
      <c r="E14" s="338"/>
      <c r="F14" s="361"/>
    </row>
    <row r="15" spans="1:10" s="340" customFormat="1">
      <c r="A15" s="360"/>
      <c r="B15" s="338"/>
      <c r="C15" s="338"/>
      <c r="D15" s="338"/>
      <c r="E15" s="338"/>
      <c r="F15" s="361"/>
    </row>
    <row r="16" spans="1:10" s="340" customFormat="1" ht="13.5" thickBot="1">
      <c r="A16" s="362"/>
      <c r="B16" s="363"/>
      <c r="C16" s="363"/>
      <c r="D16" s="363"/>
      <c r="E16" s="363"/>
      <c r="F16" s="364"/>
    </row>
    <row r="17" spans="1:8" s="339" customFormat="1" ht="13.5" thickBot="1"/>
    <row r="18" spans="1:8" s="340" customFormat="1" ht="17.25" customHeight="1" thickBot="1">
      <c r="A18" s="832" t="s">
        <v>667</v>
      </c>
      <c r="B18" s="833"/>
      <c r="C18" s="833"/>
      <c r="D18" s="833"/>
      <c r="E18" s="833"/>
      <c r="F18" s="834"/>
    </row>
    <row r="19" spans="1:8" s="340" customFormat="1" ht="25.5">
      <c r="A19" s="606" t="s">
        <v>668</v>
      </c>
      <c r="B19" s="607" t="s">
        <v>669</v>
      </c>
      <c r="C19" s="607" t="s">
        <v>670</v>
      </c>
      <c r="D19" s="607" t="s">
        <v>671</v>
      </c>
      <c r="E19" s="607" t="s">
        <v>672</v>
      </c>
      <c r="F19" s="608" t="s">
        <v>673</v>
      </c>
      <c r="H19" s="359"/>
    </row>
    <row r="20" spans="1:8" s="340" customFormat="1">
      <c r="A20" s="360"/>
      <c r="B20" s="338"/>
      <c r="C20" s="338"/>
      <c r="D20" s="338"/>
      <c r="E20" s="338"/>
      <c r="F20" s="361"/>
    </row>
    <row r="21" spans="1:8" s="340" customFormat="1">
      <c r="A21" s="360"/>
      <c r="B21" s="338"/>
      <c r="C21" s="338"/>
      <c r="D21" s="338"/>
      <c r="E21" s="338"/>
      <c r="F21" s="361"/>
    </row>
    <row r="22" spans="1:8" s="340" customFormat="1">
      <c r="A22" s="360"/>
      <c r="B22" s="338"/>
      <c r="C22" s="338"/>
      <c r="D22" s="338"/>
      <c r="E22" s="338"/>
      <c r="F22" s="361"/>
    </row>
    <row r="23" spans="1:8" s="340" customFormat="1">
      <c r="A23" s="360"/>
      <c r="B23" s="338"/>
      <c r="C23" s="338"/>
      <c r="D23" s="338"/>
      <c r="E23" s="338"/>
      <c r="F23" s="361"/>
    </row>
    <row r="24" spans="1:8" s="340" customFormat="1">
      <c r="A24" s="360"/>
      <c r="B24" s="338"/>
      <c r="C24" s="338"/>
      <c r="D24" s="338"/>
      <c r="E24" s="338"/>
      <c r="F24" s="361"/>
    </row>
    <row r="25" spans="1:8" s="340" customFormat="1">
      <c r="A25" s="360"/>
      <c r="B25" s="338"/>
      <c r="C25" s="338"/>
      <c r="D25" s="338"/>
      <c r="E25" s="338"/>
      <c r="F25" s="361"/>
    </row>
    <row r="26" spans="1:8" s="340" customFormat="1">
      <c r="A26" s="360"/>
      <c r="B26" s="338"/>
      <c r="C26" s="338"/>
      <c r="D26" s="338"/>
      <c r="E26" s="338"/>
      <c r="F26" s="361"/>
    </row>
    <row r="27" spans="1:8" s="340" customFormat="1" ht="13.5" thickBot="1">
      <c r="A27" s="362"/>
      <c r="B27" s="363"/>
      <c r="C27" s="363"/>
      <c r="D27" s="363"/>
      <c r="E27" s="363"/>
      <c r="F27" s="364"/>
    </row>
    <row r="28" spans="1:8" s="340" customFormat="1" ht="15.75">
      <c r="A28" s="365"/>
    </row>
    <row r="29" spans="1:8" s="340" customFormat="1"/>
    <row r="30" spans="1:8" s="340" customFormat="1"/>
    <row r="31" spans="1:8" s="340" customFormat="1">
      <c r="B31" s="359"/>
      <c r="C31" s="359"/>
      <c r="D31" s="359"/>
      <c r="E31" s="359"/>
    </row>
    <row r="32" spans="1:8" s="340" customFormat="1"/>
    <row r="33" s="340" customFormat="1"/>
    <row r="34" s="340" customFormat="1"/>
    <row r="35" s="340" customFormat="1"/>
    <row r="36" s="340" customFormat="1"/>
    <row r="37" s="340" customFormat="1"/>
    <row r="38" s="340" customFormat="1"/>
    <row r="39" s="340" customFormat="1"/>
    <row r="40" s="340" customFormat="1"/>
    <row r="41" s="340" customFormat="1"/>
    <row r="42" s="340" customFormat="1"/>
    <row r="43" s="340" customFormat="1"/>
    <row r="44" s="340" customFormat="1"/>
    <row r="45" s="340" customFormat="1"/>
    <row r="46" s="340" customFormat="1"/>
    <row r="47" s="340" customFormat="1"/>
    <row r="48" s="340" customFormat="1"/>
    <row r="49" s="340" customFormat="1"/>
    <row r="50" s="340" customFormat="1"/>
    <row r="51" s="340" customFormat="1"/>
    <row r="52" s="340" customFormat="1"/>
    <row r="53" s="340" customFormat="1"/>
    <row r="54" s="340" customFormat="1"/>
    <row r="55" s="340" customFormat="1"/>
    <row r="56" s="340" customFormat="1"/>
    <row r="57" s="340" customFormat="1"/>
    <row r="58" s="340" customFormat="1"/>
    <row r="59" s="340" customFormat="1"/>
    <row r="60" s="340" customFormat="1"/>
    <row r="61" s="340" customFormat="1"/>
    <row r="62" s="340" customFormat="1"/>
    <row r="63" s="340" customFormat="1"/>
    <row r="64" s="340" customFormat="1"/>
    <row r="65" s="340" customFormat="1"/>
    <row r="66" s="340" customFormat="1"/>
    <row r="67" s="340" customFormat="1"/>
    <row r="68" s="340" customFormat="1"/>
    <row r="69" s="340" customFormat="1"/>
    <row r="70" s="340" customFormat="1"/>
    <row r="71" s="340" customFormat="1"/>
    <row r="72" s="340" customFormat="1"/>
    <row r="73" s="340" customFormat="1"/>
    <row r="74" s="340" customFormat="1"/>
    <row r="75" s="340" customFormat="1"/>
    <row r="76" s="340" customFormat="1"/>
    <row r="77" s="340" customFormat="1"/>
    <row r="78" s="340" customFormat="1"/>
    <row r="79" s="340" customFormat="1"/>
    <row r="80" s="340" customFormat="1"/>
    <row r="81" s="340" customFormat="1"/>
    <row r="82" s="340" customFormat="1"/>
    <row r="83" s="340" customFormat="1"/>
    <row r="84" s="340" customFormat="1"/>
    <row r="85" s="340" customFormat="1"/>
    <row r="86" s="340" customFormat="1"/>
    <row r="87" s="340" customFormat="1"/>
    <row r="88" s="340" customFormat="1"/>
    <row r="89" s="340" customFormat="1"/>
    <row r="90" s="340" customFormat="1"/>
    <row r="91" s="340" customFormat="1"/>
    <row r="92" s="340" customFormat="1"/>
    <row r="93" s="340" customFormat="1"/>
    <row r="94" s="340" customFormat="1"/>
    <row r="95" s="340" customFormat="1"/>
    <row r="96" s="340" customFormat="1"/>
    <row r="97" s="340" customFormat="1"/>
    <row r="98" s="340" customFormat="1"/>
    <row r="99" s="340" customFormat="1"/>
    <row r="100" s="340" customFormat="1"/>
    <row r="101" s="340" customFormat="1"/>
    <row r="102" s="340" customFormat="1"/>
    <row r="103" s="340" customFormat="1"/>
    <row r="104" s="340" customFormat="1"/>
    <row r="105" s="340" customFormat="1"/>
    <row r="106" s="340" customFormat="1"/>
    <row r="107" s="340" customFormat="1"/>
    <row r="108" s="340" customFormat="1"/>
    <row r="109" s="340" customFormat="1"/>
    <row r="110" s="340" customFormat="1"/>
    <row r="111" s="340" customFormat="1"/>
    <row r="112" s="340" customFormat="1"/>
    <row r="113" s="340" customFormat="1"/>
    <row r="114" s="340" customFormat="1"/>
    <row r="115" s="340" customFormat="1"/>
    <row r="116" s="340" customFormat="1"/>
    <row r="117" s="340" customFormat="1"/>
    <row r="118" s="340" customFormat="1"/>
    <row r="119" s="340" customFormat="1"/>
    <row r="120" s="340" customFormat="1"/>
    <row r="121" s="340" customFormat="1"/>
    <row r="122" s="340" customFormat="1"/>
    <row r="123" s="340" customFormat="1"/>
    <row r="124" s="340" customFormat="1"/>
    <row r="125" s="340" customFormat="1"/>
    <row r="126" s="340" customFormat="1"/>
    <row r="127" s="340" customFormat="1"/>
    <row r="128" s="340" customFormat="1"/>
    <row r="129" s="340" customFormat="1"/>
    <row r="130" s="340" customFormat="1"/>
    <row r="131" s="340" customFormat="1"/>
    <row r="132" s="340" customFormat="1"/>
    <row r="133" s="340" customFormat="1"/>
    <row r="134" s="340" customFormat="1"/>
    <row r="135" s="340" customFormat="1"/>
    <row r="136" s="340" customFormat="1"/>
    <row r="137" s="340" customFormat="1"/>
    <row r="138" s="340" customFormat="1"/>
    <row r="139" s="340" customFormat="1"/>
    <row r="140" s="340" customFormat="1"/>
    <row r="141" s="340" customFormat="1"/>
    <row r="142" s="340" customFormat="1"/>
    <row r="143" s="340" customFormat="1"/>
    <row r="144" s="340" customFormat="1"/>
    <row r="145" s="340" customFormat="1"/>
    <row r="146" s="340" customFormat="1"/>
    <row r="147" s="340" customFormat="1"/>
    <row r="148" s="340" customFormat="1"/>
    <row r="149" s="340" customFormat="1"/>
    <row r="150" s="340" customFormat="1"/>
    <row r="151" s="340" customFormat="1"/>
    <row r="152" s="340" customFormat="1"/>
    <row r="153" s="340" customFormat="1"/>
    <row r="154" s="340" customFormat="1"/>
    <row r="155" s="340" customFormat="1"/>
    <row r="156" s="340" customFormat="1"/>
    <row r="157" s="340" customFormat="1"/>
    <row r="158" s="340" customFormat="1"/>
    <row r="159" s="340" customFormat="1"/>
    <row r="160" s="340" customFormat="1"/>
    <row r="161" s="340" customFormat="1"/>
    <row r="162" s="340" customFormat="1"/>
    <row r="163" s="340" customFormat="1"/>
    <row r="164" s="340" customFormat="1"/>
    <row r="165" s="340" customFormat="1"/>
    <row r="166" s="340" customFormat="1"/>
    <row r="167" s="340" customFormat="1"/>
    <row r="168" s="340" customFormat="1"/>
    <row r="169" s="340" customFormat="1"/>
    <row r="170" s="340" customFormat="1"/>
    <row r="171" s="340" customFormat="1"/>
    <row r="172" s="340" customFormat="1"/>
    <row r="173" s="340" customFormat="1"/>
    <row r="174" s="340" customFormat="1"/>
    <row r="175" s="340" customFormat="1"/>
    <row r="176" s="340" customFormat="1"/>
    <row r="177" s="340" customFormat="1"/>
    <row r="178" s="340" customFormat="1"/>
    <row r="179" s="340" customFormat="1"/>
    <row r="180" s="340" customFormat="1"/>
    <row r="181" s="340" customFormat="1"/>
    <row r="182" s="340" customFormat="1"/>
    <row r="183" s="340" customFormat="1"/>
    <row r="184" s="340" customFormat="1"/>
    <row r="185" s="340" customFormat="1"/>
    <row r="186" s="340" customFormat="1"/>
    <row r="187" s="340" customFormat="1"/>
    <row r="188" s="340" customFormat="1"/>
    <row r="189" s="340" customFormat="1"/>
    <row r="190" s="340" customFormat="1"/>
    <row r="191" s="340" customFormat="1"/>
    <row r="192" s="340" customFormat="1"/>
    <row r="193" s="340" customFormat="1"/>
    <row r="194" s="340" customFormat="1"/>
    <row r="195" s="340" customFormat="1"/>
    <row r="196" s="340" customFormat="1"/>
    <row r="197" s="340" customFormat="1"/>
    <row r="198" s="340" customFormat="1"/>
    <row r="199" s="340" customFormat="1"/>
    <row r="200" s="340" customFormat="1"/>
    <row r="201" s="340" customFormat="1"/>
    <row r="202" s="340" customFormat="1"/>
    <row r="203" s="340" customFormat="1"/>
    <row r="204" s="340" customFormat="1"/>
    <row r="205" s="340" customFormat="1"/>
    <row r="206" s="340" customFormat="1"/>
    <row r="207" s="340" customFormat="1"/>
    <row r="208" s="340" customFormat="1"/>
    <row r="209" s="340" customFormat="1"/>
    <row r="210" s="340" customFormat="1"/>
    <row r="211" s="340" customFormat="1"/>
    <row r="212" s="340" customFormat="1"/>
    <row r="213" s="340" customFormat="1"/>
    <row r="214" s="340" customFormat="1"/>
    <row r="215" s="340" customFormat="1"/>
    <row r="216" s="340" customFormat="1"/>
    <row r="217" s="340" customFormat="1"/>
    <row r="218" s="340" customFormat="1"/>
    <row r="219" s="340" customFormat="1"/>
    <row r="220" s="340" customFormat="1"/>
    <row r="221" s="340" customFormat="1"/>
    <row r="222" s="340" customFormat="1"/>
    <row r="223" s="340" customFormat="1"/>
    <row r="224" s="340" customFormat="1"/>
    <row r="225" s="340" customFormat="1"/>
    <row r="226" s="340" customFormat="1"/>
    <row r="227" s="340" customFormat="1"/>
    <row r="228" s="340" customFormat="1"/>
    <row r="229" s="340" customFormat="1"/>
    <row r="230" s="340" customFormat="1"/>
    <row r="231" s="340" customFormat="1"/>
    <row r="232" s="340" customFormat="1"/>
    <row r="233" s="340" customFormat="1"/>
    <row r="234" s="340" customFormat="1"/>
    <row r="235" s="340" customFormat="1"/>
    <row r="236" s="340" customFormat="1"/>
    <row r="237" s="340" customFormat="1"/>
    <row r="238" s="340" customFormat="1"/>
    <row r="239" s="340" customFormat="1"/>
    <row r="240" s="340" customFormat="1"/>
    <row r="241" s="340" customFormat="1"/>
    <row r="242" s="340" customFormat="1"/>
    <row r="243" s="340" customFormat="1"/>
    <row r="244" s="340" customFormat="1"/>
    <row r="245" s="340" customFormat="1"/>
    <row r="246" s="340" customFormat="1"/>
    <row r="247" s="340" customFormat="1"/>
    <row r="248" s="340" customFormat="1"/>
    <row r="249" s="340" customFormat="1"/>
    <row r="250" s="340" customFormat="1"/>
    <row r="251" s="340" customFormat="1"/>
    <row r="252" s="340" customFormat="1"/>
    <row r="253" s="340" customFormat="1"/>
  </sheetData>
  <sheetProtection password="CE4F" sheet="1" objects="1" scenarios="1" formatCells="0" formatColumns="0" formatRows="0" insertRows="0" deleteRows="0" selectLockedCells="1"/>
  <mergeCells count="2">
    <mergeCell ref="A7:F7"/>
    <mergeCell ref="A18:F18"/>
  </mergeCells>
  <pageMargins left="0.74803149606299213" right="0.74803149606299213" top="0.98425196850393704" bottom="0.98425196850393704" header="0.51181102362204722" footer="0.51181102362204722"/>
  <pageSetup paperSize="9" scale="80"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9"/>
  <sheetViews>
    <sheetView view="pageBreakPreview" zoomScale="70" zoomScaleSheetLayoutView="70" workbookViewId="0">
      <selection activeCell="A13" activeCellId="1" sqref="F6:I19 A13:E19"/>
    </sheetView>
  </sheetViews>
  <sheetFormatPr defaultRowHeight="12.75"/>
  <cols>
    <col min="1" max="1" width="43.42578125" style="329" customWidth="1"/>
    <col min="2" max="2" width="14.140625" style="329" customWidth="1"/>
    <col min="3" max="3" width="14.5703125" style="329" customWidth="1"/>
    <col min="4" max="4" width="11.7109375" style="329" customWidth="1"/>
    <col min="5" max="5" width="11" style="329" customWidth="1"/>
    <col min="6" max="6" width="3.7109375" style="329" customWidth="1"/>
    <col min="7" max="9" width="10.7109375" style="329" customWidth="1"/>
    <col min="10" max="10" width="6.28515625" style="329" customWidth="1"/>
    <col min="11" max="11" width="3.7109375" style="329" customWidth="1"/>
    <col min="12" max="14" width="10.7109375" style="329" customWidth="1"/>
    <col min="15" max="15" width="6.7109375" style="329" customWidth="1"/>
    <col min="16" max="16" width="3.5703125" style="329" customWidth="1"/>
    <col min="17" max="19" width="9.140625" style="329"/>
    <col min="20" max="20" width="6.85546875" style="329" customWidth="1"/>
    <col min="21" max="21" width="4" style="329" customWidth="1"/>
    <col min="22" max="24" width="9.140625" style="329"/>
    <col min="25" max="25" width="6.42578125" style="329" customWidth="1"/>
    <col min="26" max="16384" width="9.140625" style="329"/>
  </cols>
  <sheetData>
    <row r="1" spans="1:6" ht="15.75">
      <c r="A1" s="60" t="s">
        <v>674</v>
      </c>
      <c r="B1" s="6"/>
    </row>
    <row r="3" spans="1:6" s="332" customFormat="1"/>
    <row r="4" spans="1:6" s="366" customFormat="1">
      <c r="A4" s="333"/>
      <c r="B4" s="827">
        <v>42004</v>
      </c>
      <c r="C4" s="828"/>
      <c r="D4" s="828"/>
      <c r="E4" s="828"/>
      <c r="F4" s="334"/>
    </row>
    <row r="5" spans="1:6" s="332" customFormat="1">
      <c r="A5" s="333"/>
      <c r="B5" s="335" t="s">
        <v>633</v>
      </c>
      <c r="C5" s="336" t="s">
        <v>634</v>
      </c>
      <c r="D5" s="336" t="s">
        <v>635</v>
      </c>
      <c r="E5" s="336" t="s">
        <v>636</v>
      </c>
      <c r="F5" s="337"/>
    </row>
    <row r="6" spans="1:6" s="340" customFormat="1">
      <c r="A6" s="338" t="s">
        <v>675</v>
      </c>
      <c r="B6" s="367"/>
      <c r="C6" s="367"/>
      <c r="D6" s="367"/>
      <c r="E6" s="367"/>
      <c r="F6" s="339"/>
    </row>
    <row r="7" spans="1:6" s="340" customFormat="1">
      <c r="A7" s="338" t="s">
        <v>676</v>
      </c>
      <c r="B7" s="367"/>
      <c r="C7" s="367"/>
      <c r="D7" s="367"/>
      <c r="E7" s="367"/>
      <c r="F7" s="339"/>
    </row>
    <row r="8" spans="1:6" s="340" customFormat="1">
      <c r="A8" s="341" t="s">
        <v>677</v>
      </c>
      <c r="B8" s="367"/>
      <c r="C8" s="367"/>
      <c r="D8" s="367"/>
      <c r="E8" s="367"/>
      <c r="F8" s="339"/>
    </row>
    <row r="9" spans="1:6" s="340" customFormat="1">
      <c r="A9" s="341" t="s">
        <v>678</v>
      </c>
      <c r="B9" s="367"/>
      <c r="C9" s="367"/>
      <c r="D9" s="367"/>
      <c r="E9" s="367"/>
      <c r="F9" s="339"/>
    </row>
    <row r="10" spans="1:6" s="340" customFormat="1">
      <c r="A10" s="346" t="s">
        <v>20</v>
      </c>
      <c r="B10" s="367"/>
      <c r="C10" s="367"/>
      <c r="D10" s="367"/>
      <c r="E10" s="367"/>
      <c r="F10" s="339"/>
    </row>
    <row r="11" spans="1:6" s="340" customFormat="1">
      <c r="A11" s="346" t="s">
        <v>652</v>
      </c>
      <c r="B11" s="367"/>
      <c r="C11" s="367"/>
      <c r="D11" s="367"/>
      <c r="E11" s="367"/>
      <c r="F11" s="339"/>
    </row>
    <row r="12" spans="1:6" s="340" customFormat="1">
      <c r="A12" s="346" t="s">
        <v>679</v>
      </c>
      <c r="B12" s="367"/>
      <c r="C12" s="367"/>
      <c r="D12" s="367"/>
      <c r="E12" s="367"/>
      <c r="F12" s="339"/>
    </row>
    <row r="13" spans="1:6" s="340" customFormat="1">
      <c r="B13" s="339"/>
      <c r="C13" s="339"/>
      <c r="D13" s="339"/>
      <c r="E13" s="339"/>
      <c r="F13" s="339"/>
    </row>
    <row r="14" spans="1:6" s="340" customFormat="1"/>
    <row r="15" spans="1:6" s="340" customFormat="1"/>
    <row r="16" spans="1:6" s="340" customFormat="1"/>
    <row r="17" spans="1:9">
      <c r="A17" s="340"/>
      <c r="B17" s="340"/>
      <c r="C17" s="340"/>
      <c r="D17" s="340"/>
      <c r="E17" s="340"/>
      <c r="F17" s="340"/>
      <c r="G17" s="340"/>
      <c r="H17" s="340"/>
      <c r="I17" s="340"/>
    </row>
    <row r="18" spans="1:9">
      <c r="A18" s="340"/>
      <c r="B18" s="340"/>
      <c r="C18" s="340"/>
      <c r="D18" s="340"/>
      <c r="E18" s="340"/>
      <c r="F18" s="340"/>
      <c r="G18" s="340"/>
      <c r="H18" s="340"/>
      <c r="I18" s="340"/>
    </row>
    <row r="19" spans="1:9">
      <c r="A19" s="340"/>
      <c r="B19" s="340"/>
      <c r="C19" s="340"/>
      <c r="D19" s="340"/>
      <c r="E19" s="340"/>
      <c r="F19" s="340"/>
      <c r="G19" s="340"/>
      <c r="H19" s="340"/>
      <c r="I19" s="340"/>
    </row>
  </sheetData>
  <sheetProtection password="CE4F" sheet="1" objects="1" scenarios="1" formatCells="0" formatColumns="0" formatRows="0" insertRows="0" deleteRows="0" selectLockedCells="1"/>
  <mergeCells count="1">
    <mergeCell ref="B4:E4"/>
  </mergeCells>
  <pageMargins left="0.74803149606299213" right="0.74803149606299213" top="0.98425196850393704" bottom="0.98425196850393704" header="0.51181102362204722" footer="0.51181102362204722"/>
  <pageSetup paperSize="9" scale="75"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
  <sheetViews>
    <sheetView view="pageBreakPreview" zoomScale="70" zoomScaleSheetLayoutView="70" workbookViewId="0"/>
  </sheetViews>
  <sheetFormatPr defaultRowHeight="12.75"/>
  <cols>
    <col min="1" max="1" width="29.7109375" style="2" customWidth="1"/>
    <col min="2" max="2" width="5.42578125" style="2" customWidth="1"/>
    <col min="3" max="3" width="2.85546875" style="2" customWidth="1"/>
    <col min="4" max="4" width="9.140625" style="2"/>
    <col min="5" max="5" width="15.5703125" style="2" customWidth="1"/>
    <col min="6" max="6" width="13" style="2" customWidth="1"/>
    <col min="7" max="16384" width="9.140625" style="2"/>
  </cols>
  <sheetData>
    <row r="1" spans="1:7" ht="18.75" customHeight="1">
      <c r="A1" s="60" t="s">
        <v>135</v>
      </c>
      <c r="B1" s="59"/>
      <c r="C1" s="59"/>
      <c r="D1" s="59"/>
      <c r="E1" s="59"/>
      <c r="F1" s="59"/>
      <c r="G1" s="59"/>
    </row>
    <row r="3" spans="1:7" ht="13.5" thickBot="1"/>
    <row r="4" spans="1:7" ht="14.25" thickTop="1" thickBot="1">
      <c r="A4" s="836" t="s">
        <v>38</v>
      </c>
      <c r="B4" s="837"/>
      <c r="C4" s="837"/>
      <c r="D4" s="837"/>
      <c r="E4" s="838"/>
    </row>
    <row r="5" spans="1:7" ht="22.5" customHeight="1" thickTop="1">
      <c r="A5" s="835" t="s">
        <v>39</v>
      </c>
      <c r="B5" s="835"/>
      <c r="C5" s="835"/>
      <c r="D5" s="835"/>
      <c r="E5" s="835"/>
    </row>
    <row r="6" spans="1:7" ht="22.5" customHeight="1">
      <c r="A6" s="835"/>
      <c r="B6" s="835"/>
      <c r="C6" s="835"/>
      <c r="D6" s="835"/>
      <c r="E6" s="835"/>
    </row>
    <row r="7" spans="1:7" ht="22.5" customHeight="1">
      <c r="A7" s="835"/>
      <c r="B7" s="835"/>
      <c r="C7" s="835"/>
      <c r="D7" s="835"/>
      <c r="E7" s="835"/>
    </row>
    <row r="8" spans="1:7" ht="22.5" customHeight="1">
      <c r="A8" s="835"/>
      <c r="B8" s="835"/>
      <c r="C8" s="835"/>
      <c r="D8" s="835"/>
      <c r="E8" s="835"/>
    </row>
    <row r="9" spans="1:7" ht="12.75" customHeight="1"/>
    <row r="10" spans="1:7" ht="12.75" customHeight="1"/>
    <row r="11" spans="1:7" ht="12.75" customHeight="1"/>
    <row r="12" spans="1:7" ht="12.75" customHeight="1"/>
  </sheetData>
  <sheetProtection formatCells="0" formatColumns="0" formatRows="0" insertColumns="0" insertRows="0" deleteColumns="0" deleteRows="0" selectLockedCells="1"/>
  <mergeCells count="2">
    <mergeCell ref="A5:E8"/>
    <mergeCell ref="A4:E4"/>
  </mergeCells>
  <pageMargins left="0.74803149606299213" right="0.74803149606299213" top="0.98425196850393704" bottom="0.98425196850393704" header="0.51181102362204722" footer="0.51181102362204722"/>
  <pageSetup paperSize="9" scale="80" orientation="portrait" horizontalDpi="300" verticalDpi="300"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83"/>
  <sheetViews>
    <sheetView view="pageBreakPreview" zoomScale="70" zoomScaleSheetLayoutView="70" workbookViewId="0">
      <selection activeCell="A65" activeCellId="1" sqref="D6:G71 A65:C71"/>
    </sheetView>
  </sheetViews>
  <sheetFormatPr defaultRowHeight="12.75"/>
  <cols>
    <col min="1" max="1" width="41" customWidth="1"/>
    <col min="2" max="2" width="7.28515625" bestFit="1" customWidth="1"/>
    <col min="3" max="3" width="14.5703125" customWidth="1"/>
    <col min="4" max="4" width="8.28515625" customWidth="1"/>
    <col min="5" max="5" width="15" customWidth="1"/>
    <col min="6" max="6" width="13.85546875" customWidth="1"/>
    <col min="7" max="10" width="10.28515625" bestFit="1" customWidth="1"/>
    <col min="11" max="16" width="12.140625" bestFit="1" customWidth="1"/>
  </cols>
  <sheetData>
    <row r="1" spans="1:14" ht="15.75">
      <c r="A1" s="60" t="s">
        <v>137</v>
      </c>
      <c r="B1" s="6"/>
      <c r="D1" s="5"/>
      <c r="E1" s="5"/>
      <c r="F1" s="5"/>
    </row>
    <row r="3" spans="1:14" s="65" customFormat="1" ht="13.5" thickBot="1">
      <c r="D3" s="66"/>
      <c r="E3" s="66"/>
      <c r="F3" s="66"/>
      <c r="G3" s="66"/>
      <c r="H3" s="66"/>
      <c r="I3" s="66"/>
      <c r="J3" s="66"/>
      <c r="K3" s="66"/>
      <c r="L3" s="66"/>
      <c r="M3" s="66"/>
      <c r="N3" s="66"/>
    </row>
    <row r="4" spans="1:14" ht="13.5" thickBot="1">
      <c r="A4" s="839" t="s">
        <v>61</v>
      </c>
      <c r="B4" s="840"/>
      <c r="C4" s="841"/>
    </row>
    <row r="5" spans="1:14" ht="22.5" customHeight="1" thickBot="1">
      <c r="A5" s="67"/>
      <c r="B5" s="68" t="s">
        <v>62</v>
      </c>
      <c r="C5" s="69">
        <v>42004</v>
      </c>
    </row>
    <row r="6" spans="1:14" ht="12.75" customHeight="1">
      <c r="A6" s="70" t="s">
        <v>63</v>
      </c>
      <c r="B6" s="71"/>
      <c r="C6" s="72"/>
      <c r="D6" s="2"/>
      <c r="E6" s="2"/>
      <c r="F6" s="2"/>
      <c r="G6" s="2"/>
    </row>
    <row r="7" spans="1:14" ht="12.75" customHeight="1">
      <c r="A7" s="73" t="s">
        <v>64</v>
      </c>
      <c r="B7" s="74" t="s">
        <v>6</v>
      </c>
      <c r="C7" s="75"/>
      <c r="D7" s="2"/>
      <c r="E7" s="2"/>
      <c r="F7" s="2"/>
      <c r="G7" s="2"/>
    </row>
    <row r="8" spans="1:14" ht="12.75" customHeight="1">
      <c r="A8" s="73" t="s">
        <v>65</v>
      </c>
      <c r="B8" s="74" t="s">
        <v>6</v>
      </c>
      <c r="C8" s="75"/>
      <c r="D8" s="2"/>
      <c r="E8" s="2"/>
      <c r="F8" s="2"/>
      <c r="G8" s="2"/>
    </row>
    <row r="9" spans="1:14" ht="12.75" customHeight="1">
      <c r="A9" s="73" t="s">
        <v>66</v>
      </c>
      <c r="B9" s="74" t="s">
        <v>6</v>
      </c>
      <c r="C9" s="75"/>
      <c r="D9" s="2"/>
      <c r="E9" s="2"/>
      <c r="F9" s="2"/>
      <c r="G9" s="2"/>
    </row>
    <row r="10" spans="1:14" ht="12.75" customHeight="1">
      <c r="A10" s="70" t="s">
        <v>67</v>
      </c>
      <c r="B10" s="74"/>
      <c r="C10" s="75"/>
      <c r="D10" s="2"/>
      <c r="E10" s="2"/>
      <c r="F10" s="2"/>
      <c r="G10" s="2"/>
    </row>
    <row r="11" spans="1:14" ht="12.75" customHeight="1">
      <c r="A11" s="76" t="s">
        <v>68</v>
      </c>
      <c r="B11" s="74" t="s">
        <v>6</v>
      </c>
      <c r="C11" s="75"/>
      <c r="D11" s="2"/>
      <c r="E11" s="2"/>
      <c r="F11" s="2"/>
      <c r="G11" s="2"/>
    </row>
    <row r="12" spans="1:14" ht="12.75" customHeight="1">
      <c r="A12" s="76" t="s">
        <v>69</v>
      </c>
      <c r="B12" s="74" t="s">
        <v>6</v>
      </c>
      <c r="C12" s="75"/>
      <c r="D12" s="2"/>
      <c r="E12" s="2"/>
      <c r="F12" s="2"/>
      <c r="G12" s="2"/>
    </row>
    <row r="13" spans="1:14" ht="12.75" customHeight="1">
      <c r="A13" s="76" t="s">
        <v>70</v>
      </c>
      <c r="B13" s="74" t="s">
        <v>6</v>
      </c>
      <c r="C13" s="75"/>
      <c r="D13" s="2"/>
      <c r="E13" s="2"/>
      <c r="F13" s="2"/>
      <c r="G13" s="2"/>
    </row>
    <row r="14" spans="1:14" ht="12.75" customHeight="1">
      <c r="A14" s="76" t="s">
        <v>71</v>
      </c>
      <c r="B14" s="74" t="s">
        <v>6</v>
      </c>
      <c r="C14" s="75"/>
      <c r="D14" s="2"/>
      <c r="E14" s="2"/>
      <c r="F14" s="2"/>
      <c r="G14" s="2"/>
    </row>
    <row r="15" spans="1:14" ht="12.75" customHeight="1">
      <c r="A15" s="70" t="s">
        <v>72</v>
      </c>
      <c r="B15" s="74"/>
      <c r="C15" s="75"/>
      <c r="D15" s="2"/>
      <c r="E15" s="2"/>
      <c r="F15" s="2"/>
      <c r="G15" s="2"/>
    </row>
    <row r="16" spans="1:14" ht="12.75" customHeight="1">
      <c r="A16" s="76" t="s">
        <v>73</v>
      </c>
      <c r="B16" s="74" t="s">
        <v>6</v>
      </c>
      <c r="C16" s="75"/>
      <c r="D16" s="2"/>
      <c r="E16" s="2"/>
      <c r="F16" s="2"/>
      <c r="G16" s="2"/>
    </row>
    <row r="17" spans="1:7" ht="12.75" customHeight="1">
      <c r="A17" s="76" t="s">
        <v>74</v>
      </c>
      <c r="B17" s="74" t="s">
        <v>6</v>
      </c>
      <c r="C17" s="75"/>
      <c r="D17" s="2"/>
      <c r="E17" s="2"/>
      <c r="F17" s="2"/>
      <c r="G17" s="2"/>
    </row>
    <row r="18" spans="1:7" ht="12.75" customHeight="1">
      <c r="A18" s="76" t="s">
        <v>75</v>
      </c>
      <c r="B18" s="74" t="s">
        <v>6</v>
      </c>
      <c r="C18" s="75"/>
      <c r="D18" s="2"/>
      <c r="E18" s="2"/>
      <c r="F18" s="2"/>
      <c r="G18" s="2"/>
    </row>
    <row r="19" spans="1:7" ht="12.75" customHeight="1">
      <c r="A19" s="77" t="s">
        <v>76</v>
      </c>
      <c r="B19" s="74" t="s">
        <v>6</v>
      </c>
      <c r="C19" s="75"/>
      <c r="D19" s="2"/>
      <c r="E19" s="2"/>
      <c r="F19" s="2"/>
      <c r="G19" s="2"/>
    </row>
    <row r="20" spans="1:7" ht="12.75" customHeight="1">
      <c r="A20" s="77" t="s">
        <v>77</v>
      </c>
      <c r="B20" s="74" t="s">
        <v>6</v>
      </c>
      <c r="C20" s="75"/>
      <c r="D20" s="2"/>
      <c r="E20" s="2"/>
      <c r="F20" s="2"/>
      <c r="G20" s="2"/>
    </row>
    <row r="21" spans="1:7" ht="12.75" customHeight="1">
      <c r="A21" s="70" t="s">
        <v>78</v>
      </c>
      <c r="B21" s="74"/>
      <c r="C21" s="75"/>
      <c r="D21" s="2"/>
      <c r="E21" s="2"/>
      <c r="F21" s="2"/>
      <c r="G21" s="2"/>
    </row>
    <row r="22" spans="1:7" ht="12.75" customHeight="1">
      <c r="A22" s="73" t="s">
        <v>79</v>
      </c>
      <c r="B22" s="74" t="s">
        <v>6</v>
      </c>
      <c r="C22" s="75"/>
      <c r="D22" s="2"/>
      <c r="E22" s="2"/>
      <c r="F22" s="2"/>
      <c r="G22" s="2"/>
    </row>
    <row r="23" spans="1:7" ht="12.75" customHeight="1">
      <c r="A23" s="73" t="s">
        <v>80</v>
      </c>
      <c r="B23" s="74" t="s">
        <v>6</v>
      </c>
      <c r="C23" s="75"/>
      <c r="D23" s="2"/>
      <c r="E23" s="2"/>
      <c r="F23" s="2"/>
      <c r="G23" s="2"/>
    </row>
    <row r="24" spans="1:7" ht="12.75" customHeight="1">
      <c r="A24" s="73" t="s">
        <v>81</v>
      </c>
      <c r="B24" s="74" t="s">
        <v>6</v>
      </c>
      <c r="C24" s="75"/>
      <c r="D24" s="2"/>
      <c r="E24" s="2"/>
      <c r="F24" s="2"/>
      <c r="G24" s="2"/>
    </row>
    <row r="25" spans="1:7" ht="12.75" customHeight="1">
      <c r="A25" s="73" t="s">
        <v>82</v>
      </c>
      <c r="B25" s="74" t="s">
        <v>6</v>
      </c>
      <c r="C25" s="75"/>
      <c r="D25" s="2"/>
      <c r="E25" s="2"/>
      <c r="F25" s="2"/>
      <c r="G25" s="2"/>
    </row>
    <row r="26" spans="1:7" ht="12.75" customHeight="1">
      <c r="A26" s="73" t="s">
        <v>83</v>
      </c>
      <c r="B26" s="74" t="s">
        <v>6</v>
      </c>
      <c r="C26" s="75"/>
      <c r="D26" s="2"/>
      <c r="E26" s="2"/>
      <c r="F26" s="2"/>
      <c r="G26" s="2"/>
    </row>
    <row r="27" spans="1:7" ht="12.75" customHeight="1">
      <c r="A27" s="70" t="s">
        <v>84</v>
      </c>
      <c r="B27" s="74"/>
      <c r="C27" s="75"/>
      <c r="D27" s="2"/>
      <c r="E27" s="2"/>
      <c r="F27" s="2"/>
      <c r="G27" s="2"/>
    </row>
    <row r="28" spans="1:7" ht="12.75" customHeight="1">
      <c r="A28" s="76" t="s">
        <v>85</v>
      </c>
      <c r="B28" s="74" t="s">
        <v>6</v>
      </c>
      <c r="C28" s="75"/>
      <c r="D28" s="2"/>
      <c r="E28" s="2"/>
      <c r="F28" s="2"/>
      <c r="G28" s="2"/>
    </row>
    <row r="29" spans="1:7" ht="12.75" customHeight="1">
      <c r="A29" s="76" t="s">
        <v>86</v>
      </c>
      <c r="B29" s="74" t="s">
        <v>6</v>
      </c>
      <c r="C29" s="75"/>
      <c r="D29" s="2"/>
      <c r="E29" s="2"/>
      <c r="F29" s="2"/>
      <c r="G29" s="2"/>
    </row>
    <row r="30" spans="1:7" ht="12.75" customHeight="1">
      <c r="A30" s="76" t="s">
        <v>87</v>
      </c>
      <c r="B30" s="74" t="s">
        <v>6</v>
      </c>
      <c r="C30" s="75"/>
      <c r="D30" s="2"/>
      <c r="E30" s="2"/>
      <c r="F30" s="2"/>
      <c r="G30" s="2"/>
    </row>
    <row r="31" spans="1:7" ht="12.75" customHeight="1">
      <c r="A31" s="76" t="s">
        <v>88</v>
      </c>
      <c r="B31" s="74" t="s">
        <v>6</v>
      </c>
      <c r="C31" s="75"/>
      <c r="D31" s="2"/>
      <c r="E31" s="2"/>
      <c r="F31" s="2"/>
      <c r="G31" s="2"/>
    </row>
    <row r="32" spans="1:7" ht="12.75" customHeight="1">
      <c r="A32" s="76" t="s">
        <v>89</v>
      </c>
      <c r="B32" s="74" t="s">
        <v>90</v>
      </c>
      <c r="C32" s="75"/>
      <c r="D32" s="2"/>
      <c r="E32" s="2"/>
      <c r="F32" s="2"/>
      <c r="G32" s="2"/>
    </row>
    <row r="33" spans="1:7" ht="12.75" customHeight="1">
      <c r="A33" s="70" t="s">
        <v>91</v>
      </c>
      <c r="B33" s="74"/>
      <c r="C33" s="75"/>
      <c r="D33" s="2"/>
      <c r="E33" s="2"/>
      <c r="F33" s="2"/>
      <c r="G33" s="2"/>
    </row>
    <row r="34" spans="1:7" ht="12.75" customHeight="1">
      <c r="A34" s="73" t="s">
        <v>92</v>
      </c>
      <c r="B34" s="74" t="s">
        <v>6</v>
      </c>
      <c r="C34" s="75"/>
      <c r="D34" s="2"/>
      <c r="E34" s="2"/>
      <c r="F34" s="2"/>
      <c r="G34" s="2"/>
    </row>
    <row r="35" spans="1:7" ht="12.75" customHeight="1">
      <c r="A35" s="73" t="s">
        <v>93</v>
      </c>
      <c r="B35" s="74" t="s">
        <v>6</v>
      </c>
      <c r="C35" s="75"/>
      <c r="D35" s="2"/>
      <c r="E35" s="2"/>
      <c r="F35" s="2"/>
      <c r="G35" s="2"/>
    </row>
    <row r="36" spans="1:7" ht="12.75" customHeight="1">
      <c r="A36" s="73" t="s">
        <v>94</v>
      </c>
      <c r="B36" s="74" t="s">
        <v>6</v>
      </c>
      <c r="C36" s="75"/>
      <c r="D36" s="2"/>
      <c r="E36" s="2"/>
      <c r="F36" s="2"/>
      <c r="G36" s="2"/>
    </row>
    <row r="37" spans="1:7">
      <c r="A37" s="70" t="s">
        <v>95</v>
      </c>
      <c r="B37" s="74"/>
      <c r="C37" s="75"/>
      <c r="D37" s="2"/>
      <c r="E37" s="2"/>
      <c r="F37" s="2"/>
      <c r="G37" s="2"/>
    </row>
    <row r="38" spans="1:7">
      <c r="A38" s="73" t="s">
        <v>96</v>
      </c>
      <c r="B38" s="74" t="s">
        <v>6</v>
      </c>
      <c r="C38" s="75"/>
      <c r="D38" s="2"/>
      <c r="E38" s="2"/>
      <c r="F38" s="2"/>
      <c r="G38" s="2"/>
    </row>
    <row r="39" spans="1:7">
      <c r="A39" s="73" t="s">
        <v>97</v>
      </c>
      <c r="B39" s="74" t="s">
        <v>6</v>
      </c>
      <c r="C39" s="75"/>
      <c r="D39" s="2"/>
      <c r="E39" s="2"/>
      <c r="F39" s="2"/>
      <c r="G39" s="2"/>
    </row>
    <row r="40" spans="1:7" ht="12" customHeight="1">
      <c r="A40" s="73" t="s">
        <v>98</v>
      </c>
      <c r="B40" s="74" t="s">
        <v>6</v>
      </c>
      <c r="C40" s="75"/>
      <c r="D40" s="2"/>
      <c r="E40" s="2"/>
      <c r="F40" s="2"/>
      <c r="G40" s="2"/>
    </row>
    <row r="41" spans="1:7" ht="12" customHeight="1">
      <c r="A41" s="73" t="s">
        <v>99</v>
      </c>
      <c r="B41" s="74" t="s">
        <v>6</v>
      </c>
      <c r="C41" s="75"/>
      <c r="D41" s="2"/>
      <c r="E41" s="2"/>
      <c r="F41" s="2"/>
      <c r="G41" s="2"/>
    </row>
    <row r="42" spans="1:7" ht="12" customHeight="1">
      <c r="A42" s="73" t="s">
        <v>100</v>
      </c>
      <c r="B42" s="74" t="s">
        <v>6</v>
      </c>
      <c r="C42" s="75"/>
      <c r="D42" s="2"/>
      <c r="E42" s="2"/>
      <c r="F42" s="2"/>
      <c r="G42" s="2"/>
    </row>
    <row r="43" spans="1:7" ht="12.75" customHeight="1">
      <c r="A43" s="70" t="s">
        <v>101</v>
      </c>
      <c r="B43" s="74"/>
      <c r="C43" s="75"/>
      <c r="D43" s="2"/>
      <c r="E43" s="2"/>
      <c r="F43" s="2"/>
      <c r="G43" s="2"/>
    </row>
    <row r="44" spans="1:7" ht="12.75" customHeight="1">
      <c r="A44" s="76" t="s">
        <v>102</v>
      </c>
      <c r="B44" s="74" t="s">
        <v>6</v>
      </c>
      <c r="C44" s="75"/>
      <c r="D44" s="2"/>
      <c r="E44" s="2"/>
      <c r="F44" s="2"/>
      <c r="G44" s="2"/>
    </row>
    <row r="45" spans="1:7" ht="12.75" customHeight="1">
      <c r="A45" s="76" t="s">
        <v>103</v>
      </c>
      <c r="B45" s="74" t="s">
        <v>6</v>
      </c>
      <c r="C45" s="75"/>
      <c r="D45" s="2"/>
      <c r="E45" s="2"/>
      <c r="F45" s="2"/>
      <c r="G45" s="2"/>
    </row>
    <row r="46" spans="1:7" ht="12.75" customHeight="1">
      <c r="A46" s="76" t="s">
        <v>104</v>
      </c>
      <c r="B46" s="74" t="s">
        <v>6</v>
      </c>
      <c r="C46" s="75"/>
      <c r="D46" s="2"/>
      <c r="E46" s="2"/>
      <c r="F46" s="2"/>
      <c r="G46" s="2"/>
    </row>
    <row r="47" spans="1:7" ht="12.75" customHeight="1">
      <c r="A47" s="76" t="s">
        <v>105</v>
      </c>
      <c r="B47" s="74" t="s">
        <v>6</v>
      </c>
      <c r="C47" s="75"/>
      <c r="D47" s="2"/>
      <c r="E47" s="2"/>
      <c r="F47" s="2"/>
      <c r="G47" s="2"/>
    </row>
    <row r="48" spans="1:7" ht="12.75" customHeight="1">
      <c r="A48" s="76" t="s">
        <v>106</v>
      </c>
      <c r="B48" s="74" t="s">
        <v>107</v>
      </c>
      <c r="C48" s="75"/>
      <c r="D48" s="2"/>
      <c r="E48" s="2"/>
      <c r="F48" s="2"/>
      <c r="G48" s="2"/>
    </row>
    <row r="49" spans="1:7">
      <c r="A49" s="70" t="s">
        <v>108</v>
      </c>
      <c r="B49" s="74"/>
      <c r="C49" s="75"/>
      <c r="D49" s="2"/>
      <c r="E49" s="2"/>
      <c r="F49" s="2"/>
      <c r="G49" s="2"/>
    </row>
    <row r="50" spans="1:7" ht="12.75" customHeight="1">
      <c r="A50" s="76" t="s">
        <v>109</v>
      </c>
      <c r="B50" s="74" t="s">
        <v>6</v>
      </c>
      <c r="C50" s="75"/>
      <c r="D50" s="2"/>
      <c r="E50" s="2"/>
      <c r="F50" s="2"/>
      <c r="G50" s="2"/>
    </row>
    <row r="51" spans="1:7" ht="12.75" customHeight="1">
      <c r="A51" s="76" t="s">
        <v>110</v>
      </c>
      <c r="B51" s="74" t="s">
        <v>107</v>
      </c>
      <c r="C51" s="75"/>
      <c r="D51" s="2"/>
      <c r="E51" s="2"/>
      <c r="F51" s="2"/>
      <c r="G51" s="2"/>
    </row>
    <row r="52" spans="1:7" ht="12.75" customHeight="1">
      <c r="A52" s="76" t="s">
        <v>111</v>
      </c>
      <c r="B52" s="74" t="s">
        <v>6</v>
      </c>
      <c r="C52" s="75"/>
      <c r="D52" s="2"/>
      <c r="E52" s="2"/>
      <c r="F52" s="2"/>
      <c r="G52" s="2"/>
    </row>
    <row r="53" spans="1:7" ht="12.75" customHeight="1">
      <c r="A53" s="76" t="s">
        <v>112</v>
      </c>
      <c r="B53" s="74" t="s">
        <v>107</v>
      </c>
      <c r="C53" s="75"/>
      <c r="D53" s="2"/>
      <c r="E53" s="2"/>
      <c r="F53" s="2"/>
      <c r="G53" s="2"/>
    </row>
    <row r="54" spans="1:7" ht="12.75" customHeight="1">
      <c r="A54" s="70" t="s">
        <v>113</v>
      </c>
      <c r="B54" s="74"/>
      <c r="C54" s="75"/>
      <c r="D54" s="2"/>
      <c r="E54" s="2"/>
      <c r="F54" s="2"/>
      <c r="G54" s="2"/>
    </row>
    <row r="55" spans="1:7" ht="12.75" customHeight="1">
      <c r="A55" s="76" t="s">
        <v>114</v>
      </c>
      <c r="B55" s="74" t="s">
        <v>6</v>
      </c>
      <c r="C55" s="75"/>
      <c r="D55" s="2"/>
      <c r="E55" s="2"/>
      <c r="F55" s="2"/>
      <c r="G55" s="2"/>
    </row>
    <row r="56" spans="1:7" ht="12.75" customHeight="1">
      <c r="A56" s="76" t="s">
        <v>115</v>
      </c>
      <c r="B56" s="74" t="s">
        <v>6</v>
      </c>
      <c r="C56" s="75"/>
      <c r="D56" s="2"/>
      <c r="E56" s="2"/>
      <c r="F56" s="2"/>
      <c r="G56" s="2"/>
    </row>
    <row r="57" spans="1:7" ht="12.75" customHeight="1">
      <c r="A57" s="76" t="s">
        <v>116</v>
      </c>
      <c r="B57" s="74" t="s">
        <v>6</v>
      </c>
      <c r="C57" s="75"/>
      <c r="D57" s="2"/>
      <c r="E57" s="2"/>
      <c r="F57" s="2"/>
      <c r="G57" s="2"/>
    </row>
    <row r="58" spans="1:7" ht="12.75" customHeight="1">
      <c r="A58" s="70" t="s">
        <v>117</v>
      </c>
      <c r="B58" s="74"/>
      <c r="C58" s="75"/>
      <c r="D58" s="2"/>
      <c r="E58" s="2"/>
      <c r="F58" s="2"/>
      <c r="G58" s="2"/>
    </row>
    <row r="59" spans="1:7" ht="12.75" customHeight="1">
      <c r="A59" s="76" t="s">
        <v>118</v>
      </c>
      <c r="B59" s="74" t="s">
        <v>6</v>
      </c>
      <c r="C59" s="75"/>
      <c r="D59" s="2"/>
      <c r="E59" s="2"/>
      <c r="F59" s="2"/>
      <c r="G59" s="2"/>
    </row>
    <row r="60" spans="1:7" ht="12.75" customHeight="1">
      <c r="A60" s="70" t="s">
        <v>119</v>
      </c>
      <c r="B60" s="78"/>
      <c r="C60" s="75"/>
      <c r="D60" s="2"/>
      <c r="E60" s="2"/>
      <c r="F60" s="2"/>
      <c r="G60" s="2"/>
    </row>
    <row r="61" spans="1:7" ht="12.75" customHeight="1">
      <c r="A61" s="79" t="s">
        <v>120</v>
      </c>
      <c r="B61" s="74" t="s">
        <v>6</v>
      </c>
      <c r="C61" s="75"/>
      <c r="D61" s="2"/>
      <c r="E61" s="2"/>
      <c r="F61" s="2"/>
      <c r="G61" s="2"/>
    </row>
    <row r="62" spans="1:7" ht="12.75" customHeight="1">
      <c r="A62" s="79" t="s">
        <v>121</v>
      </c>
      <c r="B62" s="74" t="s">
        <v>6</v>
      </c>
      <c r="C62" s="75"/>
      <c r="D62" s="2"/>
      <c r="E62" s="2"/>
      <c r="F62" s="2"/>
      <c r="G62" s="2"/>
    </row>
    <row r="63" spans="1:7" ht="12.75" customHeight="1">
      <c r="A63" s="79" t="s">
        <v>122</v>
      </c>
      <c r="B63" s="74" t="s">
        <v>6</v>
      </c>
      <c r="C63" s="75"/>
      <c r="D63" s="2"/>
      <c r="E63" s="2"/>
      <c r="F63" s="2"/>
      <c r="G63" s="2"/>
    </row>
    <row r="64" spans="1:7" ht="12.75" customHeight="1" thickBot="1">
      <c r="A64" s="79" t="s">
        <v>123</v>
      </c>
      <c r="B64" s="78" t="s">
        <v>124</v>
      </c>
      <c r="C64" s="80"/>
      <c r="D64" s="2"/>
      <c r="E64" s="2"/>
      <c r="F64" s="2"/>
      <c r="G64" s="2"/>
    </row>
    <row r="65" spans="1:20">
      <c r="A65" s="750"/>
      <c r="B65" s="750"/>
      <c r="C65" s="2"/>
      <c r="D65" s="2"/>
      <c r="E65" s="2"/>
      <c r="F65" s="2"/>
      <c r="G65" s="2"/>
    </row>
    <row r="66" spans="1:20">
      <c r="A66" s="751"/>
      <c r="B66" s="751"/>
      <c r="C66" s="2"/>
      <c r="D66" s="2"/>
      <c r="E66" s="2"/>
      <c r="F66" s="2"/>
      <c r="G66" s="2"/>
      <c r="H66" s="2"/>
      <c r="I66" s="2"/>
      <c r="J66" s="2"/>
      <c r="K66" s="2"/>
    </row>
    <row r="67" spans="1:20">
      <c r="A67" s="748"/>
      <c r="B67" s="748"/>
      <c r="C67" s="2"/>
      <c r="D67" s="2"/>
      <c r="E67" s="2"/>
      <c r="F67" s="2"/>
      <c r="G67" s="2"/>
      <c r="H67" s="2"/>
      <c r="I67" s="2"/>
      <c r="J67" s="2"/>
      <c r="K67" s="2"/>
    </row>
    <row r="68" spans="1:20">
      <c r="A68" s="82"/>
      <c r="B68" s="82"/>
      <c r="C68" s="2"/>
      <c r="D68" s="2"/>
      <c r="E68" s="2"/>
      <c r="F68" s="2"/>
      <c r="G68" s="2"/>
      <c r="H68" s="2"/>
      <c r="I68" s="2"/>
      <c r="J68" s="2"/>
      <c r="K68" s="2"/>
    </row>
    <row r="69" spans="1:20">
      <c r="A69" s="82"/>
      <c r="B69" s="82"/>
      <c r="C69" s="2"/>
      <c r="D69" s="2"/>
      <c r="E69" s="2"/>
      <c r="F69" s="2"/>
      <c r="G69" s="2"/>
      <c r="H69" s="2"/>
      <c r="I69" s="2"/>
      <c r="J69" s="2"/>
      <c r="K69" s="2"/>
    </row>
    <row r="70" spans="1:20">
      <c r="A70" s="82"/>
      <c r="B70" s="82"/>
      <c r="C70" s="82"/>
      <c r="D70" s="82"/>
      <c r="E70" s="82"/>
      <c r="F70" s="82"/>
      <c r="G70" s="82"/>
      <c r="H70" s="2"/>
      <c r="I70" s="2"/>
      <c r="J70" s="2"/>
      <c r="K70" s="2"/>
      <c r="L70" s="2"/>
      <c r="M70" s="2"/>
      <c r="N70" s="2"/>
      <c r="O70" s="2"/>
      <c r="P70" s="2"/>
      <c r="Q70" s="2"/>
      <c r="R70" s="2"/>
      <c r="S70" s="2"/>
      <c r="T70" s="2"/>
    </row>
    <row r="71" spans="1:20">
      <c r="A71" s="82"/>
      <c r="B71" s="82"/>
      <c r="C71" s="82"/>
      <c r="D71" s="82"/>
      <c r="E71" s="82"/>
      <c r="F71" s="82"/>
      <c r="G71" s="82"/>
      <c r="H71" s="2"/>
      <c r="I71" s="2"/>
      <c r="J71" s="2"/>
      <c r="K71" s="2"/>
      <c r="L71" s="2"/>
      <c r="M71" s="2"/>
      <c r="N71" s="2"/>
      <c r="O71" s="2"/>
      <c r="P71" s="2"/>
      <c r="Q71" s="2"/>
      <c r="R71" s="2"/>
      <c r="S71" s="2"/>
      <c r="T71" s="2"/>
    </row>
    <row r="72" spans="1:20">
      <c r="A72" s="81"/>
      <c r="B72" s="81"/>
      <c r="C72" s="82"/>
      <c r="D72" s="82"/>
      <c r="E72" s="82"/>
      <c r="F72" s="82"/>
      <c r="G72" s="82"/>
      <c r="H72" s="2"/>
      <c r="I72" s="2"/>
      <c r="J72" s="2"/>
      <c r="K72" s="2"/>
      <c r="L72" s="2"/>
      <c r="M72" s="2"/>
      <c r="N72" s="2"/>
      <c r="O72" s="2"/>
      <c r="P72" s="2"/>
      <c r="Q72" s="2"/>
      <c r="R72" s="2"/>
      <c r="S72" s="2"/>
      <c r="T72" s="2"/>
    </row>
    <row r="73" spans="1:20">
      <c r="A73" s="81"/>
      <c r="B73" s="81"/>
      <c r="C73" s="82"/>
      <c r="D73" s="82"/>
      <c r="E73" s="82"/>
      <c r="F73" s="82"/>
      <c r="G73" s="82"/>
      <c r="H73" s="2"/>
      <c r="I73" s="2"/>
      <c r="J73" s="2"/>
      <c r="K73" s="2"/>
      <c r="L73" s="2"/>
      <c r="M73" s="2"/>
      <c r="N73" s="2"/>
      <c r="O73" s="2"/>
      <c r="P73" s="2"/>
      <c r="Q73" s="2"/>
      <c r="R73" s="2"/>
      <c r="S73" s="2"/>
      <c r="T73" s="2"/>
    </row>
    <row r="74" spans="1:20">
      <c r="A74" s="81"/>
      <c r="B74" s="81"/>
      <c r="C74" s="82"/>
      <c r="D74" s="82"/>
      <c r="E74" s="82"/>
      <c r="F74" s="82"/>
      <c r="G74" s="82"/>
      <c r="H74" s="2"/>
      <c r="I74" s="2"/>
      <c r="J74" s="2"/>
      <c r="K74" s="2"/>
      <c r="L74" s="2"/>
      <c r="M74" s="2"/>
      <c r="N74" s="2"/>
      <c r="O74" s="2"/>
      <c r="P74" s="2"/>
      <c r="Q74" s="2"/>
      <c r="R74" s="2"/>
      <c r="S74" s="2"/>
      <c r="T74" s="2"/>
    </row>
    <row r="75" spans="1:20">
      <c r="A75" s="81"/>
      <c r="B75" s="81"/>
      <c r="C75" s="82"/>
      <c r="D75" s="82"/>
      <c r="E75" s="82"/>
      <c r="F75" s="82"/>
      <c r="G75" s="82"/>
      <c r="H75" s="2"/>
      <c r="I75" s="2"/>
      <c r="J75" s="2"/>
      <c r="K75" s="2"/>
      <c r="L75" s="2"/>
      <c r="M75" s="2"/>
      <c r="N75" s="2"/>
      <c r="O75" s="2"/>
      <c r="P75" s="2"/>
      <c r="Q75" s="2"/>
      <c r="R75" s="2"/>
      <c r="S75" s="2"/>
      <c r="T75" s="2"/>
    </row>
    <row r="76" spans="1:20">
      <c r="A76" s="81"/>
      <c r="B76" s="81"/>
      <c r="C76" s="82"/>
      <c r="D76" s="82"/>
      <c r="E76" s="82"/>
      <c r="F76" s="82"/>
      <c r="G76" s="82"/>
      <c r="H76" s="2"/>
      <c r="I76" s="2"/>
      <c r="J76" s="2"/>
      <c r="K76" s="2"/>
      <c r="L76" s="2"/>
      <c r="M76" s="2"/>
      <c r="N76" s="2"/>
      <c r="O76" s="2"/>
      <c r="P76" s="2"/>
      <c r="Q76" s="2"/>
      <c r="R76" s="2"/>
      <c r="S76" s="2"/>
      <c r="T76" s="2"/>
    </row>
    <row r="77" spans="1:20">
      <c r="A77" s="81"/>
      <c r="B77" s="81"/>
      <c r="C77" s="82"/>
      <c r="D77" s="82"/>
      <c r="E77" s="82"/>
      <c r="F77" s="82"/>
      <c r="G77" s="82"/>
      <c r="H77" s="2"/>
      <c r="I77" s="2"/>
      <c r="J77" s="2"/>
      <c r="K77" s="2"/>
      <c r="L77" s="2"/>
      <c r="M77" s="2"/>
      <c r="N77" s="2"/>
      <c r="O77" s="2"/>
      <c r="P77" s="2"/>
      <c r="Q77" s="2"/>
      <c r="R77" s="2"/>
      <c r="S77" s="2"/>
      <c r="T77" s="2"/>
    </row>
    <row r="78" spans="1:20">
      <c r="A78" s="81"/>
      <c r="B78" s="81"/>
      <c r="C78" s="82"/>
      <c r="D78" s="82"/>
      <c r="E78" s="82"/>
      <c r="F78" s="82"/>
      <c r="G78" s="82"/>
      <c r="H78" s="2"/>
      <c r="I78" s="2"/>
      <c r="J78" s="2"/>
      <c r="K78" s="2"/>
      <c r="L78" s="2"/>
      <c r="M78" s="2"/>
      <c r="N78" s="2"/>
      <c r="O78" s="2"/>
      <c r="P78" s="2"/>
      <c r="Q78" s="2"/>
      <c r="R78" s="2"/>
      <c r="S78" s="2"/>
      <c r="T78" s="2"/>
    </row>
    <row r="79" spans="1:20">
      <c r="A79" s="81"/>
      <c r="B79" s="81"/>
      <c r="C79" s="82"/>
      <c r="D79" s="82"/>
      <c r="E79" s="82"/>
      <c r="F79" s="82"/>
      <c r="G79" s="82"/>
      <c r="H79" s="2"/>
      <c r="I79" s="2"/>
      <c r="J79" s="2"/>
      <c r="K79" s="2"/>
      <c r="L79" s="2"/>
      <c r="M79" s="2"/>
      <c r="N79" s="2"/>
      <c r="O79" s="2"/>
      <c r="P79" s="2"/>
      <c r="Q79" s="2"/>
      <c r="R79" s="2"/>
      <c r="S79" s="2"/>
      <c r="T79" s="2"/>
    </row>
    <row r="80" spans="1:20">
      <c r="A80" s="81"/>
      <c r="B80" s="81"/>
      <c r="C80" s="81"/>
      <c r="D80" s="81"/>
      <c r="E80" s="81"/>
      <c r="F80" s="81"/>
      <c r="G80" s="81"/>
    </row>
    <row r="81" spans="1:7">
      <c r="A81" s="81"/>
      <c r="B81" s="81"/>
      <c r="C81" s="81"/>
      <c r="D81" s="81"/>
      <c r="E81" s="81"/>
      <c r="F81" s="81"/>
      <c r="G81" s="81"/>
    </row>
    <row r="82" spans="1:7">
      <c r="A82" s="81"/>
      <c r="B82" s="81"/>
      <c r="C82" s="81"/>
      <c r="D82" s="81"/>
      <c r="E82" s="81"/>
      <c r="F82" s="81"/>
      <c r="G82" s="81"/>
    </row>
    <row r="83" spans="1:7">
      <c r="A83" s="81"/>
      <c r="B83" s="81"/>
      <c r="C83" s="81"/>
      <c r="D83" s="81"/>
      <c r="E83" s="81"/>
      <c r="F83" s="81"/>
      <c r="G83" s="81"/>
    </row>
  </sheetData>
  <sheetProtection password="CE4F" sheet="1" objects="1" scenarios="1" formatCells="0" formatColumns="0" formatRows="0" selectLockedCells="1"/>
  <mergeCells count="1">
    <mergeCell ref="A4:C4"/>
  </mergeCells>
  <pageMargins left="0.74803149606299213" right="0.74803149606299213" top="0.98425196850393704" bottom="0.98425196850393704" header="0.51181102362204722" footer="0.51181102362204722"/>
  <pageSetup paperSize="9" scale="85" orientation="portrait" r:id="rId1"/>
  <headerFooter alignWithMargins="0"/>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54"/>
  <sheetViews>
    <sheetView view="pageBreakPreview" zoomScale="70" zoomScaleNormal="85" zoomScaleSheetLayoutView="70" workbookViewId="0">
      <selection activeCell="C44" activeCellId="1" sqref="I9:O54 C44:H54"/>
    </sheetView>
  </sheetViews>
  <sheetFormatPr defaultRowHeight="12.75"/>
  <cols>
    <col min="1" max="1" width="77.28515625" customWidth="1"/>
    <col min="2" max="2" width="7.5703125" customWidth="1"/>
    <col min="3" max="8" width="14.5703125" customWidth="1"/>
    <col min="9" max="12" width="10" customWidth="1"/>
    <col min="13" max="13" width="13.28515625" customWidth="1"/>
    <col min="14" max="17" width="11.5703125" customWidth="1"/>
  </cols>
  <sheetData>
    <row r="1" spans="1:15" ht="15.75">
      <c r="A1" s="60" t="s">
        <v>876</v>
      </c>
      <c r="B1" s="6"/>
      <c r="I1" s="5"/>
    </row>
    <row r="2" spans="1:15" ht="13.5" customHeight="1">
      <c r="A2" s="86"/>
      <c r="B2" s="6"/>
      <c r="I2" s="5"/>
    </row>
    <row r="3" spans="1:15" ht="13.5" customHeight="1">
      <c r="A3" s="87" t="s">
        <v>138</v>
      </c>
      <c r="B3" s="6"/>
      <c r="I3" s="5"/>
    </row>
    <row r="4" spans="1:15" ht="13.5" customHeight="1">
      <c r="A4" s="609" t="s">
        <v>139</v>
      </c>
      <c r="B4" s="83"/>
      <c r="C4" s="83"/>
      <c r="D4" s="83"/>
      <c r="E4" s="83"/>
      <c r="F4" s="83"/>
      <c r="G4" s="83"/>
      <c r="H4" s="83"/>
      <c r="I4" s="5"/>
    </row>
    <row r="5" spans="1:15" ht="13.5" customHeight="1">
      <c r="A5" s="7" t="s">
        <v>145</v>
      </c>
    </row>
    <row r="6" spans="1:15" ht="13.5" customHeight="1">
      <c r="A6" s="7"/>
    </row>
    <row r="7" spans="1:15" ht="13.5" customHeight="1" thickBot="1">
      <c r="I7" s="2"/>
      <c r="J7" s="2"/>
    </row>
    <row r="8" spans="1:15" s="5" customFormat="1" ht="17.25" customHeight="1" thickBot="1">
      <c r="A8" s="92"/>
      <c r="B8" s="724" t="s">
        <v>5</v>
      </c>
      <c r="C8" s="713">
        <v>40178</v>
      </c>
      <c r="D8" s="93">
        <v>40543</v>
      </c>
      <c r="E8" s="93">
        <v>40908</v>
      </c>
      <c r="F8" s="93">
        <v>41274</v>
      </c>
      <c r="G8" s="93">
        <v>41639</v>
      </c>
      <c r="H8" s="93">
        <v>42004</v>
      </c>
    </row>
    <row r="9" spans="1:15" s="5" customFormat="1" ht="17.25" customHeight="1" thickBot="1">
      <c r="A9" s="553" t="s">
        <v>919</v>
      </c>
      <c r="B9" s="725" t="s">
        <v>920</v>
      </c>
      <c r="C9" s="714"/>
      <c r="D9" s="554"/>
      <c r="E9" s="554"/>
      <c r="F9" s="554"/>
      <c r="G9" s="554"/>
      <c r="H9" s="554"/>
      <c r="I9" s="460"/>
      <c r="J9" s="460"/>
      <c r="K9" s="460"/>
      <c r="L9" s="460"/>
      <c r="M9" s="460"/>
      <c r="N9" s="460"/>
      <c r="O9" s="460"/>
    </row>
    <row r="10" spans="1:15" s="28" customFormat="1" ht="15">
      <c r="A10" s="94" t="s">
        <v>160</v>
      </c>
      <c r="B10" s="726" t="s">
        <v>6</v>
      </c>
      <c r="C10" s="715">
        <f t="shared" ref="C10:H10" si="0">C11+C12</f>
        <v>0</v>
      </c>
      <c r="D10" s="95">
        <f t="shared" si="0"/>
        <v>0</v>
      </c>
      <c r="E10" s="95">
        <f t="shared" si="0"/>
        <v>0</v>
      </c>
      <c r="F10" s="95">
        <f t="shared" si="0"/>
        <v>0</v>
      </c>
      <c r="G10" s="95">
        <f t="shared" si="0"/>
        <v>0</v>
      </c>
      <c r="H10" s="95">
        <f t="shared" si="0"/>
        <v>0</v>
      </c>
      <c r="I10" s="752"/>
      <c r="J10" s="752"/>
      <c r="K10" s="752"/>
      <c r="L10" s="752"/>
      <c r="M10" s="752"/>
      <c r="N10" s="752"/>
      <c r="O10" s="752"/>
    </row>
    <row r="11" spans="1:15" ht="17.25" customHeight="1">
      <c r="A11" s="96" t="s">
        <v>141</v>
      </c>
      <c r="B11" s="727" t="s">
        <v>6</v>
      </c>
      <c r="C11" s="716"/>
      <c r="D11" s="97"/>
      <c r="E11" s="97"/>
      <c r="F11" s="97"/>
      <c r="G11" s="97"/>
      <c r="H11" s="97"/>
      <c r="I11" s="2"/>
      <c r="J11" s="2"/>
      <c r="K11" s="2"/>
      <c r="L11" s="2"/>
      <c r="M11" s="2"/>
      <c r="N11" s="2"/>
      <c r="O11" s="2"/>
    </row>
    <row r="12" spans="1:15" ht="17.25" customHeight="1">
      <c r="A12" s="96" t="s">
        <v>140</v>
      </c>
      <c r="B12" s="727" t="s">
        <v>6</v>
      </c>
      <c r="C12" s="716"/>
      <c r="D12" s="97"/>
      <c r="E12" s="97"/>
      <c r="F12" s="97"/>
      <c r="G12" s="97"/>
      <c r="H12" s="97"/>
      <c r="I12" s="2"/>
      <c r="J12" s="2"/>
      <c r="K12" s="2"/>
      <c r="L12" s="2"/>
      <c r="M12" s="2"/>
      <c r="N12" s="2"/>
      <c r="O12" s="2"/>
    </row>
    <row r="13" spans="1:15" s="28" customFormat="1" ht="15" customHeight="1">
      <c r="A13" s="98" t="s">
        <v>161</v>
      </c>
      <c r="B13" s="728" t="s">
        <v>6</v>
      </c>
      <c r="C13" s="717">
        <f t="shared" ref="C13:H13" si="1">C14+C15</f>
        <v>0</v>
      </c>
      <c r="D13" s="99">
        <f t="shared" si="1"/>
        <v>0</v>
      </c>
      <c r="E13" s="99">
        <f t="shared" si="1"/>
        <v>0</v>
      </c>
      <c r="F13" s="99">
        <f t="shared" si="1"/>
        <v>0</v>
      </c>
      <c r="G13" s="99">
        <f t="shared" si="1"/>
        <v>0</v>
      </c>
      <c r="H13" s="99">
        <f t="shared" si="1"/>
        <v>0</v>
      </c>
      <c r="I13" s="752"/>
      <c r="J13" s="752"/>
      <c r="K13" s="752"/>
      <c r="L13" s="752"/>
      <c r="M13" s="752"/>
      <c r="N13" s="752"/>
      <c r="O13" s="752"/>
    </row>
    <row r="14" spans="1:15" ht="17.25" customHeight="1">
      <c r="A14" s="96" t="s">
        <v>141</v>
      </c>
      <c r="B14" s="727" t="s">
        <v>6</v>
      </c>
      <c r="C14" s="716"/>
      <c r="D14" s="97"/>
      <c r="E14" s="97"/>
      <c r="F14" s="97"/>
      <c r="G14" s="97"/>
      <c r="H14" s="97"/>
      <c r="I14" s="2"/>
      <c r="J14" s="2"/>
      <c r="K14" s="2"/>
      <c r="L14" s="2"/>
      <c r="M14" s="2"/>
      <c r="N14" s="2"/>
      <c r="O14" s="2"/>
    </row>
    <row r="15" spans="1:15" ht="17.25" customHeight="1" thickBot="1">
      <c r="A15" s="100" t="s">
        <v>140</v>
      </c>
      <c r="B15" s="729" t="s">
        <v>6</v>
      </c>
      <c r="C15" s="718"/>
      <c r="D15" s="101"/>
      <c r="E15" s="101"/>
      <c r="F15" s="101"/>
      <c r="G15" s="101"/>
      <c r="H15" s="101"/>
      <c r="I15" s="2"/>
      <c r="J15" s="2"/>
      <c r="K15" s="2"/>
      <c r="L15" s="2"/>
      <c r="M15" s="2"/>
      <c r="N15" s="2"/>
      <c r="O15" s="2"/>
    </row>
    <row r="16" spans="1:15" ht="8.25" customHeight="1" thickBot="1">
      <c r="A16" s="109"/>
      <c r="B16" s="730"/>
      <c r="C16" s="110"/>
      <c r="D16" s="110"/>
      <c r="E16" s="110"/>
      <c r="F16" s="110"/>
      <c r="G16" s="110"/>
      <c r="H16" s="110"/>
      <c r="I16" s="2"/>
      <c r="J16" s="2"/>
      <c r="K16" s="2"/>
      <c r="L16" s="2"/>
      <c r="M16" s="2"/>
      <c r="N16" s="2"/>
      <c r="O16" s="2"/>
    </row>
    <row r="17" spans="1:15" ht="17.25" customHeight="1">
      <c r="A17" s="102" t="s">
        <v>146</v>
      </c>
      <c r="B17" s="731" t="s">
        <v>6</v>
      </c>
      <c r="C17" s="719"/>
      <c r="D17" s="103"/>
      <c r="E17" s="103"/>
      <c r="F17" s="103"/>
      <c r="G17" s="103"/>
      <c r="H17" s="103"/>
      <c r="I17" s="2"/>
      <c r="J17" s="2"/>
      <c r="K17" s="2"/>
      <c r="L17" s="2"/>
      <c r="M17" s="2"/>
      <c r="N17" s="2"/>
      <c r="O17" s="2"/>
    </row>
    <row r="18" spans="1:15" ht="17.25" customHeight="1">
      <c r="A18" s="527" t="s">
        <v>890</v>
      </c>
      <c r="B18" s="725" t="s">
        <v>889</v>
      </c>
      <c r="C18" s="720"/>
      <c r="D18" s="528"/>
      <c r="E18" s="528"/>
      <c r="F18" s="528"/>
      <c r="G18" s="528"/>
      <c r="H18" s="528"/>
      <c r="I18" s="2"/>
      <c r="J18" s="2"/>
      <c r="K18" s="2"/>
      <c r="L18" s="2"/>
      <c r="M18" s="2"/>
      <c r="N18" s="2"/>
      <c r="O18" s="2"/>
    </row>
    <row r="19" spans="1:15" ht="30">
      <c r="A19" s="527" t="s">
        <v>893</v>
      </c>
      <c r="B19" s="725" t="s">
        <v>891</v>
      </c>
      <c r="C19" s="720"/>
      <c r="D19" s="528"/>
      <c r="E19" s="528"/>
      <c r="F19" s="528"/>
      <c r="G19" s="528"/>
      <c r="H19" s="528"/>
      <c r="I19" s="2"/>
      <c r="J19" s="2"/>
      <c r="K19" s="2"/>
      <c r="L19" s="2"/>
      <c r="M19" s="2"/>
      <c r="N19" s="2"/>
      <c r="O19" s="2"/>
    </row>
    <row r="20" spans="1:15" ht="17.25" customHeight="1">
      <c r="A20" s="104" t="s">
        <v>159</v>
      </c>
      <c r="B20" s="728" t="s">
        <v>6</v>
      </c>
      <c r="C20" s="717">
        <f t="shared" ref="C20:H20" si="2">C21+C22</f>
        <v>0</v>
      </c>
      <c r="D20" s="99">
        <f t="shared" si="2"/>
        <v>0</v>
      </c>
      <c r="E20" s="99">
        <f t="shared" si="2"/>
        <v>0</v>
      </c>
      <c r="F20" s="99">
        <f t="shared" si="2"/>
        <v>0</v>
      </c>
      <c r="G20" s="99">
        <f t="shared" si="2"/>
        <v>0</v>
      </c>
      <c r="H20" s="99">
        <f t="shared" si="2"/>
        <v>0</v>
      </c>
      <c r="I20" s="2"/>
      <c r="J20" s="2"/>
      <c r="K20" s="2"/>
      <c r="L20" s="2"/>
      <c r="M20" s="2"/>
      <c r="N20" s="2"/>
      <c r="O20" s="2"/>
    </row>
    <row r="21" spans="1:15" ht="17.25" customHeight="1">
      <c r="A21" s="96" t="s">
        <v>141</v>
      </c>
      <c r="B21" s="727" t="s">
        <v>6</v>
      </c>
      <c r="C21" s="716"/>
      <c r="D21" s="97"/>
      <c r="E21" s="97"/>
      <c r="F21" s="97"/>
      <c r="G21" s="97"/>
      <c r="H21" s="97"/>
      <c r="I21" s="2"/>
      <c r="J21" s="2"/>
      <c r="K21" s="2"/>
      <c r="L21" s="2"/>
      <c r="M21" s="2"/>
      <c r="N21" s="2"/>
      <c r="O21" s="2"/>
    </row>
    <row r="22" spans="1:15" ht="17.25" customHeight="1">
      <c r="A22" s="96" t="s">
        <v>140</v>
      </c>
      <c r="B22" s="727" t="s">
        <v>6</v>
      </c>
      <c r="C22" s="716"/>
      <c r="D22" s="97"/>
      <c r="E22" s="97"/>
      <c r="F22" s="97"/>
      <c r="G22" s="97"/>
      <c r="H22" s="97"/>
      <c r="I22" s="2"/>
      <c r="J22" s="2"/>
      <c r="K22" s="2"/>
      <c r="L22" s="2"/>
      <c r="M22" s="2"/>
      <c r="N22" s="2"/>
      <c r="O22" s="2"/>
    </row>
    <row r="23" spans="1:15" ht="17.25" customHeight="1">
      <c r="A23" s="104" t="s">
        <v>147</v>
      </c>
      <c r="B23" s="732" t="s">
        <v>7</v>
      </c>
      <c r="C23" s="717">
        <f t="shared" ref="C23:H23" si="3">C24+C25</f>
        <v>0</v>
      </c>
      <c r="D23" s="99">
        <f t="shared" si="3"/>
        <v>0</v>
      </c>
      <c r="E23" s="99">
        <f t="shared" si="3"/>
        <v>0</v>
      </c>
      <c r="F23" s="99">
        <f t="shared" si="3"/>
        <v>0</v>
      </c>
      <c r="G23" s="99">
        <f t="shared" si="3"/>
        <v>0</v>
      </c>
      <c r="H23" s="99">
        <f t="shared" si="3"/>
        <v>0</v>
      </c>
      <c r="I23" s="2"/>
      <c r="J23" s="2"/>
      <c r="K23" s="2"/>
      <c r="L23" s="2"/>
      <c r="M23" s="2"/>
      <c r="N23" s="2"/>
      <c r="O23" s="2"/>
    </row>
    <row r="24" spans="1:15" ht="17.25" customHeight="1">
      <c r="A24" s="96" t="s">
        <v>141</v>
      </c>
      <c r="B24" s="732" t="s">
        <v>7</v>
      </c>
      <c r="C24" s="716"/>
      <c r="D24" s="97"/>
      <c r="E24" s="97"/>
      <c r="F24" s="97"/>
      <c r="G24" s="97"/>
      <c r="H24" s="97"/>
      <c r="I24" s="2"/>
      <c r="J24" s="2"/>
      <c r="K24" s="2"/>
      <c r="L24" s="2"/>
      <c r="M24" s="2"/>
      <c r="N24" s="2"/>
      <c r="O24" s="2"/>
    </row>
    <row r="25" spans="1:15" ht="17.25" customHeight="1" thickBot="1">
      <c r="A25" s="100" t="s">
        <v>140</v>
      </c>
      <c r="B25" s="733" t="s">
        <v>7</v>
      </c>
      <c r="C25" s="718"/>
      <c r="D25" s="101"/>
      <c r="E25" s="101"/>
      <c r="F25" s="101"/>
      <c r="G25" s="101"/>
      <c r="H25" s="101"/>
      <c r="I25" s="2"/>
      <c r="J25" s="2"/>
      <c r="K25" s="2"/>
      <c r="L25" s="2"/>
      <c r="M25" s="2"/>
      <c r="N25" s="2"/>
      <c r="O25" s="2"/>
    </row>
    <row r="26" spans="1:15" ht="8.25" customHeight="1" thickBot="1">
      <c r="A26" s="109"/>
      <c r="B26" s="730"/>
      <c r="C26" s="110"/>
      <c r="D26" s="110"/>
      <c r="E26" s="110"/>
      <c r="F26" s="110"/>
      <c r="G26" s="110"/>
      <c r="H26" s="110"/>
      <c r="I26" s="2"/>
      <c r="J26" s="2"/>
      <c r="K26" s="2"/>
      <c r="L26" s="2"/>
      <c r="M26" s="2"/>
      <c r="N26" s="2"/>
      <c r="O26" s="2"/>
    </row>
    <row r="27" spans="1:15" ht="31.5" customHeight="1">
      <c r="A27" s="102" t="s">
        <v>143</v>
      </c>
      <c r="B27" s="726" t="s">
        <v>6</v>
      </c>
      <c r="C27" s="715">
        <f t="shared" ref="C27:H27" si="4">SUM(C28:C31)</f>
        <v>0</v>
      </c>
      <c r="D27" s="95">
        <f t="shared" si="4"/>
        <v>0</v>
      </c>
      <c r="E27" s="95">
        <f t="shared" si="4"/>
        <v>0</v>
      </c>
      <c r="F27" s="95">
        <f t="shared" si="4"/>
        <v>0</v>
      </c>
      <c r="G27" s="95">
        <f t="shared" si="4"/>
        <v>0</v>
      </c>
      <c r="H27" s="95">
        <f t="shared" si="4"/>
        <v>0</v>
      </c>
      <c r="I27" s="2"/>
      <c r="J27" s="2"/>
      <c r="K27" s="2"/>
      <c r="L27" s="2"/>
      <c r="M27" s="2"/>
      <c r="N27" s="2"/>
      <c r="O27" s="2"/>
    </row>
    <row r="28" spans="1:15" ht="17.25" customHeight="1">
      <c r="A28" s="96" t="s">
        <v>162</v>
      </c>
      <c r="B28" s="727" t="s">
        <v>6</v>
      </c>
      <c r="C28" s="716"/>
      <c r="D28" s="97"/>
      <c r="E28" s="97"/>
      <c r="F28" s="97"/>
      <c r="G28" s="97"/>
      <c r="H28" s="97"/>
      <c r="I28" s="2"/>
      <c r="J28" s="2"/>
      <c r="K28" s="2"/>
      <c r="L28" s="2"/>
      <c r="M28" s="2"/>
      <c r="N28" s="2"/>
      <c r="O28" s="2"/>
    </row>
    <row r="29" spans="1:15" ht="17.25" customHeight="1">
      <c r="A29" s="96" t="s">
        <v>148</v>
      </c>
      <c r="B29" s="727" t="s">
        <v>6</v>
      </c>
      <c r="C29" s="716"/>
      <c r="D29" s="97"/>
      <c r="E29" s="97"/>
      <c r="F29" s="97"/>
      <c r="G29" s="97"/>
      <c r="H29" s="97"/>
      <c r="I29" s="2"/>
      <c r="J29" s="2"/>
      <c r="K29" s="2"/>
      <c r="L29" s="2"/>
      <c r="M29" s="2"/>
      <c r="N29" s="2"/>
      <c r="O29" s="2"/>
    </row>
    <row r="30" spans="1:15" ht="17.25" customHeight="1">
      <c r="A30" s="96" t="s">
        <v>163</v>
      </c>
      <c r="B30" s="727" t="s">
        <v>6</v>
      </c>
      <c r="C30" s="716"/>
      <c r="D30" s="97"/>
      <c r="E30" s="97"/>
      <c r="F30" s="97"/>
      <c r="G30" s="97"/>
      <c r="H30" s="97"/>
      <c r="I30" s="2"/>
      <c r="J30" s="2"/>
      <c r="K30" s="2"/>
      <c r="L30" s="2"/>
      <c r="M30" s="2"/>
      <c r="N30" s="2"/>
      <c r="O30" s="2"/>
    </row>
    <row r="31" spans="1:15" ht="17.25" customHeight="1">
      <c r="A31" s="96" t="s">
        <v>149</v>
      </c>
      <c r="B31" s="727" t="s">
        <v>6</v>
      </c>
      <c r="C31" s="716"/>
      <c r="D31" s="97"/>
      <c r="E31" s="97"/>
      <c r="F31" s="97"/>
      <c r="G31" s="97"/>
      <c r="H31" s="97"/>
      <c r="I31" s="2"/>
      <c r="J31" s="2"/>
      <c r="K31" s="2"/>
      <c r="L31" s="2"/>
      <c r="M31" s="2"/>
      <c r="N31" s="2"/>
      <c r="O31" s="2"/>
    </row>
    <row r="32" spans="1:15" ht="33" customHeight="1">
      <c r="A32" s="104" t="s">
        <v>142</v>
      </c>
      <c r="B32" s="732" t="s">
        <v>7</v>
      </c>
      <c r="C32" s="717">
        <f t="shared" ref="C32:H32" si="5">SUM(C33:C36)</f>
        <v>0</v>
      </c>
      <c r="D32" s="99">
        <f t="shared" si="5"/>
        <v>0</v>
      </c>
      <c r="E32" s="99">
        <f t="shared" si="5"/>
        <v>0</v>
      </c>
      <c r="F32" s="99">
        <f t="shared" si="5"/>
        <v>0</v>
      </c>
      <c r="G32" s="99">
        <f t="shared" si="5"/>
        <v>0</v>
      </c>
      <c r="H32" s="99">
        <f t="shared" si="5"/>
        <v>0</v>
      </c>
      <c r="I32" s="2"/>
      <c r="J32" s="2"/>
      <c r="K32" s="2"/>
      <c r="L32" s="2"/>
      <c r="M32" s="2"/>
      <c r="N32" s="2"/>
      <c r="O32" s="2"/>
    </row>
    <row r="33" spans="1:15" ht="17.25" customHeight="1">
      <c r="A33" s="96" t="s">
        <v>162</v>
      </c>
      <c r="B33" s="732" t="s">
        <v>7</v>
      </c>
      <c r="C33" s="716"/>
      <c r="D33" s="97"/>
      <c r="E33" s="97"/>
      <c r="F33" s="97"/>
      <c r="G33" s="97"/>
      <c r="H33" s="97"/>
      <c r="I33" s="2"/>
      <c r="J33" s="2"/>
      <c r="K33" s="2"/>
      <c r="L33" s="2"/>
      <c r="M33" s="2"/>
      <c r="N33" s="2"/>
      <c r="O33" s="2"/>
    </row>
    <row r="34" spans="1:15" ht="17.25" customHeight="1">
      <c r="A34" s="96" t="s">
        <v>148</v>
      </c>
      <c r="B34" s="732" t="s">
        <v>7</v>
      </c>
      <c r="C34" s="716"/>
      <c r="D34" s="97"/>
      <c r="E34" s="97"/>
      <c r="F34" s="97"/>
      <c r="G34" s="97"/>
      <c r="H34" s="97"/>
      <c r="I34" s="2"/>
      <c r="J34" s="2"/>
      <c r="K34" s="2"/>
      <c r="L34" s="2"/>
      <c r="M34" s="2"/>
      <c r="N34" s="2"/>
      <c r="O34" s="2"/>
    </row>
    <row r="35" spans="1:15" ht="17.25" customHeight="1">
      <c r="A35" s="96" t="s">
        <v>163</v>
      </c>
      <c r="B35" s="732" t="s">
        <v>7</v>
      </c>
      <c r="C35" s="716"/>
      <c r="D35" s="97"/>
      <c r="E35" s="97"/>
      <c r="F35" s="97"/>
      <c r="G35" s="97"/>
      <c r="H35" s="97"/>
      <c r="I35" s="2"/>
      <c r="J35" s="2"/>
      <c r="K35" s="2"/>
      <c r="L35" s="2"/>
      <c r="M35" s="2"/>
      <c r="N35" s="2"/>
      <c r="O35" s="2"/>
    </row>
    <row r="36" spans="1:15" ht="17.25" customHeight="1">
      <c r="A36" s="96" t="s">
        <v>149</v>
      </c>
      <c r="B36" s="732" t="s">
        <v>7</v>
      </c>
      <c r="C36" s="716"/>
      <c r="D36" s="97"/>
      <c r="E36" s="97"/>
      <c r="F36" s="97"/>
      <c r="G36" s="97"/>
      <c r="H36" s="97"/>
      <c r="I36" s="2"/>
      <c r="J36" s="2"/>
      <c r="K36" s="2"/>
      <c r="L36" s="2"/>
      <c r="M36" s="2"/>
      <c r="N36" s="2"/>
      <c r="O36" s="2"/>
    </row>
    <row r="37" spans="1:15" ht="17.25" customHeight="1" thickBot="1">
      <c r="A37" s="105" t="s">
        <v>144</v>
      </c>
      <c r="B37" s="734" t="s">
        <v>6</v>
      </c>
      <c r="C37" s="718"/>
      <c r="D37" s="101"/>
      <c r="E37" s="101"/>
      <c r="F37" s="101"/>
      <c r="G37" s="101"/>
      <c r="H37" s="101"/>
      <c r="I37" s="2"/>
      <c r="J37" s="2"/>
      <c r="K37" s="2"/>
      <c r="L37" s="2"/>
      <c r="M37" s="2"/>
      <c r="N37" s="2"/>
      <c r="O37" s="2"/>
    </row>
    <row r="38" spans="1:15" ht="8.25" customHeight="1" thickBot="1">
      <c r="A38" s="109"/>
      <c r="B38" s="730"/>
      <c r="C38" s="110"/>
      <c r="D38" s="110"/>
      <c r="E38" s="110"/>
      <c r="F38" s="110"/>
      <c r="G38" s="110"/>
      <c r="H38" s="110"/>
      <c r="I38" s="2"/>
      <c r="J38" s="2"/>
      <c r="K38" s="2"/>
      <c r="L38" s="2"/>
      <c r="M38" s="2"/>
      <c r="N38" s="2"/>
      <c r="O38" s="2"/>
    </row>
    <row r="39" spans="1:15" s="29" customFormat="1" ht="30">
      <c r="A39" s="94" t="s">
        <v>150</v>
      </c>
      <c r="B39" s="731" t="s">
        <v>6</v>
      </c>
      <c r="C39" s="721"/>
      <c r="D39" s="106"/>
      <c r="E39" s="106"/>
      <c r="F39" s="106"/>
      <c r="G39" s="106"/>
      <c r="H39" s="106"/>
      <c r="I39" s="453"/>
      <c r="J39" s="453"/>
      <c r="K39" s="453"/>
      <c r="L39" s="453"/>
      <c r="M39" s="453"/>
      <c r="N39" s="453"/>
      <c r="O39" s="453"/>
    </row>
    <row r="40" spans="1:15" ht="17.25" customHeight="1">
      <c r="A40" s="104" t="s">
        <v>151</v>
      </c>
      <c r="B40" s="727" t="s">
        <v>6</v>
      </c>
      <c r="C40" s="716"/>
      <c r="D40" s="97"/>
      <c r="E40" s="97"/>
      <c r="F40" s="97"/>
      <c r="G40" s="97"/>
      <c r="H40" s="97"/>
      <c r="I40" s="2"/>
      <c r="J40" s="2"/>
      <c r="K40" s="2"/>
      <c r="L40" s="2"/>
      <c r="M40" s="2"/>
      <c r="N40" s="2"/>
      <c r="O40" s="2"/>
    </row>
    <row r="41" spans="1:15" ht="17.25" customHeight="1">
      <c r="A41" s="98" t="s">
        <v>152</v>
      </c>
      <c r="B41" s="735" t="s">
        <v>6</v>
      </c>
      <c r="C41" s="722"/>
      <c r="D41" s="107"/>
      <c r="E41" s="107"/>
      <c r="F41" s="107"/>
      <c r="G41" s="107"/>
      <c r="H41" s="107"/>
      <c r="I41" s="2"/>
      <c r="J41" s="2"/>
      <c r="K41" s="2"/>
      <c r="L41" s="2"/>
      <c r="M41" s="2"/>
      <c r="N41" s="2"/>
      <c r="O41" s="2"/>
    </row>
    <row r="42" spans="1:15" ht="30">
      <c r="A42" s="98" t="s">
        <v>153</v>
      </c>
      <c r="B42" s="735" t="s">
        <v>6</v>
      </c>
      <c r="C42" s="722"/>
      <c r="D42" s="107"/>
      <c r="E42" s="107"/>
      <c r="F42" s="107"/>
      <c r="G42" s="107"/>
      <c r="H42" s="107"/>
      <c r="I42" s="2"/>
      <c r="J42" s="2"/>
      <c r="K42" s="2"/>
      <c r="L42" s="2"/>
      <c r="M42" s="2"/>
      <c r="N42" s="2"/>
      <c r="O42" s="2"/>
    </row>
    <row r="43" spans="1:15" ht="17.25" customHeight="1" thickBot="1">
      <c r="A43" s="105" t="s">
        <v>154</v>
      </c>
      <c r="B43" s="736" t="s">
        <v>6</v>
      </c>
      <c r="C43" s="723"/>
      <c r="D43" s="108"/>
      <c r="E43" s="108"/>
      <c r="F43" s="108"/>
      <c r="G43" s="108"/>
      <c r="H43" s="108"/>
      <c r="I43" s="2"/>
      <c r="J43" s="2"/>
      <c r="K43" s="2"/>
      <c r="L43" s="2"/>
      <c r="M43" s="2"/>
      <c r="N43" s="2"/>
      <c r="O43" s="2"/>
    </row>
    <row r="44" spans="1:15">
      <c r="C44" s="2"/>
      <c r="D44" s="2"/>
      <c r="E44" s="2"/>
      <c r="F44" s="2"/>
      <c r="G44" s="2"/>
      <c r="H44" s="2"/>
      <c r="I44" s="2"/>
      <c r="J44" s="2"/>
      <c r="K44" s="2"/>
      <c r="L44" s="2"/>
      <c r="M44" s="2"/>
      <c r="N44" s="2"/>
      <c r="O44" s="2"/>
    </row>
    <row r="45" spans="1:15" ht="12.75" customHeight="1">
      <c r="A45" s="610" t="s">
        <v>155</v>
      </c>
      <c r="B45" s="610"/>
      <c r="C45" s="753"/>
      <c r="D45" s="753"/>
      <c r="E45" s="753"/>
      <c r="F45" s="753"/>
      <c r="G45" s="753"/>
      <c r="H45" s="753"/>
      <c r="I45" s="753"/>
      <c r="J45" s="753"/>
      <c r="K45" s="2"/>
      <c r="L45" s="2"/>
      <c r="M45" s="2"/>
      <c r="N45" s="2"/>
      <c r="O45" s="2"/>
    </row>
    <row r="46" spans="1:15">
      <c r="A46" t="s">
        <v>156</v>
      </c>
      <c r="C46" s="2"/>
      <c r="D46" s="2"/>
      <c r="E46" s="2"/>
      <c r="F46" s="2"/>
      <c r="G46" s="2"/>
      <c r="H46" s="2"/>
      <c r="I46" s="2"/>
      <c r="J46" s="2"/>
      <c r="K46" s="2"/>
      <c r="L46" s="2"/>
      <c r="M46" s="2"/>
      <c r="N46" s="2"/>
      <c r="O46" s="2"/>
    </row>
    <row r="47" spans="1:15">
      <c r="A47" t="s">
        <v>157</v>
      </c>
      <c r="C47" s="2"/>
      <c r="D47" s="2"/>
      <c r="E47" s="2"/>
      <c r="F47" s="2"/>
      <c r="G47" s="2"/>
      <c r="H47" s="2"/>
      <c r="I47" s="2"/>
      <c r="J47" s="2"/>
      <c r="K47" s="2"/>
      <c r="L47" s="2"/>
      <c r="M47" s="2"/>
      <c r="N47" s="2"/>
      <c r="O47" s="2"/>
    </row>
    <row r="48" spans="1:15">
      <c r="A48" t="s">
        <v>158</v>
      </c>
      <c r="C48" s="2"/>
      <c r="D48" s="2"/>
      <c r="E48" s="2"/>
      <c r="F48" s="2"/>
      <c r="G48" s="2"/>
      <c r="H48" s="2"/>
      <c r="I48" s="2"/>
      <c r="J48" s="2"/>
      <c r="K48" s="2"/>
      <c r="L48" s="2"/>
      <c r="M48" s="2"/>
      <c r="N48" s="2"/>
      <c r="O48" s="2"/>
    </row>
    <row r="49" spans="3:20">
      <c r="C49" s="2"/>
      <c r="D49" s="2"/>
      <c r="E49" s="2"/>
      <c r="F49" s="2"/>
      <c r="G49" s="2"/>
      <c r="H49" s="2"/>
      <c r="I49" s="2"/>
      <c r="J49" s="2"/>
      <c r="K49" s="2"/>
      <c r="L49" s="2"/>
      <c r="M49" s="2"/>
      <c r="N49" s="2"/>
      <c r="O49" s="2"/>
    </row>
    <row r="50" spans="3:20">
      <c r="C50" s="2"/>
      <c r="D50" s="2"/>
      <c r="E50" s="2"/>
      <c r="F50" s="2"/>
      <c r="G50" s="2"/>
      <c r="H50" s="2"/>
      <c r="I50" s="2"/>
      <c r="J50" s="2"/>
      <c r="K50" s="2"/>
      <c r="L50" s="2"/>
      <c r="M50" s="2"/>
      <c r="N50" s="2"/>
      <c r="O50" s="2"/>
    </row>
    <row r="51" spans="3:20">
      <c r="C51" s="2"/>
      <c r="D51" s="2"/>
      <c r="E51" s="2"/>
      <c r="F51" s="2"/>
      <c r="G51" s="2"/>
      <c r="H51" s="2"/>
      <c r="I51" s="2"/>
      <c r="J51" s="2"/>
      <c r="K51" s="2"/>
      <c r="L51" s="2"/>
      <c r="M51" s="2"/>
      <c r="N51" s="2"/>
      <c r="O51" s="2"/>
      <c r="P51" s="2"/>
      <c r="Q51" s="2"/>
      <c r="R51" s="2"/>
      <c r="S51" s="2"/>
      <c r="T51" s="2"/>
    </row>
    <row r="52" spans="3:20">
      <c r="C52" s="2"/>
      <c r="D52" s="2"/>
      <c r="E52" s="2"/>
      <c r="F52" s="2"/>
      <c r="G52" s="2"/>
      <c r="H52" s="2"/>
      <c r="I52" s="2"/>
      <c r="J52" s="2"/>
      <c r="K52" s="2"/>
      <c r="L52" s="2"/>
      <c r="M52" s="2"/>
      <c r="N52" s="2"/>
      <c r="O52" s="2"/>
    </row>
    <row r="53" spans="3:20">
      <c r="C53" s="2"/>
      <c r="D53" s="2"/>
      <c r="E53" s="2"/>
      <c r="F53" s="2"/>
      <c r="G53" s="2"/>
      <c r="H53" s="2"/>
      <c r="I53" s="2"/>
      <c r="J53" s="2"/>
      <c r="K53" s="2"/>
      <c r="L53" s="2"/>
      <c r="M53" s="2"/>
      <c r="N53" s="2"/>
      <c r="O53" s="2"/>
    </row>
    <row r="54" spans="3:20">
      <c r="C54" s="2"/>
      <c r="D54" s="2"/>
      <c r="E54" s="2"/>
      <c r="F54" s="2"/>
      <c r="G54" s="2"/>
      <c r="H54" s="2"/>
      <c r="I54" s="2"/>
      <c r="J54" s="2"/>
      <c r="K54" s="2"/>
      <c r="L54" s="2"/>
      <c r="M54" s="2"/>
      <c r="N54" s="2"/>
      <c r="O54" s="2"/>
    </row>
  </sheetData>
  <sheetProtection password="CE4F" sheet="1" objects="1" scenarios="1" formatCells="0" formatColumns="0" formatRows="0" selectLockedCells="1"/>
  <pageMargins left="0.74803149606299213" right="0.74803149606299213" top="0.98425196850393704" bottom="0.98425196850393704" header="0.51181102362204722" footer="0.51181102362204722"/>
  <pageSetup paperSize="9" scale="56" orientation="landscape"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C314"/>
  <sheetViews>
    <sheetView view="pageBreakPreview" zoomScale="70" zoomScaleSheetLayoutView="70" workbookViewId="0">
      <selection activeCell="C18" sqref="C18"/>
    </sheetView>
  </sheetViews>
  <sheetFormatPr defaultRowHeight="12.75"/>
  <cols>
    <col min="1" max="1" width="38" customWidth="1"/>
    <col min="2" max="2" width="13.140625" style="134" customWidth="1"/>
    <col min="3" max="3" width="13.42578125" customWidth="1"/>
    <col min="4" max="4" width="13.85546875" customWidth="1"/>
    <col min="5" max="5" width="13.5703125" customWidth="1"/>
    <col min="6" max="6" width="14.42578125" customWidth="1"/>
    <col min="7" max="7" width="13.140625" customWidth="1"/>
    <col min="8" max="9" width="13.5703125" customWidth="1"/>
    <col min="10" max="10" width="14.42578125" customWidth="1"/>
    <col min="11" max="11" width="13.42578125" customWidth="1"/>
    <col min="12" max="12" width="13.85546875" bestFit="1" customWidth="1"/>
    <col min="13" max="13" width="13.5703125" customWidth="1"/>
    <col min="14" max="14" width="14.42578125" customWidth="1"/>
    <col min="15" max="15" width="11.140625" customWidth="1"/>
    <col min="16" max="16" width="12.5703125" customWidth="1"/>
    <col min="17" max="17" width="13.5703125" customWidth="1"/>
    <col min="18" max="18" width="14.42578125" customWidth="1"/>
    <col min="19" max="19" width="11.140625" customWidth="1"/>
    <col min="20" max="20" width="12.5703125" customWidth="1"/>
    <col min="21" max="21" width="13.5703125" customWidth="1"/>
    <col min="22" max="22" width="14.42578125" customWidth="1"/>
    <col min="23" max="23" width="11.140625" customWidth="1"/>
    <col min="24" max="24" width="12.5703125" customWidth="1"/>
    <col min="25" max="25" width="13.5703125" customWidth="1"/>
    <col min="26" max="26" width="14.42578125" customWidth="1"/>
    <col min="27" max="27" width="11.140625" customWidth="1"/>
    <col min="28" max="28" width="12.5703125" customWidth="1"/>
    <col min="29" max="29" width="13.5703125" customWidth="1"/>
    <col min="30" max="30" width="14.42578125" customWidth="1"/>
    <col min="31" max="31" width="11.140625" customWidth="1"/>
    <col min="32" max="32" width="12.5703125" customWidth="1"/>
    <col min="33" max="33" width="13.5703125" customWidth="1"/>
    <col min="34" max="34" width="14.42578125" customWidth="1"/>
    <col min="35" max="35" width="11.140625" customWidth="1"/>
    <col min="36" max="36" width="12.5703125" customWidth="1"/>
    <col min="37" max="37" width="13.5703125" customWidth="1"/>
    <col min="38" max="38" width="14.42578125" customWidth="1"/>
    <col min="39" max="39" width="11.140625" customWidth="1"/>
    <col min="40" max="40" width="12.5703125" customWidth="1"/>
    <col min="41" max="41" width="13.5703125" customWidth="1"/>
    <col min="42" max="42" width="14.42578125" customWidth="1"/>
    <col min="43" max="43" width="13.140625" customWidth="1"/>
    <col min="44" max="44" width="13.140625" style="134" customWidth="1"/>
    <col min="45" max="46" width="13.140625" style="2" customWidth="1"/>
    <col min="47" max="48" width="16" style="2" customWidth="1"/>
    <col min="49" max="49" width="16" style="461" customWidth="1"/>
    <col min="50" max="51" width="16" style="2" customWidth="1"/>
    <col min="52" max="53" width="8.7109375" style="2" customWidth="1"/>
    <col min="54" max="54" width="8.7109375" style="461" customWidth="1"/>
    <col min="55" max="81" width="8.7109375" style="2" customWidth="1"/>
    <col min="82" max="108" width="8.7109375" customWidth="1"/>
    <col min="109" max="154" width="3.28515625" customWidth="1"/>
  </cols>
  <sheetData>
    <row r="1" spans="1:81" ht="15.75">
      <c r="A1" s="60" t="s">
        <v>768</v>
      </c>
      <c r="B1" s="60"/>
      <c r="C1" s="369"/>
      <c r="D1" s="5"/>
      <c r="E1" s="5"/>
      <c r="F1" s="5"/>
      <c r="G1" s="369"/>
      <c r="H1" s="5"/>
      <c r="I1" s="5"/>
      <c r="J1" s="5"/>
      <c r="K1" s="369"/>
      <c r="L1" s="5"/>
      <c r="M1" s="5"/>
      <c r="N1" s="5"/>
      <c r="O1" s="369"/>
      <c r="P1" s="5"/>
      <c r="Q1" s="5"/>
      <c r="R1" s="5"/>
      <c r="S1" s="369"/>
      <c r="T1" s="5"/>
      <c r="U1" s="5"/>
      <c r="V1" s="5"/>
      <c r="W1" s="369"/>
      <c r="X1" s="5"/>
      <c r="Y1" s="5"/>
      <c r="Z1" s="5"/>
      <c r="AA1" s="369"/>
      <c r="AB1" s="5"/>
      <c r="AC1" s="5"/>
      <c r="AD1" s="5"/>
      <c r="AE1" s="369"/>
      <c r="AF1" s="5"/>
      <c r="AG1" s="5"/>
      <c r="AH1" s="5"/>
      <c r="AI1" s="369"/>
      <c r="AJ1" s="5"/>
      <c r="AK1" s="5"/>
      <c r="AL1" s="5"/>
      <c r="AM1" s="369"/>
      <c r="AN1" s="5"/>
      <c r="AO1" s="5"/>
      <c r="AP1" s="5"/>
      <c r="AQ1" s="5"/>
      <c r="AR1" s="459"/>
      <c r="AS1" s="460"/>
    </row>
    <row r="2" spans="1:81" ht="15.75">
      <c r="A2" s="305"/>
      <c r="B2" s="60"/>
      <c r="C2" s="369"/>
      <c r="D2" s="5"/>
      <c r="E2" s="5"/>
      <c r="F2" s="5"/>
      <c r="G2" s="369"/>
      <c r="H2" s="5"/>
      <c r="I2" s="5"/>
      <c r="J2" s="5"/>
      <c r="K2" s="369"/>
      <c r="L2" s="5"/>
      <c r="M2" s="5"/>
      <c r="N2" s="5"/>
      <c r="O2" s="369"/>
      <c r="P2" s="5"/>
      <c r="Q2" s="5"/>
      <c r="R2" s="5"/>
      <c r="S2" s="369"/>
      <c r="T2" s="5"/>
      <c r="U2" s="5"/>
      <c r="V2" s="5"/>
      <c r="W2" s="369"/>
      <c r="X2" s="5"/>
      <c r="Y2" s="5"/>
      <c r="Z2" s="5"/>
      <c r="AA2" s="369"/>
      <c r="AB2" s="5"/>
      <c r="AC2" s="5"/>
      <c r="AD2" s="5"/>
      <c r="AE2" s="369"/>
      <c r="AF2" s="5"/>
      <c r="AG2" s="5"/>
      <c r="AH2" s="5"/>
      <c r="AI2" s="369"/>
      <c r="AJ2" s="5"/>
      <c r="AK2" s="5"/>
      <c r="AL2" s="5"/>
      <c r="AM2" s="369"/>
      <c r="AN2" s="5"/>
      <c r="AO2" s="5"/>
      <c r="AP2" s="5"/>
      <c r="AQ2" s="459"/>
      <c r="AR2" s="460"/>
      <c r="AV2" s="461"/>
      <c r="AW2" s="2"/>
      <c r="BA2" s="461"/>
      <c r="BB2" s="2"/>
      <c r="CC2"/>
    </row>
    <row r="3" spans="1:81" ht="14.25">
      <c r="A3" s="613" t="s">
        <v>138</v>
      </c>
      <c r="B3" s="591"/>
      <c r="C3" s="31"/>
      <c r="D3" s="7"/>
      <c r="E3" s="7"/>
      <c r="F3" s="7"/>
      <c r="G3" s="31"/>
      <c r="H3" s="7"/>
      <c r="I3" s="7"/>
      <c r="J3" s="7"/>
      <c r="K3" s="31"/>
      <c r="L3" s="7"/>
      <c r="M3" s="7"/>
      <c r="N3" s="7"/>
      <c r="O3" s="31"/>
      <c r="P3" s="7"/>
      <c r="Q3" s="7"/>
      <c r="R3" s="7"/>
      <c r="S3" s="31"/>
      <c r="T3" s="7"/>
      <c r="U3" s="7"/>
      <c r="V3" s="7"/>
      <c r="W3" s="31"/>
      <c r="X3" s="7"/>
      <c r="Y3" s="7"/>
      <c r="Z3" s="7"/>
      <c r="AA3" s="31"/>
      <c r="AB3" s="7"/>
      <c r="AC3" s="7"/>
      <c r="AD3" s="7"/>
      <c r="AE3" s="31"/>
      <c r="AF3" s="7"/>
      <c r="AG3" s="7"/>
      <c r="AH3" s="7"/>
      <c r="AI3" s="31"/>
      <c r="AJ3" s="7"/>
      <c r="AK3" s="7"/>
      <c r="AL3" s="7"/>
      <c r="AM3" s="31"/>
      <c r="AN3" s="7"/>
      <c r="AO3" s="7"/>
      <c r="AP3" s="7"/>
      <c r="AQ3" s="5"/>
      <c r="AR3" s="459"/>
      <c r="AS3" s="460"/>
    </row>
    <row r="4" spans="1:81">
      <c r="A4" s="693" t="s">
        <v>769</v>
      </c>
      <c r="B4" s="462"/>
      <c r="C4" s="462"/>
      <c r="D4" s="462"/>
      <c r="E4" s="462"/>
      <c r="F4" s="462"/>
      <c r="G4" s="462"/>
      <c r="H4" s="462"/>
      <c r="I4" s="462"/>
      <c r="J4" s="462"/>
      <c r="K4" s="462"/>
      <c r="L4" s="462"/>
      <c r="M4" s="462"/>
      <c r="N4" s="462"/>
      <c r="O4" s="462"/>
      <c r="P4" s="462"/>
      <c r="Q4" s="462"/>
      <c r="R4" s="462"/>
      <c r="S4" s="462"/>
      <c r="T4" s="462"/>
      <c r="U4" s="462"/>
      <c r="V4" s="462"/>
      <c r="W4" s="462"/>
      <c r="X4" s="462"/>
      <c r="Y4" s="462"/>
      <c r="Z4" s="462"/>
      <c r="AA4" s="462"/>
      <c r="AB4" s="462"/>
      <c r="AC4" s="462"/>
      <c r="AD4" s="462"/>
      <c r="AE4" s="462"/>
      <c r="AF4" s="462"/>
      <c r="AG4" s="462"/>
      <c r="AH4" s="462"/>
      <c r="AI4" s="462"/>
      <c r="AJ4" s="462"/>
      <c r="AK4" s="462"/>
      <c r="AL4" s="462"/>
      <c r="AM4" s="462"/>
      <c r="AN4" s="462"/>
      <c r="AO4" s="462"/>
      <c r="AP4" s="462"/>
    </row>
    <row r="5" spans="1:81" s="2" customFormat="1" ht="12.75" customHeight="1">
      <c r="A5" s="614" t="s">
        <v>770</v>
      </c>
      <c r="B5" s="612"/>
      <c r="C5" s="612"/>
      <c r="D5" s="612"/>
      <c r="E5" s="612"/>
      <c r="F5" s="612"/>
      <c r="G5" s="612"/>
      <c r="H5" s="612"/>
      <c r="I5" s="612"/>
      <c r="J5" s="612"/>
      <c r="K5" s="612"/>
      <c r="L5" s="612"/>
      <c r="M5" s="612"/>
      <c r="N5" s="612"/>
      <c r="O5" s="612"/>
      <c r="P5" s="612"/>
      <c r="Q5" s="612"/>
      <c r="R5" s="612"/>
      <c r="S5" s="612"/>
      <c r="T5" s="612"/>
      <c r="U5" s="612"/>
      <c r="V5" s="612"/>
      <c r="W5" s="612"/>
      <c r="X5" s="612"/>
      <c r="Y5" s="612"/>
      <c r="Z5" s="612"/>
      <c r="AA5" s="612"/>
      <c r="AB5" s="612"/>
      <c r="AC5" s="612"/>
      <c r="AD5" s="612"/>
      <c r="AE5" s="612"/>
      <c r="AF5" s="612"/>
      <c r="AG5" s="612"/>
      <c r="AH5" s="612"/>
      <c r="AI5" s="612"/>
      <c r="AJ5" s="612"/>
      <c r="AK5" s="612"/>
      <c r="AL5" s="612"/>
      <c r="AM5" s="612"/>
      <c r="AN5" s="612"/>
      <c r="AO5" s="612"/>
      <c r="AP5" s="612"/>
      <c r="AU5" s="461"/>
      <c r="AZ5" s="461"/>
    </row>
    <row r="6" spans="1:81" s="2" customFormat="1">
      <c r="A6" s="614" t="s">
        <v>771</v>
      </c>
      <c r="B6" s="612"/>
      <c r="C6" s="612"/>
      <c r="D6" s="612"/>
      <c r="E6" s="612"/>
      <c r="F6" s="612"/>
      <c r="G6" s="612"/>
      <c r="H6" s="612"/>
      <c r="I6" s="612"/>
      <c r="J6" s="612"/>
      <c r="K6" s="612"/>
      <c r="L6" s="612"/>
      <c r="M6" s="612"/>
      <c r="N6" s="612"/>
      <c r="O6" s="612"/>
      <c r="P6" s="612"/>
      <c r="Q6" s="612"/>
      <c r="R6" s="612"/>
      <c r="S6" s="612"/>
      <c r="T6" s="612"/>
      <c r="U6" s="612"/>
      <c r="V6" s="612"/>
      <c r="W6" s="612"/>
      <c r="X6" s="612"/>
      <c r="Y6" s="612"/>
      <c r="Z6" s="612"/>
      <c r="AA6" s="612"/>
      <c r="AB6" s="612"/>
      <c r="AC6" s="612"/>
      <c r="AD6" s="612"/>
      <c r="AE6" s="612"/>
      <c r="AF6" s="612"/>
      <c r="AG6" s="612"/>
      <c r="AH6" s="612"/>
      <c r="AI6" s="612"/>
      <c r="AJ6" s="612"/>
      <c r="AK6" s="612"/>
      <c r="AL6" s="612"/>
      <c r="AM6" s="612"/>
      <c r="AN6" s="612"/>
      <c r="AO6" s="612"/>
      <c r="AP6" s="612"/>
      <c r="AU6" s="461"/>
      <c r="AZ6" s="461"/>
    </row>
    <row r="7" spans="1:81" s="2" customFormat="1">
      <c r="A7" s="614" t="s">
        <v>958</v>
      </c>
      <c r="B7" s="612"/>
      <c r="C7" s="612"/>
      <c r="D7" s="612"/>
      <c r="E7" s="612"/>
      <c r="F7" s="612"/>
      <c r="G7" s="612"/>
      <c r="H7" s="612"/>
      <c r="I7" s="612"/>
      <c r="J7" s="612"/>
      <c r="K7" s="612"/>
      <c r="L7" s="612"/>
      <c r="M7" s="612"/>
      <c r="N7" s="612"/>
      <c r="O7" s="612"/>
      <c r="P7" s="612"/>
      <c r="Q7" s="612"/>
      <c r="R7" s="612"/>
      <c r="S7" s="612"/>
      <c r="T7" s="612"/>
      <c r="U7" s="612"/>
      <c r="V7" s="612"/>
      <c r="W7" s="612"/>
      <c r="X7" s="612"/>
      <c r="Y7" s="612"/>
      <c r="Z7" s="612"/>
      <c r="AA7" s="612"/>
      <c r="AB7" s="612"/>
      <c r="AC7" s="612"/>
      <c r="AD7" s="612"/>
      <c r="AE7" s="612"/>
      <c r="AF7" s="612"/>
      <c r="AG7" s="612"/>
      <c r="AH7" s="612"/>
      <c r="AI7" s="612"/>
      <c r="AJ7" s="612"/>
      <c r="AK7" s="612"/>
      <c r="AL7" s="612"/>
      <c r="AM7" s="612"/>
      <c r="AN7" s="612"/>
      <c r="AO7" s="612"/>
      <c r="AP7" s="612"/>
      <c r="AU7" s="461"/>
      <c r="AZ7" s="461"/>
    </row>
    <row r="8" spans="1:81" s="2" customFormat="1" ht="12.75" customHeight="1">
      <c r="A8" s="614" t="s">
        <v>959</v>
      </c>
      <c r="B8" s="612"/>
      <c r="C8" s="612"/>
      <c r="D8" s="612"/>
      <c r="E8" s="612"/>
      <c r="F8" s="612"/>
      <c r="G8" s="612"/>
      <c r="H8" s="612"/>
      <c r="I8" s="612"/>
      <c r="J8" s="612"/>
      <c r="K8" s="612"/>
      <c r="L8" s="612"/>
      <c r="M8" s="612"/>
      <c r="N8" s="612"/>
      <c r="O8" s="612"/>
      <c r="P8" s="612"/>
      <c r="Q8" s="612"/>
      <c r="R8" s="612"/>
      <c r="S8" s="612"/>
      <c r="T8" s="612"/>
      <c r="U8" s="612"/>
      <c r="V8" s="612"/>
      <c r="W8" s="612"/>
      <c r="X8" s="612"/>
      <c r="Y8" s="612"/>
      <c r="Z8" s="612"/>
      <c r="AA8" s="612"/>
      <c r="AB8" s="612"/>
      <c r="AC8" s="612"/>
      <c r="AD8" s="612"/>
      <c r="AE8" s="612"/>
      <c r="AF8" s="612"/>
      <c r="AG8" s="612"/>
      <c r="AH8" s="612"/>
      <c r="AI8" s="612"/>
      <c r="AJ8" s="612"/>
      <c r="AK8" s="612"/>
      <c r="AL8" s="612"/>
      <c r="AM8" s="612"/>
      <c r="AN8" s="612"/>
      <c r="AO8" s="612"/>
      <c r="AP8" s="612"/>
      <c r="AU8" s="461"/>
      <c r="AZ8" s="461"/>
    </row>
    <row r="9" spans="1:81" s="2" customFormat="1">
      <c r="A9" s="614" t="s">
        <v>960</v>
      </c>
      <c r="B9" s="612"/>
      <c r="C9" s="612"/>
      <c r="D9" s="612"/>
      <c r="E9" s="612"/>
      <c r="F9" s="612"/>
      <c r="G9" s="612"/>
      <c r="H9" s="612"/>
      <c r="I9" s="612"/>
      <c r="J9" s="612"/>
      <c r="K9" s="612"/>
      <c r="L9" s="612"/>
      <c r="M9" s="612"/>
      <c r="N9" s="612"/>
      <c r="O9" s="612"/>
      <c r="P9" s="612"/>
      <c r="Q9" s="612"/>
      <c r="R9" s="612"/>
      <c r="S9" s="612"/>
      <c r="T9" s="612"/>
      <c r="U9" s="612"/>
      <c r="V9" s="612"/>
      <c r="W9" s="612"/>
      <c r="X9" s="612"/>
      <c r="Y9" s="612"/>
      <c r="Z9" s="612"/>
      <c r="AA9" s="612"/>
      <c r="AB9" s="612"/>
      <c r="AC9" s="612"/>
      <c r="AD9" s="612"/>
      <c r="AE9" s="612"/>
      <c r="AF9" s="612"/>
      <c r="AG9" s="612"/>
      <c r="AH9" s="612"/>
      <c r="AI9" s="612"/>
      <c r="AJ9" s="612"/>
      <c r="AK9" s="612"/>
      <c r="AL9" s="612"/>
      <c r="AM9" s="612"/>
      <c r="AN9" s="612"/>
      <c r="AO9" s="612"/>
      <c r="AP9" s="612"/>
      <c r="AU9" s="461"/>
      <c r="AZ9" s="461"/>
    </row>
    <row r="10" spans="1:81" s="2" customFormat="1">
      <c r="A10" s="614" t="s">
        <v>961</v>
      </c>
      <c r="B10" s="612"/>
      <c r="C10" s="612"/>
      <c r="D10" s="612"/>
      <c r="E10" s="612"/>
      <c r="F10" s="612"/>
      <c r="G10" s="612"/>
      <c r="H10" s="612"/>
      <c r="I10" s="612"/>
      <c r="J10" s="612"/>
      <c r="K10" s="612"/>
      <c r="L10" s="612"/>
      <c r="M10" s="612"/>
      <c r="N10" s="612"/>
      <c r="O10" s="612"/>
      <c r="P10" s="612"/>
      <c r="Q10" s="612"/>
      <c r="R10" s="612"/>
      <c r="S10" s="612"/>
      <c r="T10" s="612"/>
      <c r="U10" s="612"/>
      <c r="V10" s="612"/>
      <c r="W10" s="612"/>
      <c r="X10" s="612"/>
      <c r="Y10" s="612"/>
      <c r="Z10" s="612"/>
      <c r="AA10" s="612"/>
      <c r="AB10" s="612"/>
      <c r="AC10" s="612"/>
      <c r="AD10" s="612"/>
      <c r="AE10" s="612"/>
      <c r="AF10" s="612"/>
      <c r="AG10" s="612"/>
      <c r="AH10" s="612"/>
      <c r="AI10" s="612"/>
      <c r="AJ10" s="612"/>
      <c r="AK10" s="612"/>
      <c r="AL10" s="612"/>
      <c r="AM10" s="612"/>
      <c r="AN10" s="612"/>
      <c r="AO10" s="612"/>
      <c r="AP10" s="612"/>
      <c r="AU10" s="461"/>
      <c r="AZ10" s="461"/>
    </row>
    <row r="11" spans="1:81" s="2" customFormat="1" ht="12.75" customHeight="1">
      <c r="A11" s="614" t="s">
        <v>962</v>
      </c>
      <c r="B11" s="612"/>
      <c r="C11" s="612"/>
      <c r="D11" s="612"/>
      <c r="E11" s="612"/>
      <c r="F11" s="612"/>
      <c r="G11" s="612"/>
      <c r="H11" s="612"/>
      <c r="I11" s="612"/>
      <c r="J11" s="612"/>
      <c r="K11" s="612"/>
      <c r="L11" s="612"/>
      <c r="M11" s="612"/>
      <c r="N11" s="612"/>
      <c r="O11" s="612"/>
      <c r="P11" s="612"/>
      <c r="Q11" s="612"/>
      <c r="R11" s="612"/>
      <c r="S11" s="612"/>
      <c r="T11" s="612"/>
      <c r="U11" s="612"/>
      <c r="V11" s="612"/>
      <c r="W11" s="612"/>
      <c r="X11" s="612"/>
      <c r="Y11" s="612"/>
      <c r="Z11" s="612"/>
      <c r="AA11" s="612"/>
      <c r="AB11" s="612"/>
      <c r="AC11" s="612"/>
      <c r="AD11" s="612"/>
      <c r="AE11" s="612"/>
      <c r="AF11" s="612"/>
      <c r="AG11" s="612"/>
      <c r="AH11" s="612"/>
      <c r="AI11" s="612"/>
      <c r="AJ11" s="612"/>
      <c r="AK11" s="612"/>
      <c r="AL11" s="612"/>
      <c r="AM11" s="612"/>
      <c r="AN11" s="612"/>
      <c r="AO11" s="612"/>
      <c r="AP11" s="612"/>
      <c r="AU11" s="461"/>
      <c r="AZ11" s="461"/>
    </row>
    <row r="12" spans="1:81" s="2" customFormat="1" ht="12.75" customHeight="1">
      <c r="A12" s="614" t="s">
        <v>963</v>
      </c>
      <c r="B12" s="612"/>
      <c r="C12" s="612"/>
      <c r="D12" s="612"/>
      <c r="E12" s="612"/>
      <c r="F12" s="612"/>
      <c r="G12" s="612"/>
      <c r="H12" s="612"/>
      <c r="I12" s="612"/>
      <c r="J12" s="612"/>
      <c r="K12" s="612"/>
      <c r="L12" s="612"/>
      <c r="M12" s="612"/>
      <c r="N12" s="612"/>
      <c r="O12" s="612"/>
      <c r="P12" s="612"/>
      <c r="Q12" s="612"/>
      <c r="R12" s="612"/>
      <c r="S12" s="612"/>
      <c r="T12" s="612"/>
      <c r="U12" s="612"/>
      <c r="V12" s="612"/>
      <c r="W12" s="612"/>
      <c r="X12" s="612"/>
      <c r="Y12" s="612"/>
      <c r="Z12" s="612"/>
      <c r="AA12" s="612"/>
      <c r="AB12" s="612"/>
      <c r="AC12" s="612"/>
      <c r="AD12" s="612"/>
      <c r="AE12" s="612"/>
      <c r="AF12" s="612"/>
      <c r="AG12" s="612"/>
      <c r="AH12" s="612"/>
      <c r="AI12" s="612"/>
      <c r="AJ12" s="612"/>
      <c r="AK12" s="612"/>
      <c r="AL12" s="612"/>
      <c r="AM12" s="612"/>
      <c r="AN12" s="612"/>
      <c r="AO12" s="612"/>
      <c r="AP12" s="612"/>
      <c r="AU12" s="461"/>
      <c r="AZ12" s="461"/>
    </row>
    <row r="13" spans="1:81" s="2" customFormat="1">
      <c r="A13" s="614" t="s">
        <v>532</v>
      </c>
      <c r="B13" s="612"/>
      <c r="C13" s="612"/>
      <c r="D13" s="612"/>
      <c r="E13" s="612"/>
      <c r="F13" s="612"/>
      <c r="G13" s="612"/>
      <c r="H13" s="612"/>
      <c r="I13" s="612"/>
      <c r="J13" s="612"/>
      <c r="K13" s="612"/>
      <c r="L13" s="612"/>
      <c r="M13" s="612"/>
      <c r="N13" s="612"/>
      <c r="O13" s="612"/>
      <c r="P13" s="612"/>
      <c r="Q13" s="612"/>
      <c r="R13" s="612"/>
      <c r="S13" s="612"/>
      <c r="T13" s="612"/>
      <c r="U13" s="612"/>
      <c r="V13" s="612"/>
      <c r="W13" s="612"/>
      <c r="X13" s="612"/>
      <c r="Y13" s="612"/>
      <c r="Z13" s="612"/>
      <c r="AA13" s="612"/>
      <c r="AB13" s="612"/>
      <c r="AC13" s="612"/>
      <c r="AD13" s="612"/>
      <c r="AE13" s="612"/>
      <c r="AF13" s="612"/>
      <c r="AG13" s="612"/>
      <c r="AH13" s="612"/>
      <c r="AI13" s="612"/>
      <c r="AJ13" s="612"/>
      <c r="AK13" s="612"/>
      <c r="AL13" s="612"/>
      <c r="AM13" s="612"/>
      <c r="AN13" s="612"/>
      <c r="AO13" s="612"/>
      <c r="AP13" s="612"/>
      <c r="AU13" s="461"/>
      <c r="AZ13" s="461"/>
    </row>
    <row r="14" spans="1:81" s="2" customFormat="1">
      <c r="A14" s="694" t="s">
        <v>1004</v>
      </c>
      <c r="B14" s="612"/>
      <c r="C14" s="612"/>
      <c r="D14" s="612"/>
      <c r="E14" s="612"/>
      <c r="F14" s="612"/>
      <c r="G14" s="612"/>
      <c r="H14" s="612"/>
      <c r="I14" s="612"/>
      <c r="J14" s="612"/>
      <c r="K14" s="612"/>
      <c r="L14" s="612"/>
      <c r="M14" s="612"/>
      <c r="N14" s="612"/>
      <c r="O14" s="612"/>
      <c r="P14" s="612"/>
      <c r="Q14" s="612"/>
      <c r="R14" s="612"/>
      <c r="S14" s="612"/>
      <c r="T14" s="612"/>
      <c r="U14" s="612"/>
      <c r="V14" s="612"/>
      <c r="W14" s="612"/>
      <c r="X14" s="612"/>
      <c r="Y14" s="612"/>
      <c r="Z14" s="612"/>
      <c r="AA14" s="612"/>
      <c r="AB14" s="612"/>
      <c r="AC14" s="612"/>
      <c r="AD14" s="612"/>
      <c r="AE14" s="612"/>
      <c r="AF14" s="612"/>
      <c r="AG14" s="612"/>
      <c r="AH14" s="612"/>
      <c r="AI14" s="612"/>
      <c r="AJ14" s="612"/>
      <c r="AK14" s="612"/>
      <c r="AL14" s="612"/>
      <c r="AM14" s="612"/>
      <c r="AN14" s="612"/>
      <c r="AO14" s="612"/>
      <c r="AP14" s="612"/>
      <c r="AU14" s="461"/>
      <c r="AZ14" s="461"/>
    </row>
    <row r="15" spans="1:81" s="65" customFormat="1" ht="12.75" customHeight="1">
      <c r="A15" s="463"/>
      <c r="B15" s="464"/>
      <c r="AU15" s="66"/>
      <c r="AV15" s="66"/>
      <c r="AW15" s="66"/>
      <c r="AX15" s="66"/>
      <c r="AY15" s="66"/>
      <c r="AZ15" s="66"/>
      <c r="BA15" s="66"/>
      <c r="BB15" s="66"/>
      <c r="BC15" s="66"/>
      <c r="BD15" s="66"/>
      <c r="BE15" s="66"/>
      <c r="BF15" s="66"/>
      <c r="BG15" s="66"/>
      <c r="BH15" s="66"/>
      <c r="BI15" s="66"/>
    </row>
    <row r="16" spans="1:81" ht="16.5" thickBot="1">
      <c r="A16" s="465" t="s">
        <v>772</v>
      </c>
      <c r="B16" s="465"/>
      <c r="D16" s="465"/>
      <c r="E16" s="465"/>
      <c r="F16" s="13"/>
      <c r="H16" s="465"/>
      <c r="I16" s="465"/>
      <c r="J16" s="13"/>
      <c r="L16" s="465"/>
      <c r="M16" s="465"/>
      <c r="N16" s="13"/>
      <c r="P16" s="465"/>
      <c r="Q16" s="465"/>
      <c r="R16" s="13"/>
      <c r="T16" s="465"/>
      <c r="U16" s="465"/>
      <c r="V16" s="13"/>
      <c r="X16" s="465"/>
      <c r="Y16" s="465"/>
      <c r="Z16" s="13"/>
      <c r="AB16" s="465"/>
      <c r="AC16" s="465"/>
      <c r="AD16" s="13"/>
      <c r="AF16" s="465"/>
      <c r="AG16" s="465"/>
      <c r="AH16" s="13"/>
      <c r="AJ16" s="465"/>
      <c r="AK16" s="465"/>
      <c r="AL16" s="13"/>
      <c r="AN16" s="465"/>
      <c r="AO16" s="465"/>
      <c r="AP16" s="13"/>
      <c r="AR16"/>
      <c r="AS16"/>
      <c r="AT16"/>
      <c r="AW16" s="2"/>
      <c r="BB16" s="2"/>
      <c r="BJ16"/>
      <c r="BK16"/>
      <c r="BL16"/>
      <c r="BM16"/>
      <c r="BN16"/>
      <c r="BO16"/>
      <c r="BP16"/>
      <c r="BQ16"/>
      <c r="BR16"/>
      <c r="BS16"/>
      <c r="BT16"/>
      <c r="BU16"/>
      <c r="BV16"/>
      <c r="BW16"/>
      <c r="BX16"/>
      <c r="BY16"/>
      <c r="BZ16"/>
      <c r="CA16"/>
      <c r="CB16"/>
      <c r="CC16"/>
    </row>
    <row r="17" spans="1:81" ht="16.5" thickBot="1">
      <c r="A17" s="845"/>
      <c r="B17" s="846"/>
      <c r="C17" s="842">
        <v>38352</v>
      </c>
      <c r="D17" s="843"/>
      <c r="E17" s="843"/>
      <c r="F17" s="844"/>
      <c r="G17" s="842">
        <v>38717</v>
      </c>
      <c r="H17" s="843"/>
      <c r="I17" s="843"/>
      <c r="J17" s="844"/>
      <c r="K17" s="842">
        <v>39082</v>
      </c>
      <c r="L17" s="843"/>
      <c r="M17" s="843"/>
      <c r="N17" s="844"/>
      <c r="O17" s="842">
        <v>39447</v>
      </c>
      <c r="P17" s="843"/>
      <c r="Q17" s="843"/>
      <c r="R17" s="844"/>
      <c r="S17" s="842">
        <v>39813</v>
      </c>
      <c r="T17" s="843"/>
      <c r="U17" s="843"/>
      <c r="V17" s="844"/>
      <c r="W17" s="842">
        <v>40178</v>
      </c>
      <c r="X17" s="843"/>
      <c r="Y17" s="843"/>
      <c r="Z17" s="844"/>
      <c r="AA17" s="842">
        <v>40543</v>
      </c>
      <c r="AB17" s="843"/>
      <c r="AC17" s="843"/>
      <c r="AD17" s="844"/>
      <c r="AE17" s="842">
        <v>40908</v>
      </c>
      <c r="AF17" s="843"/>
      <c r="AG17" s="843"/>
      <c r="AH17" s="844"/>
      <c r="AI17" s="842">
        <v>41274</v>
      </c>
      <c r="AJ17" s="843"/>
      <c r="AK17" s="843"/>
      <c r="AL17" s="844"/>
      <c r="AM17" s="842">
        <v>41639</v>
      </c>
      <c r="AN17" s="843"/>
      <c r="AO17" s="843"/>
      <c r="AP17" s="844"/>
      <c r="AQ17" s="842">
        <v>42004</v>
      </c>
      <c r="AR17" s="843"/>
      <c r="AS17" s="843"/>
      <c r="AT17" s="844"/>
      <c r="AW17" s="2"/>
      <c r="BB17" s="2"/>
      <c r="BJ17"/>
      <c r="BK17"/>
      <c r="BL17"/>
      <c r="BM17"/>
      <c r="BN17"/>
      <c r="BO17"/>
      <c r="BP17"/>
      <c r="BQ17"/>
      <c r="BR17"/>
      <c r="BS17"/>
      <c r="BT17"/>
      <c r="BU17"/>
      <c r="BV17"/>
      <c r="BW17"/>
      <c r="BX17"/>
      <c r="BY17"/>
      <c r="BZ17"/>
      <c r="CA17"/>
      <c r="CB17"/>
      <c r="CC17"/>
    </row>
    <row r="18" spans="1:81" ht="92.25" customHeight="1">
      <c r="A18" s="466" t="s">
        <v>773</v>
      </c>
      <c r="B18" s="467" t="s">
        <v>62</v>
      </c>
      <c r="C18" s="468" t="s">
        <v>774</v>
      </c>
      <c r="D18" s="469" t="s">
        <v>775</v>
      </c>
      <c r="E18" s="470" t="s">
        <v>776</v>
      </c>
      <c r="F18" s="611" t="s">
        <v>777</v>
      </c>
      <c r="G18" s="468" t="s">
        <v>774</v>
      </c>
      <c r="H18" s="469" t="s">
        <v>775</v>
      </c>
      <c r="I18" s="470" t="s">
        <v>776</v>
      </c>
      <c r="J18" s="611" t="s">
        <v>777</v>
      </c>
      <c r="K18" s="468" t="s">
        <v>774</v>
      </c>
      <c r="L18" s="469" t="s">
        <v>775</v>
      </c>
      <c r="M18" s="470" t="s">
        <v>776</v>
      </c>
      <c r="N18" s="611" t="s">
        <v>777</v>
      </c>
      <c r="O18" s="468" t="s">
        <v>774</v>
      </c>
      <c r="P18" s="469" t="s">
        <v>775</v>
      </c>
      <c r="Q18" s="470" t="s">
        <v>776</v>
      </c>
      <c r="R18" s="611" t="s">
        <v>777</v>
      </c>
      <c r="S18" s="468" t="s">
        <v>774</v>
      </c>
      <c r="T18" s="469" t="s">
        <v>775</v>
      </c>
      <c r="U18" s="470" t="s">
        <v>776</v>
      </c>
      <c r="V18" s="611" t="s">
        <v>777</v>
      </c>
      <c r="W18" s="468" t="s">
        <v>774</v>
      </c>
      <c r="X18" s="469" t="s">
        <v>775</v>
      </c>
      <c r="Y18" s="470" t="s">
        <v>776</v>
      </c>
      <c r="Z18" s="611" t="s">
        <v>777</v>
      </c>
      <c r="AA18" s="468" t="s">
        <v>774</v>
      </c>
      <c r="AB18" s="469" t="s">
        <v>775</v>
      </c>
      <c r="AC18" s="470" t="s">
        <v>776</v>
      </c>
      <c r="AD18" s="611" t="s">
        <v>777</v>
      </c>
      <c r="AE18" s="468" t="s">
        <v>774</v>
      </c>
      <c r="AF18" s="469" t="s">
        <v>775</v>
      </c>
      <c r="AG18" s="470" t="s">
        <v>776</v>
      </c>
      <c r="AH18" s="611" t="s">
        <v>777</v>
      </c>
      <c r="AI18" s="468" t="s">
        <v>774</v>
      </c>
      <c r="AJ18" s="469" t="s">
        <v>775</v>
      </c>
      <c r="AK18" s="470" t="s">
        <v>776</v>
      </c>
      <c r="AL18" s="611" t="s">
        <v>777</v>
      </c>
      <c r="AM18" s="468" t="s">
        <v>774</v>
      </c>
      <c r="AN18" s="469" t="s">
        <v>775</v>
      </c>
      <c r="AO18" s="470" t="s">
        <v>776</v>
      </c>
      <c r="AP18" s="611" t="s">
        <v>777</v>
      </c>
      <c r="AQ18" s="468" t="s">
        <v>774</v>
      </c>
      <c r="AR18" s="469" t="s">
        <v>775</v>
      </c>
      <c r="AS18" s="470" t="s">
        <v>776</v>
      </c>
      <c r="AT18" s="611" t="s">
        <v>777</v>
      </c>
      <c r="AW18" s="2"/>
      <c r="BB18" s="2"/>
      <c r="BJ18"/>
      <c r="BK18"/>
      <c r="BL18"/>
      <c r="BM18"/>
      <c r="BN18"/>
      <c r="BO18"/>
      <c r="BP18"/>
      <c r="BQ18"/>
      <c r="BR18"/>
      <c r="BS18"/>
      <c r="BT18"/>
      <c r="BU18"/>
      <c r="BV18"/>
      <c r="BW18"/>
      <c r="BX18"/>
      <c r="BY18"/>
      <c r="BZ18"/>
      <c r="CA18"/>
      <c r="CB18"/>
      <c r="CC18"/>
    </row>
    <row r="19" spans="1:81" ht="15" customHeight="1">
      <c r="A19" s="471" t="s">
        <v>778</v>
      </c>
      <c r="B19" s="472"/>
      <c r="C19" s="615"/>
      <c r="D19" s="616"/>
      <c r="E19" s="617"/>
      <c r="F19" s="617">
        <f>F20+F41+F62+F83+F104+F125+F146+F152</f>
        <v>0</v>
      </c>
      <c r="G19" s="615"/>
      <c r="H19" s="616"/>
      <c r="I19" s="617"/>
      <c r="J19" s="617">
        <f t="shared" ref="J19" si="0">J20+J41+J62+J83+J104+J125+J146+J152</f>
        <v>0</v>
      </c>
      <c r="K19" s="615"/>
      <c r="L19" s="616"/>
      <c r="M19" s="617"/>
      <c r="N19" s="617">
        <f t="shared" ref="N19" si="1">N20+N41+N62+N83+N104+N125+N146+N152</f>
        <v>0</v>
      </c>
      <c r="O19" s="615"/>
      <c r="P19" s="616"/>
      <c r="Q19" s="617"/>
      <c r="R19" s="617">
        <f t="shared" ref="R19" si="2">R20+R41+R62+R83+R104+R125+R146+R152</f>
        <v>0</v>
      </c>
      <c r="S19" s="615"/>
      <c r="T19" s="616"/>
      <c r="U19" s="617"/>
      <c r="V19" s="617">
        <f t="shared" ref="V19" si="3">V20+V41+V62+V83+V104+V125+V146+V152</f>
        <v>0</v>
      </c>
      <c r="W19" s="615"/>
      <c r="X19" s="616"/>
      <c r="Y19" s="617"/>
      <c r="Z19" s="617">
        <f t="shared" ref="Z19" si="4">Z20+Z41+Z62+Z83+Z104+Z125+Z146+Z152</f>
        <v>0</v>
      </c>
      <c r="AA19" s="615"/>
      <c r="AB19" s="616"/>
      <c r="AC19" s="617"/>
      <c r="AD19" s="617">
        <f t="shared" ref="AD19" si="5">AD20+AD41+AD62+AD83+AD104+AD125+AD146+AD152</f>
        <v>0</v>
      </c>
      <c r="AE19" s="615"/>
      <c r="AF19" s="616"/>
      <c r="AG19" s="617"/>
      <c r="AH19" s="617">
        <f t="shared" ref="AH19" si="6">AH20+AH41+AH62+AH83+AH104+AH125+AH146+AH152</f>
        <v>0</v>
      </c>
      <c r="AI19" s="615"/>
      <c r="AJ19" s="616"/>
      <c r="AK19" s="617"/>
      <c r="AL19" s="617">
        <f t="shared" ref="AL19" si="7">AL20+AL41+AL62+AL83+AL104+AL125+AL146+AL152</f>
        <v>0</v>
      </c>
      <c r="AM19" s="615"/>
      <c r="AN19" s="616"/>
      <c r="AO19" s="617"/>
      <c r="AP19" s="617">
        <f t="shared" ref="AP19" si="8">AP20+AP41+AP62+AP83+AP104+AP125+AP146+AP152</f>
        <v>0</v>
      </c>
      <c r="AQ19" s="615"/>
      <c r="AR19" s="616"/>
      <c r="AS19" s="617"/>
      <c r="AT19" s="617">
        <f t="shared" ref="AT19" si="9">AT20+AT41+AT62+AT83+AT104+AT125+AT146+AT152</f>
        <v>0</v>
      </c>
      <c r="AW19" s="2"/>
      <c r="BB19" s="2"/>
      <c r="BJ19"/>
      <c r="BK19"/>
      <c r="BL19"/>
      <c r="BM19"/>
      <c r="BN19"/>
      <c r="BO19"/>
      <c r="BP19"/>
      <c r="BQ19"/>
      <c r="BR19"/>
      <c r="BS19"/>
      <c r="BT19"/>
      <c r="BU19"/>
      <c r="BV19"/>
      <c r="BW19"/>
      <c r="BX19"/>
      <c r="BY19"/>
      <c r="BZ19"/>
      <c r="CA19"/>
      <c r="CB19"/>
      <c r="CC19"/>
    </row>
    <row r="20" spans="1:81" ht="15.75">
      <c r="A20" s="473" t="s">
        <v>779</v>
      </c>
      <c r="B20" s="474"/>
      <c r="C20" s="615"/>
      <c r="D20" s="616"/>
      <c r="E20" s="617"/>
      <c r="F20" s="617">
        <f>F21+F34</f>
        <v>0</v>
      </c>
      <c r="G20" s="615"/>
      <c r="H20" s="616"/>
      <c r="I20" s="617"/>
      <c r="J20" s="617">
        <f t="shared" ref="J20" si="10">J21+J34</f>
        <v>0</v>
      </c>
      <c r="K20" s="615"/>
      <c r="L20" s="616"/>
      <c r="M20" s="617"/>
      <c r="N20" s="617">
        <f t="shared" ref="N20" si="11">N21+N34</f>
        <v>0</v>
      </c>
      <c r="O20" s="615"/>
      <c r="P20" s="616"/>
      <c r="Q20" s="617"/>
      <c r="R20" s="617">
        <f t="shared" ref="R20" si="12">R21+R34</f>
        <v>0</v>
      </c>
      <c r="S20" s="615"/>
      <c r="T20" s="616"/>
      <c r="U20" s="617"/>
      <c r="V20" s="617">
        <f t="shared" ref="V20" si="13">V21+V34</f>
        <v>0</v>
      </c>
      <c r="W20" s="615"/>
      <c r="X20" s="616"/>
      <c r="Y20" s="617"/>
      <c r="Z20" s="617">
        <f t="shared" ref="Z20" si="14">Z21+Z34</f>
        <v>0</v>
      </c>
      <c r="AA20" s="615"/>
      <c r="AB20" s="616"/>
      <c r="AC20" s="617"/>
      <c r="AD20" s="617">
        <f t="shared" ref="AD20" si="15">AD21+AD34</f>
        <v>0</v>
      </c>
      <c r="AE20" s="615"/>
      <c r="AF20" s="616"/>
      <c r="AG20" s="617"/>
      <c r="AH20" s="617">
        <f t="shared" ref="AH20" si="16">AH21+AH34</f>
        <v>0</v>
      </c>
      <c r="AI20" s="615"/>
      <c r="AJ20" s="616"/>
      <c r="AK20" s="617"/>
      <c r="AL20" s="617">
        <f t="shared" ref="AL20" si="17">AL21+AL34</f>
        <v>0</v>
      </c>
      <c r="AM20" s="615"/>
      <c r="AN20" s="616"/>
      <c r="AO20" s="617"/>
      <c r="AP20" s="617">
        <f t="shared" ref="AP20" si="18">AP21+AP34</f>
        <v>0</v>
      </c>
      <c r="AQ20" s="615"/>
      <c r="AR20" s="616"/>
      <c r="AS20" s="617"/>
      <c r="AT20" s="617">
        <f t="shared" ref="AT20" si="19">AT21+AT34</f>
        <v>0</v>
      </c>
      <c r="AW20" s="2"/>
      <c r="BB20" s="2"/>
      <c r="BJ20"/>
      <c r="BK20"/>
      <c r="BL20"/>
      <c r="BM20"/>
      <c r="BN20"/>
      <c r="BO20"/>
      <c r="BP20"/>
      <c r="BQ20"/>
      <c r="BR20"/>
      <c r="BS20"/>
      <c r="BT20"/>
      <c r="BU20"/>
      <c r="BV20"/>
      <c r="BW20"/>
      <c r="BX20"/>
      <c r="BY20"/>
      <c r="BZ20"/>
      <c r="CA20"/>
      <c r="CB20"/>
      <c r="CC20"/>
    </row>
    <row r="21" spans="1:81" ht="15.75">
      <c r="A21" s="475" t="s">
        <v>780</v>
      </c>
      <c r="B21" s="474"/>
      <c r="C21" s="615"/>
      <c r="D21" s="616"/>
      <c r="E21" s="617"/>
      <c r="F21" s="617">
        <f>SUM(F22:F33)</f>
        <v>0</v>
      </c>
      <c r="G21" s="615"/>
      <c r="H21" s="616"/>
      <c r="I21" s="617"/>
      <c r="J21" s="617">
        <f t="shared" ref="J21" si="20">SUM(J22:J33)</f>
        <v>0</v>
      </c>
      <c r="K21" s="615"/>
      <c r="L21" s="616"/>
      <c r="M21" s="617"/>
      <c r="N21" s="617">
        <f t="shared" ref="N21" si="21">SUM(N22:N33)</f>
        <v>0</v>
      </c>
      <c r="O21" s="615"/>
      <c r="P21" s="616"/>
      <c r="Q21" s="617"/>
      <c r="R21" s="617">
        <f t="shared" ref="R21" si="22">SUM(R22:R33)</f>
        <v>0</v>
      </c>
      <c r="S21" s="615"/>
      <c r="T21" s="616"/>
      <c r="U21" s="617"/>
      <c r="V21" s="617">
        <f t="shared" ref="V21" si="23">SUM(V22:V33)</f>
        <v>0</v>
      </c>
      <c r="W21" s="615"/>
      <c r="X21" s="616"/>
      <c r="Y21" s="617"/>
      <c r="Z21" s="617">
        <f t="shared" ref="Z21" si="24">SUM(Z22:Z33)</f>
        <v>0</v>
      </c>
      <c r="AA21" s="615"/>
      <c r="AB21" s="616"/>
      <c r="AC21" s="617"/>
      <c r="AD21" s="617">
        <f t="shared" ref="AD21" si="25">SUM(AD22:AD33)</f>
        <v>0</v>
      </c>
      <c r="AE21" s="615"/>
      <c r="AF21" s="616"/>
      <c r="AG21" s="617"/>
      <c r="AH21" s="617">
        <f t="shared" ref="AH21" si="26">SUM(AH22:AH33)</f>
        <v>0</v>
      </c>
      <c r="AI21" s="615"/>
      <c r="AJ21" s="616"/>
      <c r="AK21" s="617"/>
      <c r="AL21" s="617">
        <f t="shared" ref="AL21" si="27">SUM(AL22:AL33)</f>
        <v>0</v>
      </c>
      <c r="AM21" s="615"/>
      <c r="AN21" s="616"/>
      <c r="AO21" s="617"/>
      <c r="AP21" s="617">
        <f t="shared" ref="AP21" si="28">SUM(AP22:AP33)</f>
        <v>0</v>
      </c>
      <c r="AQ21" s="615"/>
      <c r="AR21" s="616"/>
      <c r="AS21" s="617"/>
      <c r="AT21" s="617">
        <f t="shared" ref="AT21" si="29">SUM(AT22:AT33)</f>
        <v>0</v>
      </c>
      <c r="AW21" s="2"/>
      <c r="BB21" s="2"/>
      <c r="BJ21"/>
      <c r="BK21"/>
      <c r="BL21"/>
      <c r="BM21"/>
      <c r="BN21"/>
      <c r="BO21"/>
      <c r="BP21"/>
      <c r="BQ21"/>
      <c r="BR21"/>
      <c r="BS21"/>
      <c r="BT21"/>
      <c r="BU21"/>
      <c r="BV21"/>
      <c r="BW21"/>
      <c r="BX21"/>
      <c r="BY21"/>
      <c r="BZ21"/>
      <c r="CA21"/>
      <c r="CB21"/>
      <c r="CC21"/>
    </row>
    <row r="22" spans="1:81" ht="15.75">
      <c r="A22" s="476" t="s">
        <v>781</v>
      </c>
      <c r="B22" s="474" t="s">
        <v>782</v>
      </c>
      <c r="C22" s="477"/>
      <c r="D22" s="478"/>
      <c r="E22" s="479"/>
      <c r="F22" s="480">
        <f t="shared" ref="F22:F33" si="30">C22*(D22+E22)</f>
        <v>0</v>
      </c>
      <c r="G22" s="477"/>
      <c r="H22" s="478"/>
      <c r="I22" s="479"/>
      <c r="J22" s="480">
        <f t="shared" ref="J22:J33" si="31">G22*(H22+I22)</f>
        <v>0</v>
      </c>
      <c r="K22" s="477"/>
      <c r="L22" s="478"/>
      <c r="M22" s="479"/>
      <c r="N22" s="480">
        <f t="shared" ref="N22:N33" si="32">K22*(L22+M22)</f>
        <v>0</v>
      </c>
      <c r="O22" s="477"/>
      <c r="P22" s="478"/>
      <c r="Q22" s="479"/>
      <c r="R22" s="480">
        <f t="shared" ref="R22:R33" si="33">O22*(P22+Q22)</f>
        <v>0</v>
      </c>
      <c r="S22" s="477"/>
      <c r="T22" s="478"/>
      <c r="U22" s="479"/>
      <c r="V22" s="480">
        <f t="shared" ref="V22:V33" si="34">S22*(T22+U22)</f>
        <v>0</v>
      </c>
      <c r="W22" s="477"/>
      <c r="X22" s="478"/>
      <c r="Y22" s="479"/>
      <c r="Z22" s="480">
        <f t="shared" ref="Z22:Z33" si="35">W22*(X22+Y22)</f>
        <v>0</v>
      </c>
      <c r="AA22" s="477"/>
      <c r="AB22" s="478"/>
      <c r="AC22" s="479"/>
      <c r="AD22" s="480">
        <f t="shared" ref="AD22:AD33" si="36">AA22*(AB22+AC22)</f>
        <v>0</v>
      </c>
      <c r="AE22" s="477"/>
      <c r="AF22" s="478"/>
      <c r="AG22" s="479"/>
      <c r="AH22" s="480">
        <f t="shared" ref="AH22:AH33" si="37">AE22*(AF22+AG22)</f>
        <v>0</v>
      </c>
      <c r="AI22" s="477"/>
      <c r="AJ22" s="478"/>
      <c r="AK22" s="479"/>
      <c r="AL22" s="480">
        <f t="shared" ref="AL22:AL33" si="38">AI22*(AJ22+AK22)</f>
        <v>0</v>
      </c>
      <c r="AM22" s="477"/>
      <c r="AN22" s="478"/>
      <c r="AO22" s="479"/>
      <c r="AP22" s="480">
        <f t="shared" ref="AP22:AP33" si="39">AM22*(AN22+AO22)</f>
        <v>0</v>
      </c>
      <c r="AQ22" s="477"/>
      <c r="AR22" s="478"/>
      <c r="AS22" s="479"/>
      <c r="AT22" s="480">
        <f t="shared" ref="AT22:AT33" si="40">AQ22*(AR22+AS22)</f>
        <v>0</v>
      </c>
      <c r="AW22" s="2"/>
      <c r="BB22" s="2"/>
      <c r="BJ22"/>
      <c r="BK22"/>
      <c r="BL22"/>
      <c r="BM22"/>
      <c r="BN22"/>
      <c r="BO22"/>
      <c r="BP22"/>
      <c r="BQ22"/>
      <c r="BR22"/>
      <c r="BS22"/>
      <c r="BT22"/>
      <c r="BU22"/>
      <c r="BV22"/>
      <c r="BW22"/>
      <c r="BX22"/>
      <c r="BY22"/>
      <c r="BZ22"/>
      <c r="CA22"/>
      <c r="CB22"/>
      <c r="CC22"/>
    </row>
    <row r="23" spans="1:81" ht="15.75">
      <c r="A23" s="476" t="s">
        <v>783</v>
      </c>
      <c r="B23" s="474" t="s">
        <v>782</v>
      </c>
      <c r="C23" s="477"/>
      <c r="D23" s="478"/>
      <c r="E23" s="479"/>
      <c r="F23" s="480">
        <f t="shared" si="30"/>
        <v>0</v>
      </c>
      <c r="G23" s="477"/>
      <c r="H23" s="478"/>
      <c r="I23" s="479"/>
      <c r="J23" s="480">
        <f t="shared" si="31"/>
        <v>0</v>
      </c>
      <c r="K23" s="477"/>
      <c r="L23" s="478"/>
      <c r="M23" s="479"/>
      <c r="N23" s="480">
        <f t="shared" si="32"/>
        <v>0</v>
      </c>
      <c r="O23" s="477"/>
      <c r="P23" s="478"/>
      <c r="Q23" s="479"/>
      <c r="R23" s="480">
        <f t="shared" si="33"/>
        <v>0</v>
      </c>
      <c r="S23" s="477"/>
      <c r="T23" s="478"/>
      <c r="U23" s="479"/>
      <c r="V23" s="480">
        <f t="shared" si="34"/>
        <v>0</v>
      </c>
      <c r="W23" s="477"/>
      <c r="X23" s="478"/>
      <c r="Y23" s="479"/>
      <c r="Z23" s="480">
        <f t="shared" si="35"/>
        <v>0</v>
      </c>
      <c r="AA23" s="477"/>
      <c r="AB23" s="478"/>
      <c r="AC23" s="479"/>
      <c r="AD23" s="480">
        <f t="shared" si="36"/>
        <v>0</v>
      </c>
      <c r="AE23" s="477"/>
      <c r="AF23" s="478"/>
      <c r="AG23" s="479"/>
      <c r="AH23" s="480">
        <f t="shared" si="37"/>
        <v>0</v>
      </c>
      <c r="AI23" s="477"/>
      <c r="AJ23" s="478"/>
      <c r="AK23" s="479"/>
      <c r="AL23" s="480">
        <f t="shared" si="38"/>
        <v>0</v>
      </c>
      <c r="AM23" s="477"/>
      <c r="AN23" s="478"/>
      <c r="AO23" s="479"/>
      <c r="AP23" s="480">
        <f t="shared" si="39"/>
        <v>0</v>
      </c>
      <c r="AQ23" s="477"/>
      <c r="AR23" s="478"/>
      <c r="AS23" s="479"/>
      <c r="AT23" s="480">
        <f t="shared" si="40"/>
        <v>0</v>
      </c>
      <c r="AW23" s="2"/>
      <c r="BB23" s="2"/>
      <c r="BJ23"/>
      <c r="BK23"/>
      <c r="BL23"/>
      <c r="BM23"/>
      <c r="BN23"/>
      <c r="BO23"/>
      <c r="BP23"/>
      <c r="BQ23"/>
      <c r="BR23"/>
      <c r="BS23"/>
      <c r="BT23"/>
      <c r="BU23"/>
      <c r="BV23"/>
      <c r="BW23"/>
      <c r="BX23"/>
      <c r="BY23"/>
      <c r="BZ23"/>
      <c r="CA23"/>
      <c r="CB23"/>
      <c r="CC23"/>
    </row>
    <row r="24" spans="1:81" ht="15.75">
      <c r="A24" s="476" t="s">
        <v>784</v>
      </c>
      <c r="B24" s="474" t="s">
        <v>782</v>
      </c>
      <c r="C24" s="477"/>
      <c r="D24" s="478"/>
      <c r="E24" s="479"/>
      <c r="F24" s="480">
        <f t="shared" si="30"/>
        <v>0</v>
      </c>
      <c r="G24" s="477"/>
      <c r="H24" s="478"/>
      <c r="I24" s="479"/>
      <c r="J24" s="480">
        <f t="shared" si="31"/>
        <v>0</v>
      </c>
      <c r="K24" s="477"/>
      <c r="L24" s="478"/>
      <c r="M24" s="479"/>
      <c r="N24" s="480">
        <f t="shared" si="32"/>
        <v>0</v>
      </c>
      <c r="O24" s="477"/>
      <c r="P24" s="478"/>
      <c r="Q24" s="479"/>
      <c r="R24" s="480">
        <f t="shared" si="33"/>
        <v>0</v>
      </c>
      <c r="S24" s="477"/>
      <c r="T24" s="478"/>
      <c r="U24" s="479"/>
      <c r="V24" s="480">
        <f t="shared" si="34"/>
        <v>0</v>
      </c>
      <c r="W24" s="477"/>
      <c r="X24" s="478"/>
      <c r="Y24" s="479"/>
      <c r="Z24" s="480">
        <f t="shared" si="35"/>
        <v>0</v>
      </c>
      <c r="AA24" s="477"/>
      <c r="AB24" s="478"/>
      <c r="AC24" s="479"/>
      <c r="AD24" s="480">
        <f t="shared" si="36"/>
        <v>0</v>
      </c>
      <c r="AE24" s="477"/>
      <c r="AF24" s="478"/>
      <c r="AG24" s="479"/>
      <c r="AH24" s="480">
        <f t="shared" si="37"/>
        <v>0</v>
      </c>
      <c r="AI24" s="477"/>
      <c r="AJ24" s="478"/>
      <c r="AK24" s="479"/>
      <c r="AL24" s="480">
        <f t="shared" si="38"/>
        <v>0</v>
      </c>
      <c r="AM24" s="477"/>
      <c r="AN24" s="478"/>
      <c r="AO24" s="479"/>
      <c r="AP24" s="480">
        <f t="shared" si="39"/>
        <v>0</v>
      </c>
      <c r="AQ24" s="477"/>
      <c r="AR24" s="478"/>
      <c r="AS24" s="479"/>
      <c r="AT24" s="480">
        <f t="shared" si="40"/>
        <v>0</v>
      </c>
      <c r="AW24" s="2"/>
      <c r="BB24" s="2"/>
      <c r="BJ24"/>
      <c r="BK24"/>
      <c r="BL24"/>
      <c r="BM24"/>
      <c r="BN24"/>
      <c r="BO24"/>
      <c r="BP24"/>
      <c r="BQ24"/>
      <c r="BR24"/>
      <c r="BS24"/>
      <c r="BT24"/>
      <c r="BU24"/>
      <c r="BV24"/>
      <c r="BW24"/>
      <c r="BX24"/>
      <c r="BY24"/>
      <c r="BZ24"/>
      <c r="CA24"/>
      <c r="CB24"/>
      <c r="CC24"/>
    </row>
    <row r="25" spans="1:81" ht="15.75">
      <c r="A25" s="476" t="s">
        <v>785</v>
      </c>
      <c r="B25" s="474" t="s">
        <v>782</v>
      </c>
      <c r="C25" s="477"/>
      <c r="D25" s="478"/>
      <c r="E25" s="479"/>
      <c r="F25" s="480">
        <f t="shared" si="30"/>
        <v>0</v>
      </c>
      <c r="G25" s="477"/>
      <c r="H25" s="478"/>
      <c r="I25" s="479"/>
      <c r="J25" s="480">
        <f t="shared" si="31"/>
        <v>0</v>
      </c>
      <c r="K25" s="477"/>
      <c r="L25" s="478"/>
      <c r="M25" s="479"/>
      <c r="N25" s="480">
        <f t="shared" si="32"/>
        <v>0</v>
      </c>
      <c r="O25" s="477"/>
      <c r="P25" s="478"/>
      <c r="Q25" s="479"/>
      <c r="R25" s="480">
        <f t="shared" si="33"/>
        <v>0</v>
      </c>
      <c r="S25" s="477"/>
      <c r="T25" s="478"/>
      <c r="U25" s="479"/>
      <c r="V25" s="480">
        <f t="shared" si="34"/>
        <v>0</v>
      </c>
      <c r="W25" s="477"/>
      <c r="X25" s="478"/>
      <c r="Y25" s="479"/>
      <c r="Z25" s="480">
        <f t="shared" si="35"/>
        <v>0</v>
      </c>
      <c r="AA25" s="477"/>
      <c r="AB25" s="478"/>
      <c r="AC25" s="479"/>
      <c r="AD25" s="480">
        <f t="shared" si="36"/>
        <v>0</v>
      </c>
      <c r="AE25" s="477"/>
      <c r="AF25" s="478"/>
      <c r="AG25" s="479"/>
      <c r="AH25" s="480">
        <f t="shared" si="37"/>
        <v>0</v>
      </c>
      <c r="AI25" s="477"/>
      <c r="AJ25" s="478"/>
      <c r="AK25" s="479"/>
      <c r="AL25" s="480">
        <f t="shared" si="38"/>
        <v>0</v>
      </c>
      <c r="AM25" s="477"/>
      <c r="AN25" s="478"/>
      <c r="AO25" s="479"/>
      <c r="AP25" s="480">
        <f t="shared" si="39"/>
        <v>0</v>
      </c>
      <c r="AQ25" s="477"/>
      <c r="AR25" s="478"/>
      <c r="AS25" s="479"/>
      <c r="AT25" s="480">
        <f t="shared" si="40"/>
        <v>0</v>
      </c>
      <c r="AW25" s="2"/>
      <c r="BB25" s="2"/>
      <c r="BJ25"/>
      <c r="BK25"/>
      <c r="BL25"/>
      <c r="BM25"/>
      <c r="BN25"/>
      <c r="BO25"/>
      <c r="BP25"/>
      <c r="BQ25"/>
      <c r="BR25"/>
      <c r="BS25"/>
      <c r="BT25"/>
      <c r="BU25"/>
      <c r="BV25"/>
      <c r="BW25"/>
      <c r="BX25"/>
      <c r="BY25"/>
      <c r="BZ25"/>
      <c r="CA25"/>
      <c r="CB25"/>
      <c r="CC25"/>
    </row>
    <row r="26" spans="1:81" ht="15.75">
      <c r="A26" s="476" t="s">
        <v>786</v>
      </c>
      <c r="B26" s="474" t="s">
        <v>782</v>
      </c>
      <c r="C26" s="477"/>
      <c r="D26" s="478"/>
      <c r="E26" s="479"/>
      <c r="F26" s="480">
        <f t="shared" si="30"/>
        <v>0</v>
      </c>
      <c r="G26" s="477"/>
      <c r="H26" s="478"/>
      <c r="I26" s="479"/>
      <c r="J26" s="480">
        <f t="shared" si="31"/>
        <v>0</v>
      </c>
      <c r="K26" s="477"/>
      <c r="L26" s="478"/>
      <c r="M26" s="479"/>
      <c r="N26" s="480">
        <f t="shared" si="32"/>
        <v>0</v>
      </c>
      <c r="O26" s="477"/>
      <c r="P26" s="478"/>
      <c r="Q26" s="479"/>
      <c r="R26" s="480">
        <f t="shared" si="33"/>
        <v>0</v>
      </c>
      <c r="S26" s="477"/>
      <c r="T26" s="478"/>
      <c r="U26" s="479"/>
      <c r="V26" s="480">
        <f t="shared" si="34"/>
        <v>0</v>
      </c>
      <c r="W26" s="477"/>
      <c r="X26" s="478"/>
      <c r="Y26" s="479"/>
      <c r="Z26" s="480">
        <f t="shared" si="35"/>
        <v>0</v>
      </c>
      <c r="AA26" s="477"/>
      <c r="AB26" s="478"/>
      <c r="AC26" s="479"/>
      <c r="AD26" s="480">
        <f t="shared" si="36"/>
        <v>0</v>
      </c>
      <c r="AE26" s="477"/>
      <c r="AF26" s="478"/>
      <c r="AG26" s="479"/>
      <c r="AH26" s="480">
        <f t="shared" si="37"/>
        <v>0</v>
      </c>
      <c r="AI26" s="477"/>
      <c r="AJ26" s="478"/>
      <c r="AK26" s="479"/>
      <c r="AL26" s="480">
        <f t="shared" si="38"/>
        <v>0</v>
      </c>
      <c r="AM26" s="477"/>
      <c r="AN26" s="478"/>
      <c r="AO26" s="479"/>
      <c r="AP26" s="480">
        <f t="shared" si="39"/>
        <v>0</v>
      </c>
      <c r="AQ26" s="477"/>
      <c r="AR26" s="478"/>
      <c r="AS26" s="479"/>
      <c r="AT26" s="480">
        <f t="shared" si="40"/>
        <v>0</v>
      </c>
      <c r="AW26" s="2"/>
      <c r="BB26" s="2"/>
      <c r="BJ26"/>
      <c r="BK26"/>
      <c r="BL26"/>
      <c r="BM26"/>
      <c r="BN26"/>
      <c r="BO26"/>
      <c r="BP26"/>
      <c r="BQ26"/>
      <c r="BR26"/>
      <c r="BS26"/>
      <c r="BT26"/>
      <c r="BU26"/>
      <c r="BV26"/>
      <c r="BW26"/>
      <c r="BX26"/>
      <c r="BY26"/>
      <c r="BZ26"/>
      <c r="CA26"/>
      <c r="CB26"/>
      <c r="CC26"/>
    </row>
    <row r="27" spans="1:81" ht="15.75">
      <c r="A27" s="476" t="s">
        <v>787</v>
      </c>
      <c r="B27" s="474" t="s">
        <v>782</v>
      </c>
      <c r="C27" s="477"/>
      <c r="D27" s="478"/>
      <c r="E27" s="479"/>
      <c r="F27" s="480">
        <f t="shared" si="30"/>
        <v>0</v>
      </c>
      <c r="G27" s="477"/>
      <c r="H27" s="478"/>
      <c r="I27" s="479"/>
      <c r="J27" s="480">
        <f t="shared" si="31"/>
        <v>0</v>
      </c>
      <c r="K27" s="477"/>
      <c r="L27" s="478"/>
      <c r="M27" s="479"/>
      <c r="N27" s="480">
        <f t="shared" si="32"/>
        <v>0</v>
      </c>
      <c r="O27" s="477"/>
      <c r="P27" s="478"/>
      <c r="Q27" s="479"/>
      <c r="R27" s="480">
        <f t="shared" si="33"/>
        <v>0</v>
      </c>
      <c r="S27" s="477"/>
      <c r="T27" s="478"/>
      <c r="U27" s="479"/>
      <c r="V27" s="480">
        <f t="shared" si="34"/>
        <v>0</v>
      </c>
      <c r="W27" s="477"/>
      <c r="X27" s="478"/>
      <c r="Y27" s="479"/>
      <c r="Z27" s="480">
        <f t="shared" si="35"/>
        <v>0</v>
      </c>
      <c r="AA27" s="477"/>
      <c r="AB27" s="478"/>
      <c r="AC27" s="479"/>
      <c r="AD27" s="480">
        <f t="shared" si="36"/>
        <v>0</v>
      </c>
      <c r="AE27" s="477"/>
      <c r="AF27" s="478"/>
      <c r="AG27" s="479"/>
      <c r="AH27" s="480">
        <f t="shared" si="37"/>
        <v>0</v>
      </c>
      <c r="AI27" s="477"/>
      <c r="AJ27" s="478"/>
      <c r="AK27" s="479"/>
      <c r="AL27" s="480">
        <f t="shared" si="38"/>
        <v>0</v>
      </c>
      <c r="AM27" s="477"/>
      <c r="AN27" s="478"/>
      <c r="AO27" s="479"/>
      <c r="AP27" s="480">
        <f t="shared" si="39"/>
        <v>0</v>
      </c>
      <c r="AQ27" s="477"/>
      <c r="AR27" s="478"/>
      <c r="AS27" s="479"/>
      <c r="AT27" s="480">
        <f t="shared" si="40"/>
        <v>0</v>
      </c>
      <c r="AW27" s="2"/>
      <c r="BB27" s="2"/>
      <c r="BJ27"/>
      <c r="BK27"/>
      <c r="BL27"/>
      <c r="BM27"/>
      <c r="BN27"/>
      <c r="BO27"/>
      <c r="BP27"/>
      <c r="BQ27"/>
      <c r="BR27"/>
      <c r="BS27"/>
      <c r="BT27"/>
      <c r="BU27"/>
      <c r="BV27"/>
      <c r="BW27"/>
      <c r="BX27"/>
      <c r="BY27"/>
      <c r="BZ27"/>
      <c r="CA27"/>
      <c r="CB27"/>
      <c r="CC27"/>
    </row>
    <row r="28" spans="1:81" ht="15.75">
      <c r="A28" s="476" t="s">
        <v>788</v>
      </c>
      <c r="B28" s="474" t="s">
        <v>782</v>
      </c>
      <c r="C28" s="477"/>
      <c r="D28" s="478"/>
      <c r="E28" s="479"/>
      <c r="F28" s="480">
        <f t="shared" si="30"/>
        <v>0</v>
      </c>
      <c r="G28" s="477"/>
      <c r="H28" s="478"/>
      <c r="I28" s="479"/>
      <c r="J28" s="480">
        <f t="shared" si="31"/>
        <v>0</v>
      </c>
      <c r="K28" s="477"/>
      <c r="L28" s="478"/>
      <c r="M28" s="479"/>
      <c r="N28" s="480">
        <f t="shared" si="32"/>
        <v>0</v>
      </c>
      <c r="O28" s="477"/>
      <c r="P28" s="478"/>
      <c r="Q28" s="479"/>
      <c r="R28" s="480">
        <f t="shared" si="33"/>
        <v>0</v>
      </c>
      <c r="S28" s="477"/>
      <c r="T28" s="478"/>
      <c r="U28" s="479"/>
      <c r="V28" s="480">
        <f t="shared" si="34"/>
        <v>0</v>
      </c>
      <c r="W28" s="477"/>
      <c r="X28" s="478"/>
      <c r="Y28" s="479"/>
      <c r="Z28" s="480">
        <f t="shared" si="35"/>
        <v>0</v>
      </c>
      <c r="AA28" s="477"/>
      <c r="AB28" s="478"/>
      <c r="AC28" s="479"/>
      <c r="AD28" s="480">
        <f t="shared" si="36"/>
        <v>0</v>
      </c>
      <c r="AE28" s="477"/>
      <c r="AF28" s="478"/>
      <c r="AG28" s="479"/>
      <c r="AH28" s="480">
        <f t="shared" si="37"/>
        <v>0</v>
      </c>
      <c r="AI28" s="477"/>
      <c r="AJ28" s="478"/>
      <c r="AK28" s="479"/>
      <c r="AL28" s="480">
        <f t="shared" si="38"/>
        <v>0</v>
      </c>
      <c r="AM28" s="477"/>
      <c r="AN28" s="478"/>
      <c r="AO28" s="479"/>
      <c r="AP28" s="480">
        <f t="shared" si="39"/>
        <v>0</v>
      </c>
      <c r="AQ28" s="477"/>
      <c r="AR28" s="478"/>
      <c r="AS28" s="479"/>
      <c r="AT28" s="480">
        <f t="shared" si="40"/>
        <v>0</v>
      </c>
      <c r="AW28" s="2"/>
      <c r="BB28" s="2"/>
      <c r="BJ28"/>
      <c r="BK28"/>
      <c r="BL28"/>
      <c r="BM28"/>
      <c r="BN28"/>
      <c r="BO28"/>
      <c r="BP28"/>
      <c r="BQ28"/>
      <c r="BR28"/>
      <c r="BS28"/>
      <c r="BT28"/>
      <c r="BU28"/>
      <c r="BV28"/>
      <c r="BW28"/>
      <c r="BX28"/>
      <c r="BY28"/>
      <c r="BZ28"/>
      <c r="CA28"/>
      <c r="CB28"/>
      <c r="CC28"/>
    </row>
    <row r="29" spans="1:81" ht="15.75">
      <c r="A29" s="476" t="s">
        <v>789</v>
      </c>
      <c r="B29" s="474" t="s">
        <v>782</v>
      </c>
      <c r="C29" s="477"/>
      <c r="D29" s="478"/>
      <c r="E29" s="479"/>
      <c r="F29" s="480">
        <f t="shared" si="30"/>
        <v>0</v>
      </c>
      <c r="G29" s="477"/>
      <c r="H29" s="478"/>
      <c r="I29" s="479"/>
      <c r="J29" s="480">
        <f t="shared" si="31"/>
        <v>0</v>
      </c>
      <c r="K29" s="477"/>
      <c r="L29" s="478"/>
      <c r="M29" s="479"/>
      <c r="N29" s="480">
        <f t="shared" si="32"/>
        <v>0</v>
      </c>
      <c r="O29" s="477"/>
      <c r="P29" s="478"/>
      <c r="Q29" s="479"/>
      <c r="R29" s="480">
        <f t="shared" si="33"/>
        <v>0</v>
      </c>
      <c r="S29" s="477"/>
      <c r="T29" s="478"/>
      <c r="U29" s="479"/>
      <c r="V29" s="480">
        <f t="shared" si="34"/>
        <v>0</v>
      </c>
      <c r="W29" s="477"/>
      <c r="X29" s="478"/>
      <c r="Y29" s="479"/>
      <c r="Z29" s="480">
        <f t="shared" si="35"/>
        <v>0</v>
      </c>
      <c r="AA29" s="477"/>
      <c r="AB29" s="478"/>
      <c r="AC29" s="479"/>
      <c r="AD29" s="480">
        <f t="shared" si="36"/>
        <v>0</v>
      </c>
      <c r="AE29" s="477"/>
      <c r="AF29" s="478"/>
      <c r="AG29" s="479"/>
      <c r="AH29" s="480">
        <f t="shared" si="37"/>
        <v>0</v>
      </c>
      <c r="AI29" s="477"/>
      <c r="AJ29" s="478"/>
      <c r="AK29" s="479"/>
      <c r="AL29" s="480">
        <f t="shared" si="38"/>
        <v>0</v>
      </c>
      <c r="AM29" s="477"/>
      <c r="AN29" s="478"/>
      <c r="AO29" s="479"/>
      <c r="AP29" s="480">
        <f t="shared" si="39"/>
        <v>0</v>
      </c>
      <c r="AQ29" s="477"/>
      <c r="AR29" s="478"/>
      <c r="AS29" s="479"/>
      <c r="AT29" s="480">
        <f t="shared" si="40"/>
        <v>0</v>
      </c>
      <c r="AW29" s="2"/>
      <c r="BB29" s="2"/>
      <c r="BJ29"/>
      <c r="BK29"/>
      <c r="BL29"/>
      <c r="BM29"/>
      <c r="BN29"/>
      <c r="BO29"/>
      <c r="BP29"/>
      <c r="BQ29"/>
      <c r="BR29"/>
      <c r="BS29"/>
      <c r="BT29"/>
      <c r="BU29"/>
      <c r="BV29"/>
      <c r="BW29"/>
      <c r="BX29"/>
      <c r="BY29"/>
      <c r="BZ29"/>
      <c r="CA29"/>
      <c r="CB29"/>
      <c r="CC29"/>
    </row>
    <row r="30" spans="1:81" ht="15.75">
      <c r="A30" s="476" t="s">
        <v>790</v>
      </c>
      <c r="B30" s="474" t="s">
        <v>782</v>
      </c>
      <c r="C30" s="477"/>
      <c r="D30" s="478"/>
      <c r="E30" s="479"/>
      <c r="F30" s="480">
        <f t="shared" si="30"/>
        <v>0</v>
      </c>
      <c r="G30" s="477"/>
      <c r="H30" s="478"/>
      <c r="I30" s="479"/>
      <c r="J30" s="480">
        <f t="shared" si="31"/>
        <v>0</v>
      </c>
      <c r="K30" s="477"/>
      <c r="L30" s="478"/>
      <c r="M30" s="479"/>
      <c r="N30" s="480">
        <f t="shared" si="32"/>
        <v>0</v>
      </c>
      <c r="O30" s="477"/>
      <c r="P30" s="478"/>
      <c r="Q30" s="479"/>
      <c r="R30" s="480">
        <f t="shared" si="33"/>
        <v>0</v>
      </c>
      <c r="S30" s="477"/>
      <c r="T30" s="478"/>
      <c r="U30" s="479"/>
      <c r="V30" s="480">
        <f t="shared" si="34"/>
        <v>0</v>
      </c>
      <c r="W30" s="477"/>
      <c r="X30" s="478"/>
      <c r="Y30" s="479"/>
      <c r="Z30" s="480">
        <f t="shared" si="35"/>
        <v>0</v>
      </c>
      <c r="AA30" s="477"/>
      <c r="AB30" s="478"/>
      <c r="AC30" s="479"/>
      <c r="AD30" s="480">
        <f t="shared" si="36"/>
        <v>0</v>
      </c>
      <c r="AE30" s="477"/>
      <c r="AF30" s="478"/>
      <c r="AG30" s="479"/>
      <c r="AH30" s="480">
        <f t="shared" si="37"/>
        <v>0</v>
      </c>
      <c r="AI30" s="477"/>
      <c r="AJ30" s="478"/>
      <c r="AK30" s="479"/>
      <c r="AL30" s="480">
        <f t="shared" si="38"/>
        <v>0</v>
      </c>
      <c r="AM30" s="477"/>
      <c r="AN30" s="478"/>
      <c r="AO30" s="479"/>
      <c r="AP30" s="480">
        <f t="shared" si="39"/>
        <v>0</v>
      </c>
      <c r="AQ30" s="477"/>
      <c r="AR30" s="478"/>
      <c r="AS30" s="479"/>
      <c r="AT30" s="480">
        <f t="shared" si="40"/>
        <v>0</v>
      </c>
      <c r="AW30" s="2"/>
      <c r="BB30" s="2"/>
      <c r="BJ30"/>
      <c r="BK30"/>
      <c r="BL30"/>
      <c r="BM30"/>
      <c r="BN30"/>
      <c r="BO30"/>
      <c r="BP30"/>
      <c r="BQ30"/>
      <c r="BR30"/>
      <c r="BS30"/>
      <c r="BT30"/>
      <c r="BU30"/>
      <c r="BV30"/>
      <c r="BW30"/>
      <c r="BX30"/>
      <c r="BY30"/>
      <c r="BZ30"/>
      <c r="CA30"/>
      <c r="CB30"/>
      <c r="CC30"/>
    </row>
    <row r="31" spans="1:81" ht="15.75">
      <c r="A31" s="476" t="s">
        <v>791</v>
      </c>
      <c r="B31" s="474" t="s">
        <v>782</v>
      </c>
      <c r="C31" s="477"/>
      <c r="D31" s="478"/>
      <c r="E31" s="479"/>
      <c r="F31" s="480">
        <f t="shared" si="30"/>
        <v>0</v>
      </c>
      <c r="G31" s="477"/>
      <c r="H31" s="478"/>
      <c r="I31" s="479"/>
      <c r="J31" s="480">
        <f t="shared" si="31"/>
        <v>0</v>
      </c>
      <c r="K31" s="477"/>
      <c r="L31" s="478"/>
      <c r="M31" s="479"/>
      <c r="N31" s="480">
        <f t="shared" si="32"/>
        <v>0</v>
      </c>
      <c r="O31" s="477"/>
      <c r="P31" s="478"/>
      <c r="Q31" s="479"/>
      <c r="R31" s="480">
        <f t="shared" si="33"/>
        <v>0</v>
      </c>
      <c r="S31" s="477"/>
      <c r="T31" s="478"/>
      <c r="U31" s="479"/>
      <c r="V31" s="480">
        <f t="shared" si="34"/>
        <v>0</v>
      </c>
      <c r="W31" s="477"/>
      <c r="X31" s="478"/>
      <c r="Y31" s="479"/>
      <c r="Z31" s="480">
        <f t="shared" si="35"/>
        <v>0</v>
      </c>
      <c r="AA31" s="477"/>
      <c r="AB31" s="478"/>
      <c r="AC31" s="479"/>
      <c r="AD31" s="480">
        <f t="shared" si="36"/>
        <v>0</v>
      </c>
      <c r="AE31" s="477"/>
      <c r="AF31" s="478"/>
      <c r="AG31" s="479"/>
      <c r="AH31" s="480">
        <f t="shared" si="37"/>
        <v>0</v>
      </c>
      <c r="AI31" s="477"/>
      <c r="AJ31" s="478"/>
      <c r="AK31" s="479"/>
      <c r="AL31" s="480">
        <f t="shared" si="38"/>
        <v>0</v>
      </c>
      <c r="AM31" s="477"/>
      <c r="AN31" s="478"/>
      <c r="AO31" s="479"/>
      <c r="AP31" s="480">
        <f t="shared" si="39"/>
        <v>0</v>
      </c>
      <c r="AQ31" s="477"/>
      <c r="AR31" s="478"/>
      <c r="AS31" s="479"/>
      <c r="AT31" s="480">
        <f t="shared" si="40"/>
        <v>0</v>
      </c>
      <c r="AW31" s="2"/>
      <c r="BB31" s="2"/>
      <c r="BJ31"/>
      <c r="BK31"/>
      <c r="BL31"/>
      <c r="BM31"/>
      <c r="BN31"/>
      <c r="BO31"/>
      <c r="BP31"/>
      <c r="BQ31"/>
      <c r="BR31"/>
      <c r="BS31"/>
      <c r="BT31"/>
      <c r="BU31"/>
      <c r="BV31"/>
      <c r="BW31"/>
      <c r="BX31"/>
      <c r="BY31"/>
      <c r="BZ31"/>
      <c r="CA31"/>
      <c r="CB31"/>
      <c r="CC31"/>
    </row>
    <row r="32" spans="1:81" ht="15.75">
      <c r="A32" s="476" t="s">
        <v>792</v>
      </c>
      <c r="B32" s="474" t="s">
        <v>782</v>
      </c>
      <c r="C32" s="477"/>
      <c r="D32" s="478"/>
      <c r="E32" s="479"/>
      <c r="F32" s="480">
        <f t="shared" si="30"/>
        <v>0</v>
      </c>
      <c r="G32" s="477"/>
      <c r="H32" s="478"/>
      <c r="I32" s="479"/>
      <c r="J32" s="480">
        <f t="shared" si="31"/>
        <v>0</v>
      </c>
      <c r="K32" s="477"/>
      <c r="L32" s="478"/>
      <c r="M32" s="479"/>
      <c r="N32" s="480">
        <f t="shared" si="32"/>
        <v>0</v>
      </c>
      <c r="O32" s="477"/>
      <c r="P32" s="478"/>
      <c r="Q32" s="479"/>
      <c r="R32" s="480">
        <f t="shared" si="33"/>
        <v>0</v>
      </c>
      <c r="S32" s="477"/>
      <c r="T32" s="478"/>
      <c r="U32" s="479"/>
      <c r="V32" s="480">
        <f t="shared" si="34"/>
        <v>0</v>
      </c>
      <c r="W32" s="477"/>
      <c r="X32" s="478"/>
      <c r="Y32" s="479"/>
      <c r="Z32" s="480">
        <f t="shared" si="35"/>
        <v>0</v>
      </c>
      <c r="AA32" s="477"/>
      <c r="AB32" s="478"/>
      <c r="AC32" s="479"/>
      <c r="AD32" s="480">
        <f t="shared" si="36"/>
        <v>0</v>
      </c>
      <c r="AE32" s="477"/>
      <c r="AF32" s="478"/>
      <c r="AG32" s="479"/>
      <c r="AH32" s="480">
        <f t="shared" si="37"/>
        <v>0</v>
      </c>
      <c r="AI32" s="477"/>
      <c r="AJ32" s="478"/>
      <c r="AK32" s="479"/>
      <c r="AL32" s="480">
        <f t="shared" si="38"/>
        <v>0</v>
      </c>
      <c r="AM32" s="477"/>
      <c r="AN32" s="478"/>
      <c r="AO32" s="479"/>
      <c r="AP32" s="480">
        <f t="shared" si="39"/>
        <v>0</v>
      </c>
      <c r="AQ32" s="477"/>
      <c r="AR32" s="478"/>
      <c r="AS32" s="479"/>
      <c r="AT32" s="480">
        <f t="shared" si="40"/>
        <v>0</v>
      </c>
      <c r="AW32" s="2"/>
      <c r="BB32" s="2"/>
      <c r="BJ32"/>
      <c r="BK32"/>
      <c r="BL32"/>
      <c r="BM32"/>
      <c r="BN32"/>
      <c r="BO32"/>
      <c r="BP32"/>
      <c r="BQ32"/>
      <c r="BR32"/>
      <c r="BS32"/>
      <c r="BT32"/>
      <c r="BU32"/>
      <c r="BV32"/>
      <c r="BW32"/>
      <c r="BX32"/>
      <c r="BY32"/>
      <c r="BZ32"/>
      <c r="CA32"/>
      <c r="CB32"/>
      <c r="CC32"/>
    </row>
    <row r="33" spans="1:81" ht="15.75">
      <c r="A33" s="476" t="s">
        <v>793</v>
      </c>
      <c r="B33" s="474" t="s">
        <v>782</v>
      </c>
      <c r="C33" s="477"/>
      <c r="D33" s="478"/>
      <c r="E33" s="479"/>
      <c r="F33" s="480">
        <f t="shared" si="30"/>
        <v>0</v>
      </c>
      <c r="G33" s="477"/>
      <c r="H33" s="478"/>
      <c r="I33" s="479"/>
      <c r="J33" s="480">
        <f t="shared" si="31"/>
        <v>0</v>
      </c>
      <c r="K33" s="477"/>
      <c r="L33" s="478"/>
      <c r="M33" s="479"/>
      <c r="N33" s="480">
        <f t="shared" si="32"/>
        <v>0</v>
      </c>
      <c r="O33" s="477"/>
      <c r="P33" s="478"/>
      <c r="Q33" s="479"/>
      <c r="R33" s="480">
        <f t="shared" si="33"/>
        <v>0</v>
      </c>
      <c r="S33" s="477"/>
      <c r="T33" s="478"/>
      <c r="U33" s="479"/>
      <c r="V33" s="480">
        <f t="shared" si="34"/>
        <v>0</v>
      </c>
      <c r="W33" s="477"/>
      <c r="X33" s="478"/>
      <c r="Y33" s="479"/>
      <c r="Z33" s="480">
        <f t="shared" si="35"/>
        <v>0</v>
      </c>
      <c r="AA33" s="477"/>
      <c r="AB33" s="478"/>
      <c r="AC33" s="479"/>
      <c r="AD33" s="480">
        <f t="shared" si="36"/>
        <v>0</v>
      </c>
      <c r="AE33" s="477"/>
      <c r="AF33" s="478"/>
      <c r="AG33" s="479"/>
      <c r="AH33" s="480">
        <f t="shared" si="37"/>
        <v>0</v>
      </c>
      <c r="AI33" s="477"/>
      <c r="AJ33" s="478"/>
      <c r="AK33" s="479"/>
      <c r="AL33" s="480">
        <f t="shared" si="38"/>
        <v>0</v>
      </c>
      <c r="AM33" s="477"/>
      <c r="AN33" s="478"/>
      <c r="AO33" s="479"/>
      <c r="AP33" s="480">
        <f t="shared" si="39"/>
        <v>0</v>
      </c>
      <c r="AQ33" s="477"/>
      <c r="AR33" s="478"/>
      <c r="AS33" s="479"/>
      <c r="AT33" s="480">
        <f t="shared" si="40"/>
        <v>0</v>
      </c>
      <c r="AW33" s="2"/>
      <c r="BB33" s="2"/>
      <c r="BJ33"/>
      <c r="BK33"/>
      <c r="BL33"/>
      <c r="BM33"/>
      <c r="BN33"/>
      <c r="BO33"/>
      <c r="BP33"/>
      <c r="BQ33"/>
      <c r="BR33"/>
      <c r="BS33"/>
      <c r="BT33"/>
      <c r="BU33"/>
      <c r="BV33"/>
      <c r="BW33"/>
      <c r="BX33"/>
      <c r="BY33"/>
      <c r="BZ33"/>
      <c r="CA33"/>
      <c r="CB33"/>
      <c r="CC33"/>
    </row>
    <row r="34" spans="1:81" ht="15.75">
      <c r="A34" s="475" t="s">
        <v>794</v>
      </c>
      <c r="B34" s="474"/>
      <c r="C34" s="615"/>
      <c r="D34" s="616"/>
      <c r="E34" s="617"/>
      <c r="F34" s="617">
        <f>SUM(F35:F40)</f>
        <v>0</v>
      </c>
      <c r="G34" s="615"/>
      <c r="H34" s="616"/>
      <c r="I34" s="617"/>
      <c r="J34" s="617">
        <f t="shared" ref="J34" si="41">SUM(J35:J40)</f>
        <v>0</v>
      </c>
      <c r="K34" s="615"/>
      <c r="L34" s="616"/>
      <c r="M34" s="617"/>
      <c r="N34" s="617">
        <f t="shared" ref="N34" si="42">SUM(N35:N40)</f>
        <v>0</v>
      </c>
      <c r="O34" s="615"/>
      <c r="P34" s="616"/>
      <c r="Q34" s="617"/>
      <c r="R34" s="617">
        <f t="shared" ref="R34" si="43">SUM(R35:R40)</f>
        <v>0</v>
      </c>
      <c r="S34" s="615"/>
      <c r="T34" s="616"/>
      <c r="U34" s="617"/>
      <c r="V34" s="617">
        <f t="shared" ref="V34" si="44">SUM(V35:V40)</f>
        <v>0</v>
      </c>
      <c r="W34" s="615"/>
      <c r="X34" s="616"/>
      <c r="Y34" s="617"/>
      <c r="Z34" s="617">
        <f t="shared" ref="Z34" si="45">SUM(Z35:Z40)</f>
        <v>0</v>
      </c>
      <c r="AA34" s="615"/>
      <c r="AB34" s="616"/>
      <c r="AC34" s="617"/>
      <c r="AD34" s="617">
        <f t="shared" ref="AD34" si="46">SUM(AD35:AD40)</f>
        <v>0</v>
      </c>
      <c r="AE34" s="615"/>
      <c r="AF34" s="616"/>
      <c r="AG34" s="617"/>
      <c r="AH34" s="617">
        <f t="shared" ref="AH34" si="47">SUM(AH35:AH40)</f>
        <v>0</v>
      </c>
      <c r="AI34" s="615"/>
      <c r="AJ34" s="616"/>
      <c r="AK34" s="617"/>
      <c r="AL34" s="617">
        <f t="shared" ref="AL34" si="48">SUM(AL35:AL40)</f>
        <v>0</v>
      </c>
      <c r="AM34" s="615"/>
      <c r="AN34" s="616"/>
      <c r="AO34" s="617"/>
      <c r="AP34" s="617">
        <f t="shared" ref="AP34" si="49">SUM(AP35:AP40)</f>
        <v>0</v>
      </c>
      <c r="AQ34" s="615"/>
      <c r="AR34" s="616"/>
      <c r="AS34" s="617"/>
      <c r="AT34" s="617">
        <f t="shared" ref="AT34" si="50">SUM(AT35:AT40)</f>
        <v>0</v>
      </c>
      <c r="AW34" s="2"/>
      <c r="BB34" s="2"/>
      <c r="BJ34"/>
      <c r="BK34"/>
      <c r="BL34"/>
      <c r="BM34"/>
      <c r="BN34"/>
      <c r="BO34"/>
      <c r="BP34"/>
      <c r="BQ34"/>
      <c r="BR34"/>
      <c r="BS34"/>
      <c r="BT34"/>
      <c r="BU34"/>
      <c r="BV34"/>
      <c r="BW34"/>
      <c r="BX34"/>
      <c r="BY34"/>
      <c r="BZ34"/>
      <c r="CA34"/>
      <c r="CB34"/>
      <c r="CC34"/>
    </row>
    <row r="35" spans="1:81" ht="15.75">
      <c r="A35" s="476" t="s">
        <v>795</v>
      </c>
      <c r="B35" s="474" t="s">
        <v>782</v>
      </c>
      <c r="C35" s="477"/>
      <c r="D35" s="478"/>
      <c r="E35" s="479"/>
      <c r="F35" s="480">
        <f t="shared" ref="F35:F40" si="51">C35*(D35+E35)</f>
        <v>0</v>
      </c>
      <c r="G35" s="477"/>
      <c r="H35" s="478"/>
      <c r="I35" s="479"/>
      <c r="J35" s="480">
        <f t="shared" ref="J35:J40" si="52">G35*(H35+I35)</f>
        <v>0</v>
      </c>
      <c r="K35" s="477"/>
      <c r="L35" s="478"/>
      <c r="M35" s="479"/>
      <c r="N35" s="480">
        <f t="shared" ref="N35:N40" si="53">K35*(L35+M35)</f>
        <v>0</v>
      </c>
      <c r="O35" s="477"/>
      <c r="P35" s="478"/>
      <c r="Q35" s="479"/>
      <c r="R35" s="480">
        <f t="shared" ref="R35:R40" si="54">O35*(P35+Q35)</f>
        <v>0</v>
      </c>
      <c r="S35" s="477"/>
      <c r="T35" s="478"/>
      <c r="U35" s="479"/>
      <c r="V35" s="480">
        <f t="shared" ref="V35:V40" si="55">S35*(T35+U35)</f>
        <v>0</v>
      </c>
      <c r="W35" s="477"/>
      <c r="X35" s="478"/>
      <c r="Y35" s="479"/>
      <c r="Z35" s="480">
        <f t="shared" ref="Z35:Z40" si="56">W35*(X35+Y35)</f>
        <v>0</v>
      </c>
      <c r="AA35" s="477"/>
      <c r="AB35" s="478"/>
      <c r="AC35" s="479"/>
      <c r="AD35" s="480">
        <f t="shared" ref="AD35:AD40" si="57">AA35*(AB35+AC35)</f>
        <v>0</v>
      </c>
      <c r="AE35" s="477"/>
      <c r="AF35" s="478"/>
      <c r="AG35" s="479"/>
      <c r="AH35" s="480">
        <f t="shared" ref="AH35:AH40" si="58">AE35*(AF35+AG35)</f>
        <v>0</v>
      </c>
      <c r="AI35" s="477"/>
      <c r="AJ35" s="478"/>
      <c r="AK35" s="479"/>
      <c r="AL35" s="480">
        <f t="shared" ref="AL35:AL40" si="59">AI35*(AJ35+AK35)</f>
        <v>0</v>
      </c>
      <c r="AM35" s="477"/>
      <c r="AN35" s="478"/>
      <c r="AO35" s="479"/>
      <c r="AP35" s="480">
        <f t="shared" ref="AP35:AP40" si="60">AM35*(AN35+AO35)</f>
        <v>0</v>
      </c>
      <c r="AQ35" s="477"/>
      <c r="AR35" s="478"/>
      <c r="AS35" s="479"/>
      <c r="AT35" s="480">
        <f t="shared" ref="AT35:AT40" si="61">AQ35*(AR35+AS35)</f>
        <v>0</v>
      </c>
      <c r="AW35" s="2"/>
      <c r="BB35" s="2"/>
      <c r="BJ35"/>
      <c r="BK35"/>
      <c r="BL35"/>
      <c r="BM35"/>
      <c r="BN35"/>
      <c r="BO35"/>
      <c r="BP35"/>
      <c r="BQ35"/>
      <c r="BR35"/>
      <c r="BS35"/>
      <c r="BT35"/>
      <c r="BU35"/>
      <c r="BV35"/>
      <c r="BW35"/>
      <c r="BX35"/>
      <c r="BY35"/>
      <c r="BZ35"/>
      <c r="CA35"/>
      <c r="CB35"/>
      <c r="CC35"/>
    </row>
    <row r="36" spans="1:81" ht="15.75">
      <c r="A36" s="476" t="s">
        <v>796</v>
      </c>
      <c r="B36" s="474" t="s">
        <v>782</v>
      </c>
      <c r="C36" s="477"/>
      <c r="D36" s="478"/>
      <c r="E36" s="479"/>
      <c r="F36" s="480">
        <f t="shared" si="51"/>
        <v>0</v>
      </c>
      <c r="G36" s="477"/>
      <c r="H36" s="478"/>
      <c r="I36" s="479"/>
      <c r="J36" s="480">
        <f t="shared" si="52"/>
        <v>0</v>
      </c>
      <c r="K36" s="477"/>
      <c r="L36" s="478"/>
      <c r="M36" s="479"/>
      <c r="N36" s="480">
        <f t="shared" si="53"/>
        <v>0</v>
      </c>
      <c r="O36" s="477"/>
      <c r="P36" s="478"/>
      <c r="Q36" s="479"/>
      <c r="R36" s="480">
        <f t="shared" si="54"/>
        <v>0</v>
      </c>
      <c r="S36" s="477"/>
      <c r="T36" s="478"/>
      <c r="U36" s="479"/>
      <c r="V36" s="480">
        <f t="shared" si="55"/>
        <v>0</v>
      </c>
      <c r="W36" s="477"/>
      <c r="X36" s="478"/>
      <c r="Y36" s="479"/>
      <c r="Z36" s="480">
        <f t="shared" si="56"/>
        <v>0</v>
      </c>
      <c r="AA36" s="477"/>
      <c r="AB36" s="478"/>
      <c r="AC36" s="479"/>
      <c r="AD36" s="480">
        <f t="shared" si="57"/>
        <v>0</v>
      </c>
      <c r="AE36" s="477"/>
      <c r="AF36" s="478"/>
      <c r="AG36" s="479"/>
      <c r="AH36" s="480">
        <f t="shared" si="58"/>
        <v>0</v>
      </c>
      <c r="AI36" s="477"/>
      <c r="AJ36" s="478"/>
      <c r="AK36" s="479"/>
      <c r="AL36" s="480">
        <f t="shared" si="59"/>
        <v>0</v>
      </c>
      <c r="AM36" s="477"/>
      <c r="AN36" s="478"/>
      <c r="AO36" s="479"/>
      <c r="AP36" s="480">
        <f t="shared" si="60"/>
        <v>0</v>
      </c>
      <c r="AQ36" s="477"/>
      <c r="AR36" s="478"/>
      <c r="AS36" s="479"/>
      <c r="AT36" s="480">
        <f t="shared" si="61"/>
        <v>0</v>
      </c>
      <c r="AW36" s="2"/>
      <c r="BB36" s="2"/>
      <c r="BJ36"/>
      <c r="BK36"/>
      <c r="BL36"/>
      <c r="BM36"/>
      <c r="BN36"/>
      <c r="BO36"/>
      <c r="BP36"/>
      <c r="BQ36"/>
      <c r="BR36"/>
      <c r="BS36"/>
      <c r="BT36"/>
      <c r="BU36"/>
      <c r="BV36"/>
      <c r="BW36"/>
      <c r="BX36"/>
      <c r="BY36"/>
      <c r="BZ36"/>
      <c r="CA36"/>
      <c r="CB36"/>
      <c r="CC36"/>
    </row>
    <row r="37" spans="1:81" ht="15.75">
      <c r="A37" s="476" t="s">
        <v>797</v>
      </c>
      <c r="B37" s="474" t="s">
        <v>782</v>
      </c>
      <c r="C37" s="477"/>
      <c r="D37" s="478"/>
      <c r="E37" s="479"/>
      <c r="F37" s="480">
        <f t="shared" si="51"/>
        <v>0</v>
      </c>
      <c r="G37" s="477"/>
      <c r="H37" s="478"/>
      <c r="I37" s="479"/>
      <c r="J37" s="480">
        <f t="shared" si="52"/>
        <v>0</v>
      </c>
      <c r="K37" s="477"/>
      <c r="L37" s="478"/>
      <c r="M37" s="479"/>
      <c r="N37" s="480">
        <f t="shared" si="53"/>
        <v>0</v>
      </c>
      <c r="O37" s="477"/>
      <c r="P37" s="478"/>
      <c r="Q37" s="479"/>
      <c r="R37" s="480">
        <f t="shared" si="54"/>
        <v>0</v>
      </c>
      <c r="S37" s="477"/>
      <c r="T37" s="478"/>
      <c r="U37" s="479"/>
      <c r="V37" s="480">
        <f t="shared" si="55"/>
        <v>0</v>
      </c>
      <c r="W37" s="477"/>
      <c r="X37" s="478"/>
      <c r="Y37" s="479"/>
      <c r="Z37" s="480">
        <f t="shared" si="56"/>
        <v>0</v>
      </c>
      <c r="AA37" s="477"/>
      <c r="AB37" s="478"/>
      <c r="AC37" s="479"/>
      <c r="AD37" s="480">
        <f t="shared" si="57"/>
        <v>0</v>
      </c>
      <c r="AE37" s="477"/>
      <c r="AF37" s="478"/>
      <c r="AG37" s="479"/>
      <c r="AH37" s="480">
        <f t="shared" si="58"/>
        <v>0</v>
      </c>
      <c r="AI37" s="477"/>
      <c r="AJ37" s="478"/>
      <c r="AK37" s="479"/>
      <c r="AL37" s="480">
        <f t="shared" si="59"/>
        <v>0</v>
      </c>
      <c r="AM37" s="477"/>
      <c r="AN37" s="478"/>
      <c r="AO37" s="479"/>
      <c r="AP37" s="480">
        <f t="shared" si="60"/>
        <v>0</v>
      </c>
      <c r="AQ37" s="477"/>
      <c r="AR37" s="478"/>
      <c r="AS37" s="479"/>
      <c r="AT37" s="480">
        <f t="shared" si="61"/>
        <v>0</v>
      </c>
      <c r="AW37" s="2"/>
      <c r="BB37" s="2"/>
      <c r="BJ37"/>
      <c r="BK37"/>
      <c r="BL37"/>
      <c r="BM37"/>
      <c r="BN37"/>
      <c r="BO37"/>
      <c r="BP37"/>
      <c r="BQ37"/>
      <c r="BR37"/>
      <c r="BS37"/>
      <c r="BT37"/>
      <c r="BU37"/>
      <c r="BV37"/>
      <c r="BW37"/>
      <c r="BX37"/>
      <c r="BY37"/>
      <c r="BZ37"/>
      <c r="CA37"/>
      <c r="CB37"/>
      <c r="CC37"/>
    </row>
    <row r="38" spans="1:81" ht="15.75">
      <c r="A38" s="476" t="s">
        <v>798</v>
      </c>
      <c r="B38" s="474" t="s">
        <v>782</v>
      </c>
      <c r="C38" s="477"/>
      <c r="D38" s="478"/>
      <c r="E38" s="479"/>
      <c r="F38" s="480">
        <f t="shared" si="51"/>
        <v>0</v>
      </c>
      <c r="G38" s="477"/>
      <c r="H38" s="478"/>
      <c r="I38" s="479"/>
      <c r="J38" s="480">
        <f t="shared" si="52"/>
        <v>0</v>
      </c>
      <c r="K38" s="477"/>
      <c r="L38" s="478"/>
      <c r="M38" s="479"/>
      <c r="N38" s="480">
        <f t="shared" si="53"/>
        <v>0</v>
      </c>
      <c r="O38" s="477"/>
      <c r="P38" s="478"/>
      <c r="Q38" s="479"/>
      <c r="R38" s="480">
        <f t="shared" si="54"/>
        <v>0</v>
      </c>
      <c r="S38" s="477"/>
      <c r="T38" s="478"/>
      <c r="U38" s="479"/>
      <c r="V38" s="480">
        <f t="shared" si="55"/>
        <v>0</v>
      </c>
      <c r="W38" s="477"/>
      <c r="X38" s="478"/>
      <c r="Y38" s="479"/>
      <c r="Z38" s="480">
        <f t="shared" si="56"/>
        <v>0</v>
      </c>
      <c r="AA38" s="477"/>
      <c r="AB38" s="478"/>
      <c r="AC38" s="479"/>
      <c r="AD38" s="480">
        <f t="shared" si="57"/>
        <v>0</v>
      </c>
      <c r="AE38" s="477"/>
      <c r="AF38" s="478"/>
      <c r="AG38" s="479"/>
      <c r="AH38" s="480">
        <f t="shared" si="58"/>
        <v>0</v>
      </c>
      <c r="AI38" s="477"/>
      <c r="AJ38" s="478"/>
      <c r="AK38" s="479"/>
      <c r="AL38" s="480">
        <f t="shared" si="59"/>
        <v>0</v>
      </c>
      <c r="AM38" s="477"/>
      <c r="AN38" s="478"/>
      <c r="AO38" s="479"/>
      <c r="AP38" s="480">
        <f t="shared" si="60"/>
        <v>0</v>
      </c>
      <c r="AQ38" s="477"/>
      <c r="AR38" s="478"/>
      <c r="AS38" s="479"/>
      <c r="AT38" s="480">
        <f t="shared" si="61"/>
        <v>0</v>
      </c>
      <c r="AW38" s="2"/>
      <c r="BB38" s="2"/>
      <c r="BJ38"/>
      <c r="BK38"/>
      <c r="BL38"/>
      <c r="BM38"/>
      <c r="BN38"/>
      <c r="BO38"/>
      <c r="BP38"/>
      <c r="BQ38"/>
      <c r="BR38"/>
      <c r="BS38"/>
      <c r="BT38"/>
      <c r="BU38"/>
      <c r="BV38"/>
      <c r="BW38"/>
      <c r="BX38"/>
      <c r="BY38"/>
      <c r="BZ38"/>
      <c r="CA38"/>
      <c r="CB38"/>
      <c r="CC38"/>
    </row>
    <row r="39" spans="1:81" ht="15.75">
      <c r="A39" s="476" t="s">
        <v>799</v>
      </c>
      <c r="B39" s="474" t="s">
        <v>782</v>
      </c>
      <c r="C39" s="477"/>
      <c r="D39" s="478"/>
      <c r="E39" s="479"/>
      <c r="F39" s="480">
        <f t="shared" si="51"/>
        <v>0</v>
      </c>
      <c r="G39" s="477"/>
      <c r="H39" s="478"/>
      <c r="I39" s="479"/>
      <c r="J39" s="480">
        <f t="shared" si="52"/>
        <v>0</v>
      </c>
      <c r="K39" s="477"/>
      <c r="L39" s="478"/>
      <c r="M39" s="479"/>
      <c r="N39" s="480">
        <f t="shared" si="53"/>
        <v>0</v>
      </c>
      <c r="O39" s="477"/>
      <c r="P39" s="478"/>
      <c r="Q39" s="479"/>
      <c r="R39" s="480">
        <f t="shared" si="54"/>
        <v>0</v>
      </c>
      <c r="S39" s="477"/>
      <c r="T39" s="478"/>
      <c r="U39" s="479"/>
      <c r="V39" s="480">
        <f t="shared" si="55"/>
        <v>0</v>
      </c>
      <c r="W39" s="477"/>
      <c r="X39" s="478"/>
      <c r="Y39" s="479"/>
      <c r="Z39" s="480">
        <f t="shared" si="56"/>
        <v>0</v>
      </c>
      <c r="AA39" s="477"/>
      <c r="AB39" s="478"/>
      <c r="AC39" s="479"/>
      <c r="AD39" s="480">
        <f t="shared" si="57"/>
        <v>0</v>
      </c>
      <c r="AE39" s="477"/>
      <c r="AF39" s="478"/>
      <c r="AG39" s="479"/>
      <c r="AH39" s="480">
        <f t="shared" si="58"/>
        <v>0</v>
      </c>
      <c r="AI39" s="477"/>
      <c r="AJ39" s="478"/>
      <c r="AK39" s="479"/>
      <c r="AL39" s="480">
        <f t="shared" si="59"/>
        <v>0</v>
      </c>
      <c r="AM39" s="477"/>
      <c r="AN39" s="478"/>
      <c r="AO39" s="479"/>
      <c r="AP39" s="480">
        <f t="shared" si="60"/>
        <v>0</v>
      </c>
      <c r="AQ39" s="477"/>
      <c r="AR39" s="478"/>
      <c r="AS39" s="479"/>
      <c r="AT39" s="480">
        <f t="shared" si="61"/>
        <v>0</v>
      </c>
      <c r="AW39" s="2"/>
      <c r="BB39" s="2"/>
      <c r="BJ39"/>
      <c r="BK39"/>
      <c r="BL39"/>
      <c r="BM39"/>
      <c r="BN39"/>
      <c r="BO39"/>
      <c r="BP39"/>
      <c r="BQ39"/>
      <c r="BR39"/>
      <c r="BS39"/>
      <c r="BT39"/>
      <c r="BU39"/>
      <c r="BV39"/>
      <c r="BW39"/>
      <c r="BX39"/>
      <c r="BY39"/>
      <c r="BZ39"/>
      <c r="CA39"/>
      <c r="CB39"/>
      <c r="CC39"/>
    </row>
    <row r="40" spans="1:81" ht="15.75">
      <c r="A40" s="476" t="s">
        <v>800</v>
      </c>
      <c r="B40" s="474" t="s">
        <v>782</v>
      </c>
      <c r="C40" s="477"/>
      <c r="D40" s="478"/>
      <c r="E40" s="479"/>
      <c r="F40" s="480">
        <f t="shared" si="51"/>
        <v>0</v>
      </c>
      <c r="G40" s="477"/>
      <c r="H40" s="478"/>
      <c r="I40" s="479"/>
      <c r="J40" s="480">
        <f t="shared" si="52"/>
        <v>0</v>
      </c>
      <c r="K40" s="477"/>
      <c r="L40" s="478"/>
      <c r="M40" s="479"/>
      <c r="N40" s="480">
        <f t="shared" si="53"/>
        <v>0</v>
      </c>
      <c r="O40" s="477"/>
      <c r="P40" s="478"/>
      <c r="Q40" s="479"/>
      <c r="R40" s="480">
        <f t="shared" si="54"/>
        <v>0</v>
      </c>
      <c r="S40" s="477"/>
      <c r="T40" s="478"/>
      <c r="U40" s="479"/>
      <c r="V40" s="480">
        <f t="shared" si="55"/>
        <v>0</v>
      </c>
      <c r="W40" s="477"/>
      <c r="X40" s="478"/>
      <c r="Y40" s="479"/>
      <c r="Z40" s="480">
        <f t="shared" si="56"/>
        <v>0</v>
      </c>
      <c r="AA40" s="477"/>
      <c r="AB40" s="478"/>
      <c r="AC40" s="479"/>
      <c r="AD40" s="480">
        <f t="shared" si="57"/>
        <v>0</v>
      </c>
      <c r="AE40" s="477"/>
      <c r="AF40" s="478"/>
      <c r="AG40" s="479"/>
      <c r="AH40" s="480">
        <f t="shared" si="58"/>
        <v>0</v>
      </c>
      <c r="AI40" s="477"/>
      <c r="AJ40" s="478"/>
      <c r="AK40" s="479"/>
      <c r="AL40" s="480">
        <f t="shared" si="59"/>
        <v>0</v>
      </c>
      <c r="AM40" s="477"/>
      <c r="AN40" s="478"/>
      <c r="AO40" s="479"/>
      <c r="AP40" s="480">
        <f t="shared" si="60"/>
        <v>0</v>
      </c>
      <c r="AQ40" s="477"/>
      <c r="AR40" s="478"/>
      <c r="AS40" s="479"/>
      <c r="AT40" s="480">
        <f t="shared" si="61"/>
        <v>0</v>
      </c>
      <c r="AW40" s="2"/>
      <c r="BB40" s="2"/>
      <c r="BJ40"/>
      <c r="BK40"/>
      <c r="BL40"/>
      <c r="BM40"/>
      <c r="BN40"/>
      <c r="BO40"/>
      <c r="BP40"/>
      <c r="BQ40"/>
      <c r="BR40"/>
      <c r="BS40"/>
      <c r="BT40"/>
      <c r="BU40"/>
      <c r="BV40"/>
      <c r="BW40"/>
      <c r="BX40"/>
      <c r="BY40"/>
      <c r="BZ40"/>
      <c r="CA40"/>
      <c r="CB40"/>
      <c r="CC40"/>
    </row>
    <row r="41" spans="1:81" ht="15.75">
      <c r="A41" s="473" t="s">
        <v>801</v>
      </c>
      <c r="B41" s="474"/>
      <c r="C41" s="615"/>
      <c r="D41" s="616"/>
      <c r="E41" s="617"/>
      <c r="F41" s="617">
        <f>F42+F55</f>
        <v>0</v>
      </c>
      <c r="G41" s="615"/>
      <c r="H41" s="616"/>
      <c r="I41" s="617"/>
      <c r="J41" s="617">
        <f t="shared" ref="J41" si="62">J42+J55</f>
        <v>0</v>
      </c>
      <c r="K41" s="615"/>
      <c r="L41" s="616"/>
      <c r="M41" s="617"/>
      <c r="N41" s="617">
        <f t="shared" ref="N41" si="63">N42+N55</f>
        <v>0</v>
      </c>
      <c r="O41" s="615"/>
      <c r="P41" s="616"/>
      <c r="Q41" s="617"/>
      <c r="R41" s="617">
        <f t="shared" ref="R41" si="64">R42+R55</f>
        <v>0</v>
      </c>
      <c r="S41" s="615"/>
      <c r="T41" s="616"/>
      <c r="U41" s="617"/>
      <c r="V41" s="617">
        <f t="shared" ref="V41" si="65">V42+V55</f>
        <v>0</v>
      </c>
      <c r="W41" s="615"/>
      <c r="X41" s="616"/>
      <c r="Y41" s="617"/>
      <c r="Z41" s="617">
        <f t="shared" ref="Z41" si="66">Z42+Z55</f>
        <v>0</v>
      </c>
      <c r="AA41" s="615"/>
      <c r="AB41" s="616"/>
      <c r="AC41" s="617"/>
      <c r="AD41" s="617">
        <f t="shared" ref="AD41" si="67">AD42+AD55</f>
        <v>0</v>
      </c>
      <c r="AE41" s="615"/>
      <c r="AF41" s="616"/>
      <c r="AG41" s="617"/>
      <c r="AH41" s="617">
        <f t="shared" ref="AH41" si="68">AH42+AH55</f>
        <v>0</v>
      </c>
      <c r="AI41" s="615"/>
      <c r="AJ41" s="616"/>
      <c r="AK41" s="617"/>
      <c r="AL41" s="617">
        <f t="shared" ref="AL41" si="69">AL42+AL55</f>
        <v>0</v>
      </c>
      <c r="AM41" s="615"/>
      <c r="AN41" s="616"/>
      <c r="AO41" s="617"/>
      <c r="AP41" s="617">
        <f t="shared" ref="AP41" si="70">AP42+AP55</f>
        <v>0</v>
      </c>
      <c r="AQ41" s="615"/>
      <c r="AR41" s="616"/>
      <c r="AS41" s="617"/>
      <c r="AT41" s="617">
        <f t="shared" ref="AT41" si="71">AT42+AT55</f>
        <v>0</v>
      </c>
      <c r="AW41" s="2"/>
      <c r="BB41" s="2"/>
      <c r="BJ41"/>
      <c r="BK41"/>
      <c r="BL41"/>
      <c r="BM41"/>
      <c r="BN41"/>
      <c r="BO41"/>
      <c r="BP41"/>
      <c r="BQ41"/>
      <c r="BR41"/>
      <c r="BS41"/>
      <c r="BT41"/>
      <c r="BU41"/>
      <c r="BV41"/>
      <c r="BW41"/>
      <c r="BX41"/>
      <c r="BY41"/>
      <c r="BZ41"/>
      <c r="CA41"/>
      <c r="CB41"/>
      <c r="CC41"/>
    </row>
    <row r="42" spans="1:81" ht="15.75">
      <c r="A42" s="475" t="s">
        <v>802</v>
      </c>
      <c r="B42" s="474"/>
      <c r="C42" s="615"/>
      <c r="D42" s="616"/>
      <c r="E42" s="617"/>
      <c r="F42" s="617">
        <f>SUM(F43:F54)</f>
        <v>0</v>
      </c>
      <c r="G42" s="615"/>
      <c r="H42" s="616"/>
      <c r="I42" s="617"/>
      <c r="J42" s="617">
        <f t="shared" ref="J42" si="72">SUM(J43:J54)</f>
        <v>0</v>
      </c>
      <c r="K42" s="615"/>
      <c r="L42" s="616"/>
      <c r="M42" s="617"/>
      <c r="N42" s="617">
        <f t="shared" ref="N42" si="73">SUM(N43:N54)</f>
        <v>0</v>
      </c>
      <c r="O42" s="615"/>
      <c r="P42" s="616"/>
      <c r="Q42" s="617"/>
      <c r="R42" s="617">
        <f t="shared" ref="R42" si="74">SUM(R43:R54)</f>
        <v>0</v>
      </c>
      <c r="S42" s="615"/>
      <c r="T42" s="616"/>
      <c r="U42" s="617"/>
      <c r="V42" s="617">
        <f t="shared" ref="V42" si="75">SUM(V43:V54)</f>
        <v>0</v>
      </c>
      <c r="W42" s="615"/>
      <c r="X42" s="616"/>
      <c r="Y42" s="617"/>
      <c r="Z42" s="617">
        <f t="shared" ref="Z42" si="76">SUM(Z43:Z54)</f>
        <v>0</v>
      </c>
      <c r="AA42" s="615"/>
      <c r="AB42" s="616"/>
      <c r="AC42" s="617"/>
      <c r="AD42" s="617">
        <f t="shared" ref="AD42" si="77">SUM(AD43:AD54)</f>
        <v>0</v>
      </c>
      <c r="AE42" s="615"/>
      <c r="AF42" s="616"/>
      <c r="AG42" s="617"/>
      <c r="AH42" s="617">
        <f t="shared" ref="AH42" si="78">SUM(AH43:AH54)</f>
        <v>0</v>
      </c>
      <c r="AI42" s="615"/>
      <c r="AJ42" s="616"/>
      <c r="AK42" s="617"/>
      <c r="AL42" s="617">
        <f t="shared" ref="AL42" si="79">SUM(AL43:AL54)</f>
        <v>0</v>
      </c>
      <c r="AM42" s="615"/>
      <c r="AN42" s="616"/>
      <c r="AO42" s="617"/>
      <c r="AP42" s="617">
        <f t="shared" ref="AP42" si="80">SUM(AP43:AP54)</f>
        <v>0</v>
      </c>
      <c r="AQ42" s="615"/>
      <c r="AR42" s="616"/>
      <c r="AS42" s="617"/>
      <c r="AT42" s="617">
        <f t="shared" ref="AT42" si="81">SUM(AT43:AT54)</f>
        <v>0</v>
      </c>
      <c r="AW42" s="2"/>
      <c r="BB42" s="2"/>
      <c r="BJ42"/>
      <c r="BK42"/>
      <c r="BL42"/>
      <c r="BM42"/>
      <c r="BN42"/>
      <c r="BO42"/>
      <c r="BP42"/>
      <c r="BQ42"/>
      <c r="BR42"/>
      <c r="BS42"/>
      <c r="BT42"/>
      <c r="BU42"/>
      <c r="BV42"/>
      <c r="BW42"/>
      <c r="BX42"/>
      <c r="BY42"/>
      <c r="BZ42"/>
      <c r="CA42"/>
      <c r="CB42"/>
      <c r="CC42"/>
    </row>
    <row r="43" spans="1:81" ht="15.75">
      <c r="A43" s="476" t="s">
        <v>781</v>
      </c>
      <c r="B43" s="474" t="s">
        <v>782</v>
      </c>
      <c r="C43" s="477"/>
      <c r="D43" s="478"/>
      <c r="E43" s="479"/>
      <c r="F43" s="480">
        <f t="shared" ref="F43:F54" si="82">C43*(D43+E43)</f>
        <v>0</v>
      </c>
      <c r="G43" s="477"/>
      <c r="H43" s="478"/>
      <c r="I43" s="479"/>
      <c r="J43" s="480">
        <f t="shared" ref="J43:J54" si="83">G43*(H43+I43)</f>
        <v>0</v>
      </c>
      <c r="K43" s="477"/>
      <c r="L43" s="478"/>
      <c r="M43" s="479"/>
      <c r="N43" s="480">
        <f t="shared" ref="N43:N54" si="84">K43*(L43+M43)</f>
        <v>0</v>
      </c>
      <c r="O43" s="477"/>
      <c r="P43" s="478"/>
      <c r="Q43" s="479"/>
      <c r="R43" s="480">
        <f t="shared" ref="R43:R54" si="85">O43*(P43+Q43)</f>
        <v>0</v>
      </c>
      <c r="S43" s="477"/>
      <c r="T43" s="478"/>
      <c r="U43" s="479"/>
      <c r="V43" s="480">
        <f t="shared" ref="V43:V54" si="86">S43*(T43+U43)</f>
        <v>0</v>
      </c>
      <c r="W43" s="477"/>
      <c r="X43" s="478"/>
      <c r="Y43" s="479"/>
      <c r="Z43" s="480">
        <f t="shared" ref="Z43:Z54" si="87">W43*(X43+Y43)</f>
        <v>0</v>
      </c>
      <c r="AA43" s="477"/>
      <c r="AB43" s="478"/>
      <c r="AC43" s="479"/>
      <c r="AD43" s="480">
        <f t="shared" ref="AD43:AD54" si="88">AA43*(AB43+AC43)</f>
        <v>0</v>
      </c>
      <c r="AE43" s="477"/>
      <c r="AF43" s="478"/>
      <c r="AG43" s="479"/>
      <c r="AH43" s="480">
        <f t="shared" ref="AH43:AH54" si="89">AE43*(AF43+AG43)</f>
        <v>0</v>
      </c>
      <c r="AI43" s="477"/>
      <c r="AJ43" s="478"/>
      <c r="AK43" s="479"/>
      <c r="AL43" s="480">
        <f t="shared" ref="AL43:AL54" si="90">AI43*(AJ43+AK43)</f>
        <v>0</v>
      </c>
      <c r="AM43" s="477"/>
      <c r="AN43" s="478"/>
      <c r="AO43" s="479"/>
      <c r="AP43" s="480">
        <f t="shared" ref="AP43:AP54" si="91">AM43*(AN43+AO43)</f>
        <v>0</v>
      </c>
      <c r="AQ43" s="477"/>
      <c r="AR43" s="478"/>
      <c r="AS43" s="479"/>
      <c r="AT43" s="480">
        <f t="shared" ref="AT43:AT54" si="92">AQ43*(AR43+AS43)</f>
        <v>0</v>
      </c>
      <c r="AW43" s="2"/>
      <c r="BB43" s="2"/>
      <c r="BJ43"/>
      <c r="BK43"/>
      <c r="BL43"/>
      <c r="BM43"/>
      <c r="BN43"/>
      <c r="BO43"/>
      <c r="BP43"/>
      <c r="BQ43"/>
      <c r="BR43"/>
      <c r="BS43"/>
      <c r="BT43"/>
      <c r="BU43"/>
      <c r="BV43"/>
      <c r="BW43"/>
      <c r="BX43"/>
      <c r="BY43"/>
      <c r="BZ43"/>
      <c r="CA43"/>
      <c r="CB43"/>
      <c r="CC43"/>
    </row>
    <row r="44" spans="1:81" ht="15.75">
      <c r="A44" s="476" t="s">
        <v>783</v>
      </c>
      <c r="B44" s="474" t="s">
        <v>782</v>
      </c>
      <c r="C44" s="477"/>
      <c r="D44" s="478"/>
      <c r="E44" s="479"/>
      <c r="F44" s="480">
        <f t="shared" si="82"/>
        <v>0</v>
      </c>
      <c r="G44" s="477"/>
      <c r="H44" s="478"/>
      <c r="I44" s="479"/>
      <c r="J44" s="480">
        <f t="shared" si="83"/>
        <v>0</v>
      </c>
      <c r="K44" s="477"/>
      <c r="L44" s="478"/>
      <c r="M44" s="479"/>
      <c r="N44" s="480">
        <f t="shared" si="84"/>
        <v>0</v>
      </c>
      <c r="O44" s="477"/>
      <c r="P44" s="478"/>
      <c r="Q44" s="479"/>
      <c r="R44" s="480">
        <f t="shared" si="85"/>
        <v>0</v>
      </c>
      <c r="S44" s="477"/>
      <c r="T44" s="478"/>
      <c r="U44" s="479"/>
      <c r="V44" s="480">
        <f t="shared" si="86"/>
        <v>0</v>
      </c>
      <c r="W44" s="477"/>
      <c r="X44" s="478"/>
      <c r="Y44" s="479"/>
      <c r="Z44" s="480">
        <f t="shared" si="87"/>
        <v>0</v>
      </c>
      <c r="AA44" s="477"/>
      <c r="AB44" s="478"/>
      <c r="AC44" s="479"/>
      <c r="AD44" s="480">
        <f t="shared" si="88"/>
        <v>0</v>
      </c>
      <c r="AE44" s="477"/>
      <c r="AF44" s="478"/>
      <c r="AG44" s="479"/>
      <c r="AH44" s="480">
        <f t="shared" si="89"/>
        <v>0</v>
      </c>
      <c r="AI44" s="477"/>
      <c r="AJ44" s="478"/>
      <c r="AK44" s="479"/>
      <c r="AL44" s="480">
        <f t="shared" si="90"/>
        <v>0</v>
      </c>
      <c r="AM44" s="477"/>
      <c r="AN44" s="478"/>
      <c r="AO44" s="479"/>
      <c r="AP44" s="480">
        <f t="shared" si="91"/>
        <v>0</v>
      </c>
      <c r="AQ44" s="477"/>
      <c r="AR44" s="478"/>
      <c r="AS44" s="479"/>
      <c r="AT44" s="480">
        <f t="shared" si="92"/>
        <v>0</v>
      </c>
      <c r="AW44" s="2"/>
      <c r="BB44" s="2"/>
      <c r="BJ44"/>
      <c r="BK44"/>
      <c r="BL44"/>
      <c r="BM44"/>
      <c r="BN44"/>
      <c r="BO44"/>
      <c r="BP44"/>
      <c r="BQ44"/>
      <c r="BR44"/>
      <c r="BS44"/>
      <c r="BT44"/>
      <c r="BU44"/>
      <c r="BV44"/>
      <c r="BW44"/>
      <c r="BX44"/>
      <c r="BY44"/>
      <c r="BZ44"/>
      <c r="CA44"/>
      <c r="CB44"/>
      <c r="CC44"/>
    </row>
    <row r="45" spans="1:81" ht="15.75">
      <c r="A45" s="476" t="s">
        <v>784</v>
      </c>
      <c r="B45" s="474" t="s">
        <v>782</v>
      </c>
      <c r="C45" s="477"/>
      <c r="D45" s="478"/>
      <c r="E45" s="479"/>
      <c r="F45" s="480">
        <f t="shared" si="82"/>
        <v>0</v>
      </c>
      <c r="G45" s="477"/>
      <c r="H45" s="478"/>
      <c r="I45" s="479"/>
      <c r="J45" s="480">
        <f t="shared" si="83"/>
        <v>0</v>
      </c>
      <c r="K45" s="477"/>
      <c r="L45" s="478"/>
      <c r="M45" s="479"/>
      <c r="N45" s="480">
        <f t="shared" si="84"/>
        <v>0</v>
      </c>
      <c r="O45" s="477"/>
      <c r="P45" s="478"/>
      <c r="Q45" s="479"/>
      <c r="R45" s="480">
        <f t="shared" si="85"/>
        <v>0</v>
      </c>
      <c r="S45" s="477"/>
      <c r="T45" s="478"/>
      <c r="U45" s="479"/>
      <c r="V45" s="480">
        <f t="shared" si="86"/>
        <v>0</v>
      </c>
      <c r="W45" s="477"/>
      <c r="X45" s="478"/>
      <c r="Y45" s="479"/>
      <c r="Z45" s="480">
        <f t="shared" si="87"/>
        <v>0</v>
      </c>
      <c r="AA45" s="477"/>
      <c r="AB45" s="478"/>
      <c r="AC45" s="479"/>
      <c r="AD45" s="480">
        <f t="shared" si="88"/>
        <v>0</v>
      </c>
      <c r="AE45" s="477"/>
      <c r="AF45" s="478"/>
      <c r="AG45" s="479"/>
      <c r="AH45" s="480">
        <f t="shared" si="89"/>
        <v>0</v>
      </c>
      <c r="AI45" s="477"/>
      <c r="AJ45" s="478"/>
      <c r="AK45" s="479"/>
      <c r="AL45" s="480">
        <f t="shared" si="90"/>
        <v>0</v>
      </c>
      <c r="AM45" s="477"/>
      <c r="AN45" s="478"/>
      <c r="AO45" s="479"/>
      <c r="AP45" s="480">
        <f t="shared" si="91"/>
        <v>0</v>
      </c>
      <c r="AQ45" s="477"/>
      <c r="AR45" s="478"/>
      <c r="AS45" s="479"/>
      <c r="AT45" s="480">
        <f t="shared" si="92"/>
        <v>0</v>
      </c>
      <c r="AW45" s="2"/>
      <c r="BB45" s="2"/>
      <c r="BJ45"/>
      <c r="BK45"/>
      <c r="BL45"/>
      <c r="BM45"/>
      <c r="BN45"/>
      <c r="BO45"/>
      <c r="BP45"/>
      <c r="BQ45"/>
      <c r="BR45"/>
      <c r="BS45"/>
      <c r="BT45"/>
      <c r="BU45"/>
      <c r="BV45"/>
      <c r="BW45"/>
      <c r="BX45"/>
      <c r="BY45"/>
      <c r="BZ45"/>
      <c r="CA45"/>
      <c r="CB45"/>
      <c r="CC45"/>
    </row>
    <row r="46" spans="1:81" ht="15.75">
      <c r="A46" s="476" t="s">
        <v>785</v>
      </c>
      <c r="B46" s="474" t="s">
        <v>782</v>
      </c>
      <c r="C46" s="477"/>
      <c r="D46" s="478"/>
      <c r="E46" s="479"/>
      <c r="F46" s="480">
        <f t="shared" si="82"/>
        <v>0</v>
      </c>
      <c r="G46" s="477"/>
      <c r="H46" s="478"/>
      <c r="I46" s="479"/>
      <c r="J46" s="480">
        <f t="shared" si="83"/>
        <v>0</v>
      </c>
      <c r="K46" s="477"/>
      <c r="L46" s="478"/>
      <c r="M46" s="479"/>
      <c r="N46" s="480">
        <f t="shared" si="84"/>
        <v>0</v>
      </c>
      <c r="O46" s="477"/>
      <c r="P46" s="478"/>
      <c r="Q46" s="479"/>
      <c r="R46" s="480">
        <f t="shared" si="85"/>
        <v>0</v>
      </c>
      <c r="S46" s="477"/>
      <c r="T46" s="478"/>
      <c r="U46" s="479"/>
      <c r="V46" s="480">
        <f t="shared" si="86"/>
        <v>0</v>
      </c>
      <c r="W46" s="477"/>
      <c r="X46" s="478"/>
      <c r="Y46" s="479"/>
      <c r="Z46" s="480">
        <f t="shared" si="87"/>
        <v>0</v>
      </c>
      <c r="AA46" s="477"/>
      <c r="AB46" s="478"/>
      <c r="AC46" s="479"/>
      <c r="AD46" s="480">
        <f t="shared" si="88"/>
        <v>0</v>
      </c>
      <c r="AE46" s="477"/>
      <c r="AF46" s="478"/>
      <c r="AG46" s="479"/>
      <c r="AH46" s="480">
        <f t="shared" si="89"/>
        <v>0</v>
      </c>
      <c r="AI46" s="477"/>
      <c r="AJ46" s="478"/>
      <c r="AK46" s="479"/>
      <c r="AL46" s="480">
        <f t="shared" si="90"/>
        <v>0</v>
      </c>
      <c r="AM46" s="477"/>
      <c r="AN46" s="478"/>
      <c r="AO46" s="479"/>
      <c r="AP46" s="480">
        <f t="shared" si="91"/>
        <v>0</v>
      </c>
      <c r="AQ46" s="477"/>
      <c r="AR46" s="478"/>
      <c r="AS46" s="479"/>
      <c r="AT46" s="480">
        <f t="shared" si="92"/>
        <v>0</v>
      </c>
      <c r="AW46" s="2"/>
      <c r="BB46" s="2"/>
      <c r="BJ46"/>
      <c r="BK46"/>
      <c r="BL46"/>
      <c r="BM46"/>
      <c r="BN46"/>
      <c r="BO46"/>
      <c r="BP46"/>
      <c r="BQ46"/>
      <c r="BR46"/>
      <c r="BS46"/>
      <c r="BT46"/>
      <c r="BU46"/>
      <c r="BV46"/>
      <c r="BW46"/>
      <c r="BX46"/>
      <c r="BY46"/>
      <c r="BZ46"/>
      <c r="CA46"/>
      <c r="CB46"/>
      <c r="CC46"/>
    </row>
    <row r="47" spans="1:81" ht="15.75">
      <c r="A47" s="476" t="s">
        <v>786</v>
      </c>
      <c r="B47" s="474" t="s">
        <v>782</v>
      </c>
      <c r="C47" s="477"/>
      <c r="D47" s="478"/>
      <c r="E47" s="479"/>
      <c r="F47" s="480">
        <f t="shared" si="82"/>
        <v>0</v>
      </c>
      <c r="G47" s="477"/>
      <c r="H47" s="478"/>
      <c r="I47" s="479"/>
      <c r="J47" s="480">
        <f t="shared" si="83"/>
        <v>0</v>
      </c>
      <c r="K47" s="477"/>
      <c r="L47" s="478"/>
      <c r="M47" s="479"/>
      <c r="N47" s="480">
        <f t="shared" si="84"/>
        <v>0</v>
      </c>
      <c r="O47" s="477"/>
      <c r="P47" s="478"/>
      <c r="Q47" s="479"/>
      <c r="R47" s="480">
        <f t="shared" si="85"/>
        <v>0</v>
      </c>
      <c r="S47" s="477"/>
      <c r="T47" s="478"/>
      <c r="U47" s="479"/>
      <c r="V47" s="480">
        <f t="shared" si="86"/>
        <v>0</v>
      </c>
      <c r="W47" s="477"/>
      <c r="X47" s="478"/>
      <c r="Y47" s="479"/>
      <c r="Z47" s="480">
        <f t="shared" si="87"/>
        <v>0</v>
      </c>
      <c r="AA47" s="477"/>
      <c r="AB47" s="478"/>
      <c r="AC47" s="479"/>
      <c r="AD47" s="480">
        <f t="shared" si="88"/>
        <v>0</v>
      </c>
      <c r="AE47" s="477"/>
      <c r="AF47" s="478"/>
      <c r="AG47" s="479"/>
      <c r="AH47" s="480">
        <f t="shared" si="89"/>
        <v>0</v>
      </c>
      <c r="AI47" s="477"/>
      <c r="AJ47" s="478"/>
      <c r="AK47" s="479"/>
      <c r="AL47" s="480">
        <f t="shared" si="90"/>
        <v>0</v>
      </c>
      <c r="AM47" s="477"/>
      <c r="AN47" s="478"/>
      <c r="AO47" s="479"/>
      <c r="AP47" s="480">
        <f t="shared" si="91"/>
        <v>0</v>
      </c>
      <c r="AQ47" s="477"/>
      <c r="AR47" s="478"/>
      <c r="AS47" s="479"/>
      <c r="AT47" s="480">
        <f t="shared" si="92"/>
        <v>0</v>
      </c>
      <c r="AW47" s="2"/>
      <c r="BB47" s="2"/>
      <c r="BJ47"/>
      <c r="BK47"/>
      <c r="BL47"/>
      <c r="BM47"/>
      <c r="BN47"/>
      <c r="BO47"/>
      <c r="BP47"/>
      <c r="BQ47"/>
      <c r="BR47"/>
      <c r="BS47"/>
      <c r="BT47"/>
      <c r="BU47"/>
      <c r="BV47"/>
      <c r="BW47"/>
      <c r="BX47"/>
      <c r="BY47"/>
      <c r="BZ47"/>
      <c r="CA47"/>
      <c r="CB47"/>
      <c r="CC47"/>
    </row>
    <row r="48" spans="1:81" ht="15.75">
      <c r="A48" s="476" t="s">
        <v>787</v>
      </c>
      <c r="B48" s="474" t="s">
        <v>782</v>
      </c>
      <c r="C48" s="477"/>
      <c r="D48" s="478"/>
      <c r="E48" s="479"/>
      <c r="F48" s="480">
        <f t="shared" si="82"/>
        <v>0</v>
      </c>
      <c r="G48" s="477"/>
      <c r="H48" s="478"/>
      <c r="I48" s="479"/>
      <c r="J48" s="480">
        <f t="shared" si="83"/>
        <v>0</v>
      </c>
      <c r="K48" s="477"/>
      <c r="L48" s="478"/>
      <c r="M48" s="479"/>
      <c r="N48" s="480">
        <f t="shared" si="84"/>
        <v>0</v>
      </c>
      <c r="O48" s="477"/>
      <c r="P48" s="478"/>
      <c r="Q48" s="479"/>
      <c r="R48" s="480">
        <f t="shared" si="85"/>
        <v>0</v>
      </c>
      <c r="S48" s="477"/>
      <c r="T48" s="478"/>
      <c r="U48" s="479"/>
      <c r="V48" s="480">
        <f t="shared" si="86"/>
        <v>0</v>
      </c>
      <c r="W48" s="477"/>
      <c r="X48" s="478"/>
      <c r="Y48" s="479"/>
      <c r="Z48" s="480">
        <f t="shared" si="87"/>
        <v>0</v>
      </c>
      <c r="AA48" s="477"/>
      <c r="AB48" s="478"/>
      <c r="AC48" s="479"/>
      <c r="AD48" s="480">
        <f t="shared" si="88"/>
        <v>0</v>
      </c>
      <c r="AE48" s="477"/>
      <c r="AF48" s="478"/>
      <c r="AG48" s="479"/>
      <c r="AH48" s="480">
        <f t="shared" si="89"/>
        <v>0</v>
      </c>
      <c r="AI48" s="477"/>
      <c r="AJ48" s="478"/>
      <c r="AK48" s="479"/>
      <c r="AL48" s="480">
        <f t="shared" si="90"/>
        <v>0</v>
      </c>
      <c r="AM48" s="477"/>
      <c r="AN48" s="478"/>
      <c r="AO48" s="479"/>
      <c r="AP48" s="480">
        <f t="shared" si="91"/>
        <v>0</v>
      </c>
      <c r="AQ48" s="477"/>
      <c r="AR48" s="478"/>
      <c r="AS48" s="479"/>
      <c r="AT48" s="480">
        <f t="shared" si="92"/>
        <v>0</v>
      </c>
      <c r="AW48" s="2"/>
      <c r="BB48" s="2"/>
      <c r="BJ48"/>
      <c r="BK48"/>
      <c r="BL48"/>
      <c r="BM48"/>
      <c r="BN48"/>
      <c r="BO48"/>
      <c r="BP48"/>
      <c r="BQ48"/>
      <c r="BR48"/>
      <c r="BS48"/>
      <c r="BT48"/>
      <c r="BU48"/>
      <c r="BV48"/>
      <c r="BW48"/>
      <c r="BX48"/>
      <c r="BY48"/>
      <c r="BZ48"/>
      <c r="CA48"/>
      <c r="CB48"/>
      <c r="CC48"/>
    </row>
    <row r="49" spans="1:81" ht="15.75">
      <c r="A49" s="476" t="s">
        <v>788</v>
      </c>
      <c r="B49" s="474" t="s">
        <v>782</v>
      </c>
      <c r="C49" s="477"/>
      <c r="D49" s="478"/>
      <c r="E49" s="479"/>
      <c r="F49" s="480">
        <f t="shared" si="82"/>
        <v>0</v>
      </c>
      <c r="G49" s="477"/>
      <c r="H49" s="478"/>
      <c r="I49" s="479"/>
      <c r="J49" s="480">
        <f t="shared" si="83"/>
        <v>0</v>
      </c>
      <c r="K49" s="477"/>
      <c r="L49" s="478"/>
      <c r="M49" s="479"/>
      <c r="N49" s="480">
        <f t="shared" si="84"/>
        <v>0</v>
      </c>
      <c r="O49" s="477"/>
      <c r="P49" s="478"/>
      <c r="Q49" s="479"/>
      <c r="R49" s="480">
        <f t="shared" si="85"/>
        <v>0</v>
      </c>
      <c r="S49" s="477"/>
      <c r="T49" s="478"/>
      <c r="U49" s="479"/>
      <c r="V49" s="480">
        <f t="shared" si="86"/>
        <v>0</v>
      </c>
      <c r="W49" s="477"/>
      <c r="X49" s="478"/>
      <c r="Y49" s="479"/>
      <c r="Z49" s="480">
        <f t="shared" si="87"/>
        <v>0</v>
      </c>
      <c r="AA49" s="477"/>
      <c r="AB49" s="478"/>
      <c r="AC49" s="479"/>
      <c r="AD49" s="480">
        <f t="shared" si="88"/>
        <v>0</v>
      </c>
      <c r="AE49" s="477"/>
      <c r="AF49" s="478"/>
      <c r="AG49" s="479"/>
      <c r="AH49" s="480">
        <f t="shared" si="89"/>
        <v>0</v>
      </c>
      <c r="AI49" s="477"/>
      <c r="AJ49" s="478"/>
      <c r="AK49" s="479"/>
      <c r="AL49" s="480">
        <f t="shared" si="90"/>
        <v>0</v>
      </c>
      <c r="AM49" s="477"/>
      <c r="AN49" s="478"/>
      <c r="AO49" s="479"/>
      <c r="AP49" s="480">
        <f t="shared" si="91"/>
        <v>0</v>
      </c>
      <c r="AQ49" s="477"/>
      <c r="AR49" s="478"/>
      <c r="AS49" s="479"/>
      <c r="AT49" s="480">
        <f t="shared" si="92"/>
        <v>0</v>
      </c>
      <c r="AW49" s="2"/>
      <c r="BB49" s="2"/>
      <c r="BJ49"/>
      <c r="BK49"/>
      <c r="BL49"/>
      <c r="BM49"/>
      <c r="BN49"/>
      <c r="BO49"/>
      <c r="BP49"/>
      <c r="BQ49"/>
      <c r="BR49"/>
      <c r="BS49"/>
      <c r="BT49"/>
      <c r="BU49"/>
      <c r="BV49"/>
      <c r="BW49"/>
      <c r="BX49"/>
      <c r="BY49"/>
      <c r="BZ49"/>
      <c r="CA49"/>
      <c r="CB49"/>
      <c r="CC49"/>
    </row>
    <row r="50" spans="1:81" ht="15.75">
      <c r="A50" s="476" t="s">
        <v>789</v>
      </c>
      <c r="B50" s="474" t="s">
        <v>782</v>
      </c>
      <c r="C50" s="477"/>
      <c r="D50" s="478"/>
      <c r="E50" s="479"/>
      <c r="F50" s="480">
        <f t="shared" si="82"/>
        <v>0</v>
      </c>
      <c r="G50" s="477"/>
      <c r="H50" s="478"/>
      <c r="I50" s="479"/>
      <c r="J50" s="480">
        <f t="shared" si="83"/>
        <v>0</v>
      </c>
      <c r="K50" s="477"/>
      <c r="L50" s="478"/>
      <c r="M50" s="479"/>
      <c r="N50" s="480">
        <f t="shared" si="84"/>
        <v>0</v>
      </c>
      <c r="O50" s="477"/>
      <c r="P50" s="478"/>
      <c r="Q50" s="479"/>
      <c r="R50" s="480">
        <f t="shared" si="85"/>
        <v>0</v>
      </c>
      <c r="S50" s="477"/>
      <c r="T50" s="478"/>
      <c r="U50" s="479"/>
      <c r="V50" s="480">
        <f t="shared" si="86"/>
        <v>0</v>
      </c>
      <c r="W50" s="477"/>
      <c r="X50" s="478"/>
      <c r="Y50" s="479"/>
      <c r="Z50" s="480">
        <f t="shared" si="87"/>
        <v>0</v>
      </c>
      <c r="AA50" s="477"/>
      <c r="AB50" s="478"/>
      <c r="AC50" s="479"/>
      <c r="AD50" s="480">
        <f t="shared" si="88"/>
        <v>0</v>
      </c>
      <c r="AE50" s="477"/>
      <c r="AF50" s="478"/>
      <c r="AG50" s="479"/>
      <c r="AH50" s="480">
        <f t="shared" si="89"/>
        <v>0</v>
      </c>
      <c r="AI50" s="477"/>
      <c r="AJ50" s="478"/>
      <c r="AK50" s="479"/>
      <c r="AL50" s="480">
        <f t="shared" si="90"/>
        <v>0</v>
      </c>
      <c r="AM50" s="477"/>
      <c r="AN50" s="478"/>
      <c r="AO50" s="479"/>
      <c r="AP50" s="480">
        <f t="shared" si="91"/>
        <v>0</v>
      </c>
      <c r="AQ50" s="477"/>
      <c r="AR50" s="478"/>
      <c r="AS50" s="479"/>
      <c r="AT50" s="480">
        <f t="shared" si="92"/>
        <v>0</v>
      </c>
      <c r="AW50" s="2"/>
      <c r="BB50" s="2"/>
      <c r="BJ50"/>
      <c r="BK50"/>
      <c r="BL50"/>
      <c r="BM50"/>
      <c r="BN50"/>
      <c r="BO50"/>
      <c r="BP50"/>
      <c r="BQ50"/>
      <c r="BR50"/>
      <c r="BS50"/>
      <c r="BT50"/>
      <c r="BU50"/>
      <c r="BV50"/>
      <c r="BW50"/>
      <c r="BX50"/>
      <c r="BY50"/>
      <c r="BZ50"/>
      <c r="CA50"/>
      <c r="CB50"/>
      <c r="CC50"/>
    </row>
    <row r="51" spans="1:81" ht="15.75">
      <c r="A51" s="476" t="s">
        <v>790</v>
      </c>
      <c r="B51" s="474" t="s">
        <v>782</v>
      </c>
      <c r="C51" s="477"/>
      <c r="D51" s="478"/>
      <c r="E51" s="479"/>
      <c r="F51" s="480">
        <f t="shared" si="82"/>
        <v>0</v>
      </c>
      <c r="G51" s="477"/>
      <c r="H51" s="478"/>
      <c r="I51" s="479"/>
      <c r="J51" s="480">
        <f t="shared" si="83"/>
        <v>0</v>
      </c>
      <c r="K51" s="477"/>
      <c r="L51" s="478"/>
      <c r="M51" s="479"/>
      <c r="N51" s="480">
        <f t="shared" si="84"/>
        <v>0</v>
      </c>
      <c r="O51" s="477"/>
      <c r="P51" s="478"/>
      <c r="Q51" s="479"/>
      <c r="R51" s="480">
        <f t="shared" si="85"/>
        <v>0</v>
      </c>
      <c r="S51" s="477"/>
      <c r="T51" s="478"/>
      <c r="U51" s="479"/>
      <c r="V51" s="480">
        <f t="shared" si="86"/>
        <v>0</v>
      </c>
      <c r="W51" s="477"/>
      <c r="X51" s="478"/>
      <c r="Y51" s="479"/>
      <c r="Z51" s="480">
        <f t="shared" si="87"/>
        <v>0</v>
      </c>
      <c r="AA51" s="477"/>
      <c r="AB51" s="478"/>
      <c r="AC51" s="479"/>
      <c r="AD51" s="480">
        <f t="shared" si="88"/>
        <v>0</v>
      </c>
      <c r="AE51" s="477"/>
      <c r="AF51" s="478"/>
      <c r="AG51" s="479"/>
      <c r="AH51" s="480">
        <f t="shared" si="89"/>
        <v>0</v>
      </c>
      <c r="AI51" s="477"/>
      <c r="AJ51" s="478"/>
      <c r="AK51" s="479"/>
      <c r="AL51" s="480">
        <f t="shared" si="90"/>
        <v>0</v>
      </c>
      <c r="AM51" s="477"/>
      <c r="AN51" s="478"/>
      <c r="AO51" s="479"/>
      <c r="AP51" s="480">
        <f t="shared" si="91"/>
        <v>0</v>
      </c>
      <c r="AQ51" s="477"/>
      <c r="AR51" s="478"/>
      <c r="AS51" s="479"/>
      <c r="AT51" s="480">
        <f t="shared" si="92"/>
        <v>0</v>
      </c>
      <c r="AW51" s="2"/>
      <c r="BB51" s="2"/>
      <c r="BJ51"/>
      <c r="BK51"/>
      <c r="BL51"/>
      <c r="BM51"/>
      <c r="BN51"/>
      <c r="BO51"/>
      <c r="BP51"/>
      <c r="BQ51"/>
      <c r="BR51"/>
      <c r="BS51"/>
      <c r="BT51"/>
      <c r="BU51"/>
      <c r="BV51"/>
      <c r="BW51"/>
      <c r="BX51"/>
      <c r="BY51"/>
      <c r="BZ51"/>
      <c r="CA51"/>
      <c r="CB51"/>
      <c r="CC51"/>
    </row>
    <row r="52" spans="1:81" ht="15.75">
      <c r="A52" s="476" t="s">
        <v>791</v>
      </c>
      <c r="B52" s="474" t="s">
        <v>782</v>
      </c>
      <c r="C52" s="477"/>
      <c r="D52" s="478"/>
      <c r="E52" s="479"/>
      <c r="F52" s="480">
        <f t="shared" si="82"/>
        <v>0</v>
      </c>
      <c r="G52" s="477"/>
      <c r="H52" s="478"/>
      <c r="I52" s="479"/>
      <c r="J52" s="480">
        <f t="shared" si="83"/>
        <v>0</v>
      </c>
      <c r="K52" s="477"/>
      <c r="L52" s="478"/>
      <c r="M52" s="479"/>
      <c r="N52" s="480">
        <f t="shared" si="84"/>
        <v>0</v>
      </c>
      <c r="O52" s="477"/>
      <c r="P52" s="478"/>
      <c r="Q52" s="479"/>
      <c r="R52" s="480">
        <f t="shared" si="85"/>
        <v>0</v>
      </c>
      <c r="S52" s="477"/>
      <c r="T52" s="478"/>
      <c r="U52" s="479"/>
      <c r="V52" s="480">
        <f t="shared" si="86"/>
        <v>0</v>
      </c>
      <c r="W52" s="477"/>
      <c r="X52" s="478"/>
      <c r="Y52" s="479"/>
      <c r="Z52" s="480">
        <f t="shared" si="87"/>
        <v>0</v>
      </c>
      <c r="AA52" s="477"/>
      <c r="AB52" s="478"/>
      <c r="AC52" s="479"/>
      <c r="AD52" s="480">
        <f t="shared" si="88"/>
        <v>0</v>
      </c>
      <c r="AE52" s="477"/>
      <c r="AF52" s="478"/>
      <c r="AG52" s="479"/>
      <c r="AH52" s="480">
        <f t="shared" si="89"/>
        <v>0</v>
      </c>
      <c r="AI52" s="477"/>
      <c r="AJ52" s="478"/>
      <c r="AK52" s="479"/>
      <c r="AL52" s="480">
        <f t="shared" si="90"/>
        <v>0</v>
      </c>
      <c r="AM52" s="477"/>
      <c r="AN52" s="478"/>
      <c r="AO52" s="479"/>
      <c r="AP52" s="480">
        <f t="shared" si="91"/>
        <v>0</v>
      </c>
      <c r="AQ52" s="477"/>
      <c r="AR52" s="478"/>
      <c r="AS52" s="479"/>
      <c r="AT52" s="480">
        <f t="shared" si="92"/>
        <v>0</v>
      </c>
      <c r="AW52" s="2"/>
      <c r="BB52" s="2"/>
      <c r="BJ52"/>
      <c r="BK52"/>
      <c r="BL52"/>
      <c r="BM52"/>
      <c r="BN52"/>
      <c r="BO52"/>
      <c r="BP52"/>
      <c r="BQ52"/>
      <c r="BR52"/>
      <c r="BS52"/>
      <c r="BT52"/>
      <c r="BU52"/>
      <c r="BV52"/>
      <c r="BW52"/>
      <c r="BX52"/>
      <c r="BY52"/>
      <c r="BZ52"/>
      <c r="CA52"/>
      <c r="CB52"/>
      <c r="CC52"/>
    </row>
    <row r="53" spans="1:81" ht="15.75">
      <c r="A53" s="476" t="s">
        <v>792</v>
      </c>
      <c r="B53" s="474" t="s">
        <v>782</v>
      </c>
      <c r="C53" s="477"/>
      <c r="D53" s="478"/>
      <c r="E53" s="479"/>
      <c r="F53" s="480">
        <f t="shared" si="82"/>
        <v>0</v>
      </c>
      <c r="G53" s="477"/>
      <c r="H53" s="478"/>
      <c r="I53" s="479"/>
      <c r="J53" s="480">
        <f t="shared" si="83"/>
        <v>0</v>
      </c>
      <c r="K53" s="477"/>
      <c r="L53" s="478"/>
      <c r="M53" s="479"/>
      <c r="N53" s="480">
        <f t="shared" si="84"/>
        <v>0</v>
      </c>
      <c r="O53" s="477"/>
      <c r="P53" s="478"/>
      <c r="Q53" s="479"/>
      <c r="R53" s="480">
        <f t="shared" si="85"/>
        <v>0</v>
      </c>
      <c r="S53" s="477"/>
      <c r="T53" s="478"/>
      <c r="U53" s="479"/>
      <c r="V53" s="480">
        <f t="shared" si="86"/>
        <v>0</v>
      </c>
      <c r="W53" s="477"/>
      <c r="X53" s="478"/>
      <c r="Y53" s="479"/>
      <c r="Z53" s="480">
        <f t="shared" si="87"/>
        <v>0</v>
      </c>
      <c r="AA53" s="477"/>
      <c r="AB53" s="478"/>
      <c r="AC53" s="479"/>
      <c r="AD53" s="480">
        <f t="shared" si="88"/>
        <v>0</v>
      </c>
      <c r="AE53" s="477"/>
      <c r="AF53" s="478"/>
      <c r="AG53" s="479"/>
      <c r="AH53" s="480">
        <f t="shared" si="89"/>
        <v>0</v>
      </c>
      <c r="AI53" s="477"/>
      <c r="AJ53" s="478"/>
      <c r="AK53" s="479"/>
      <c r="AL53" s="480">
        <f t="shared" si="90"/>
        <v>0</v>
      </c>
      <c r="AM53" s="477"/>
      <c r="AN53" s="478"/>
      <c r="AO53" s="479"/>
      <c r="AP53" s="480">
        <f t="shared" si="91"/>
        <v>0</v>
      </c>
      <c r="AQ53" s="477"/>
      <c r="AR53" s="478"/>
      <c r="AS53" s="479"/>
      <c r="AT53" s="480">
        <f t="shared" si="92"/>
        <v>0</v>
      </c>
      <c r="AW53" s="2"/>
      <c r="BB53" s="2"/>
      <c r="BJ53"/>
      <c r="BK53"/>
      <c r="BL53"/>
      <c r="BM53"/>
      <c r="BN53"/>
      <c r="BO53"/>
      <c r="BP53"/>
      <c r="BQ53"/>
      <c r="BR53"/>
      <c r="BS53"/>
      <c r="BT53"/>
      <c r="BU53"/>
      <c r="BV53"/>
      <c r="BW53"/>
      <c r="BX53"/>
      <c r="BY53"/>
      <c r="BZ53"/>
      <c r="CA53"/>
      <c r="CB53"/>
      <c r="CC53"/>
    </row>
    <row r="54" spans="1:81" ht="15.75">
      <c r="A54" s="476" t="s">
        <v>793</v>
      </c>
      <c r="B54" s="474" t="s">
        <v>782</v>
      </c>
      <c r="C54" s="477"/>
      <c r="D54" s="478"/>
      <c r="E54" s="479"/>
      <c r="F54" s="480">
        <f t="shared" si="82"/>
        <v>0</v>
      </c>
      <c r="G54" s="477"/>
      <c r="H54" s="478"/>
      <c r="I54" s="479"/>
      <c r="J54" s="480">
        <f t="shared" si="83"/>
        <v>0</v>
      </c>
      <c r="K54" s="477"/>
      <c r="L54" s="478"/>
      <c r="M54" s="479"/>
      <c r="N54" s="480">
        <f t="shared" si="84"/>
        <v>0</v>
      </c>
      <c r="O54" s="477"/>
      <c r="P54" s="478"/>
      <c r="Q54" s="479"/>
      <c r="R54" s="480">
        <f t="shared" si="85"/>
        <v>0</v>
      </c>
      <c r="S54" s="477"/>
      <c r="T54" s="478"/>
      <c r="U54" s="479"/>
      <c r="V54" s="480">
        <f t="shared" si="86"/>
        <v>0</v>
      </c>
      <c r="W54" s="477"/>
      <c r="X54" s="478"/>
      <c r="Y54" s="479"/>
      <c r="Z54" s="480">
        <f t="shared" si="87"/>
        <v>0</v>
      </c>
      <c r="AA54" s="477"/>
      <c r="AB54" s="478"/>
      <c r="AC54" s="479"/>
      <c r="AD54" s="480">
        <f t="shared" si="88"/>
        <v>0</v>
      </c>
      <c r="AE54" s="477"/>
      <c r="AF54" s="478"/>
      <c r="AG54" s="479"/>
      <c r="AH54" s="480">
        <f t="shared" si="89"/>
        <v>0</v>
      </c>
      <c r="AI54" s="477"/>
      <c r="AJ54" s="478"/>
      <c r="AK54" s="479"/>
      <c r="AL54" s="480">
        <f t="shared" si="90"/>
        <v>0</v>
      </c>
      <c r="AM54" s="477"/>
      <c r="AN54" s="478"/>
      <c r="AO54" s="479"/>
      <c r="AP54" s="480">
        <f t="shared" si="91"/>
        <v>0</v>
      </c>
      <c r="AQ54" s="477"/>
      <c r="AR54" s="478"/>
      <c r="AS54" s="479"/>
      <c r="AT54" s="480">
        <f t="shared" si="92"/>
        <v>0</v>
      </c>
      <c r="AW54" s="2"/>
      <c r="BB54" s="2"/>
      <c r="BJ54"/>
      <c r="BK54"/>
      <c r="BL54"/>
      <c r="BM54"/>
      <c r="BN54"/>
      <c r="BO54"/>
      <c r="BP54"/>
      <c r="BQ54"/>
      <c r="BR54"/>
      <c r="BS54"/>
      <c r="BT54"/>
      <c r="BU54"/>
      <c r="BV54"/>
      <c r="BW54"/>
      <c r="BX54"/>
      <c r="BY54"/>
      <c r="BZ54"/>
      <c r="CA54"/>
      <c r="CB54"/>
      <c r="CC54"/>
    </row>
    <row r="55" spans="1:81" ht="15.75">
      <c r="A55" s="475" t="s">
        <v>803</v>
      </c>
      <c r="B55" s="474"/>
      <c r="C55" s="615"/>
      <c r="D55" s="616"/>
      <c r="E55" s="617"/>
      <c r="F55" s="617">
        <f>SUM(F56:F61)</f>
        <v>0</v>
      </c>
      <c r="G55" s="615"/>
      <c r="H55" s="616"/>
      <c r="I55" s="617"/>
      <c r="J55" s="617">
        <f t="shared" ref="J55" si="93">SUM(J56:J61)</f>
        <v>0</v>
      </c>
      <c r="K55" s="615"/>
      <c r="L55" s="616"/>
      <c r="M55" s="617"/>
      <c r="N55" s="617">
        <f t="shared" ref="N55" si="94">SUM(N56:N61)</f>
        <v>0</v>
      </c>
      <c r="O55" s="615"/>
      <c r="P55" s="616"/>
      <c r="Q55" s="617"/>
      <c r="R55" s="617">
        <f t="shared" ref="R55" si="95">SUM(R56:R61)</f>
        <v>0</v>
      </c>
      <c r="S55" s="615"/>
      <c r="T55" s="616"/>
      <c r="U55" s="617"/>
      <c r="V55" s="617">
        <f t="shared" ref="V55" si="96">SUM(V56:V61)</f>
        <v>0</v>
      </c>
      <c r="W55" s="615"/>
      <c r="X55" s="616"/>
      <c r="Y55" s="617"/>
      <c r="Z55" s="617">
        <f t="shared" ref="Z55" si="97">SUM(Z56:Z61)</f>
        <v>0</v>
      </c>
      <c r="AA55" s="615"/>
      <c r="AB55" s="616"/>
      <c r="AC55" s="617"/>
      <c r="AD55" s="617">
        <f t="shared" ref="AD55" si="98">SUM(AD56:AD61)</f>
        <v>0</v>
      </c>
      <c r="AE55" s="615"/>
      <c r="AF55" s="616"/>
      <c r="AG55" s="617"/>
      <c r="AH55" s="617">
        <f t="shared" ref="AH55" si="99">SUM(AH56:AH61)</f>
        <v>0</v>
      </c>
      <c r="AI55" s="615"/>
      <c r="AJ55" s="616"/>
      <c r="AK55" s="617"/>
      <c r="AL55" s="617">
        <f t="shared" ref="AL55" si="100">SUM(AL56:AL61)</f>
        <v>0</v>
      </c>
      <c r="AM55" s="615"/>
      <c r="AN55" s="616"/>
      <c r="AO55" s="617"/>
      <c r="AP55" s="617">
        <f t="shared" ref="AP55" si="101">SUM(AP56:AP61)</f>
        <v>0</v>
      </c>
      <c r="AQ55" s="615"/>
      <c r="AR55" s="616"/>
      <c r="AS55" s="617"/>
      <c r="AT55" s="617">
        <f t="shared" ref="AT55" si="102">SUM(AT56:AT61)</f>
        <v>0</v>
      </c>
      <c r="AW55" s="2"/>
      <c r="BB55" s="2"/>
      <c r="BJ55"/>
      <c r="BK55"/>
      <c r="BL55"/>
      <c r="BM55"/>
      <c r="BN55"/>
      <c r="BO55"/>
      <c r="BP55"/>
      <c r="BQ55"/>
      <c r="BR55"/>
      <c r="BS55"/>
      <c r="BT55"/>
      <c r="BU55"/>
      <c r="BV55"/>
      <c r="BW55"/>
      <c r="BX55"/>
      <c r="BY55"/>
      <c r="BZ55"/>
      <c r="CA55"/>
      <c r="CB55"/>
      <c r="CC55"/>
    </row>
    <row r="56" spans="1:81" ht="15.75">
      <c r="A56" s="476" t="s">
        <v>795</v>
      </c>
      <c r="B56" s="474" t="s">
        <v>782</v>
      </c>
      <c r="C56" s="477"/>
      <c r="D56" s="478"/>
      <c r="E56" s="479"/>
      <c r="F56" s="480">
        <f t="shared" ref="F56:F61" si="103">C56*(D56+E56)</f>
        <v>0</v>
      </c>
      <c r="G56" s="477"/>
      <c r="H56" s="478"/>
      <c r="I56" s="479"/>
      <c r="J56" s="480">
        <f t="shared" ref="J56:J61" si="104">G56*(H56+I56)</f>
        <v>0</v>
      </c>
      <c r="K56" s="477"/>
      <c r="L56" s="478"/>
      <c r="M56" s="479"/>
      <c r="N56" s="480">
        <f t="shared" ref="N56:N61" si="105">K56*(L56+M56)</f>
        <v>0</v>
      </c>
      <c r="O56" s="477"/>
      <c r="P56" s="478"/>
      <c r="Q56" s="479"/>
      <c r="R56" s="480">
        <f t="shared" ref="R56:R61" si="106">O56*(P56+Q56)</f>
        <v>0</v>
      </c>
      <c r="S56" s="477"/>
      <c r="T56" s="478"/>
      <c r="U56" s="479"/>
      <c r="V56" s="480">
        <f t="shared" ref="V56:V61" si="107">S56*(T56+U56)</f>
        <v>0</v>
      </c>
      <c r="W56" s="477"/>
      <c r="X56" s="478"/>
      <c r="Y56" s="479"/>
      <c r="Z56" s="480">
        <f t="shared" ref="Z56:Z61" si="108">W56*(X56+Y56)</f>
        <v>0</v>
      </c>
      <c r="AA56" s="477"/>
      <c r="AB56" s="478"/>
      <c r="AC56" s="479"/>
      <c r="AD56" s="480">
        <f t="shared" ref="AD56:AD61" si="109">AA56*(AB56+AC56)</f>
        <v>0</v>
      </c>
      <c r="AE56" s="477"/>
      <c r="AF56" s="478"/>
      <c r="AG56" s="479"/>
      <c r="AH56" s="480">
        <f t="shared" ref="AH56:AH61" si="110">AE56*(AF56+AG56)</f>
        <v>0</v>
      </c>
      <c r="AI56" s="477"/>
      <c r="AJ56" s="478"/>
      <c r="AK56" s="479"/>
      <c r="AL56" s="480">
        <f t="shared" ref="AL56:AL61" si="111">AI56*(AJ56+AK56)</f>
        <v>0</v>
      </c>
      <c r="AM56" s="477"/>
      <c r="AN56" s="478"/>
      <c r="AO56" s="479"/>
      <c r="AP56" s="480">
        <f t="shared" ref="AP56:AP61" si="112">AM56*(AN56+AO56)</f>
        <v>0</v>
      </c>
      <c r="AQ56" s="477"/>
      <c r="AR56" s="478"/>
      <c r="AS56" s="479"/>
      <c r="AT56" s="480">
        <f t="shared" ref="AT56:AT61" si="113">AQ56*(AR56+AS56)</f>
        <v>0</v>
      </c>
      <c r="AW56" s="2"/>
      <c r="BB56" s="2"/>
      <c r="BJ56"/>
      <c r="BK56"/>
      <c r="BL56"/>
      <c r="BM56"/>
      <c r="BN56"/>
      <c r="BO56"/>
      <c r="BP56"/>
      <c r="BQ56"/>
      <c r="BR56"/>
      <c r="BS56"/>
      <c r="BT56"/>
      <c r="BU56"/>
      <c r="BV56"/>
      <c r="BW56"/>
      <c r="BX56"/>
      <c r="BY56"/>
      <c r="BZ56"/>
      <c r="CA56"/>
      <c r="CB56"/>
      <c r="CC56"/>
    </row>
    <row r="57" spans="1:81" ht="15.75">
      <c r="A57" s="476" t="s">
        <v>796</v>
      </c>
      <c r="B57" s="474" t="s">
        <v>782</v>
      </c>
      <c r="C57" s="477"/>
      <c r="D57" s="478"/>
      <c r="E57" s="479"/>
      <c r="F57" s="480">
        <f t="shared" si="103"/>
        <v>0</v>
      </c>
      <c r="G57" s="477"/>
      <c r="H57" s="478"/>
      <c r="I57" s="479"/>
      <c r="J57" s="480">
        <f t="shared" si="104"/>
        <v>0</v>
      </c>
      <c r="K57" s="477"/>
      <c r="L57" s="478"/>
      <c r="M57" s="479"/>
      <c r="N57" s="480">
        <f t="shared" si="105"/>
        <v>0</v>
      </c>
      <c r="O57" s="477"/>
      <c r="P57" s="478"/>
      <c r="Q57" s="479"/>
      <c r="R57" s="480">
        <f t="shared" si="106"/>
        <v>0</v>
      </c>
      <c r="S57" s="477"/>
      <c r="T57" s="478"/>
      <c r="U57" s="479"/>
      <c r="V57" s="480">
        <f t="shared" si="107"/>
        <v>0</v>
      </c>
      <c r="W57" s="477"/>
      <c r="X57" s="478"/>
      <c r="Y57" s="479"/>
      <c r="Z57" s="480">
        <f t="shared" si="108"/>
        <v>0</v>
      </c>
      <c r="AA57" s="477"/>
      <c r="AB57" s="478"/>
      <c r="AC57" s="479"/>
      <c r="AD57" s="480">
        <f t="shared" si="109"/>
        <v>0</v>
      </c>
      <c r="AE57" s="477"/>
      <c r="AF57" s="478"/>
      <c r="AG57" s="479"/>
      <c r="AH57" s="480">
        <f t="shared" si="110"/>
        <v>0</v>
      </c>
      <c r="AI57" s="477"/>
      <c r="AJ57" s="478"/>
      <c r="AK57" s="479"/>
      <c r="AL57" s="480">
        <f t="shared" si="111"/>
        <v>0</v>
      </c>
      <c r="AM57" s="477"/>
      <c r="AN57" s="478"/>
      <c r="AO57" s="479"/>
      <c r="AP57" s="480">
        <f t="shared" si="112"/>
        <v>0</v>
      </c>
      <c r="AQ57" s="477"/>
      <c r="AR57" s="478"/>
      <c r="AS57" s="479"/>
      <c r="AT57" s="480">
        <f t="shared" si="113"/>
        <v>0</v>
      </c>
      <c r="AW57" s="2"/>
      <c r="BB57" s="2"/>
      <c r="BJ57"/>
      <c r="BK57"/>
      <c r="BL57"/>
      <c r="BM57"/>
      <c r="BN57"/>
      <c r="BO57"/>
      <c r="BP57"/>
      <c r="BQ57"/>
      <c r="BR57"/>
      <c r="BS57"/>
      <c r="BT57"/>
      <c r="BU57"/>
      <c r="BV57"/>
      <c r="BW57"/>
      <c r="BX57"/>
      <c r="BY57"/>
      <c r="BZ57"/>
      <c r="CA57"/>
      <c r="CB57"/>
      <c r="CC57"/>
    </row>
    <row r="58" spans="1:81" ht="15.75">
      <c r="A58" s="476" t="s">
        <v>797</v>
      </c>
      <c r="B58" s="474" t="s">
        <v>782</v>
      </c>
      <c r="C58" s="477"/>
      <c r="D58" s="478"/>
      <c r="E58" s="479"/>
      <c r="F58" s="480">
        <f t="shared" si="103"/>
        <v>0</v>
      </c>
      <c r="G58" s="477"/>
      <c r="H58" s="478"/>
      <c r="I58" s="479"/>
      <c r="J58" s="480">
        <f t="shared" si="104"/>
        <v>0</v>
      </c>
      <c r="K58" s="477"/>
      <c r="L58" s="478"/>
      <c r="M58" s="479"/>
      <c r="N58" s="480">
        <f t="shared" si="105"/>
        <v>0</v>
      </c>
      <c r="O58" s="477"/>
      <c r="P58" s="478"/>
      <c r="Q58" s="479"/>
      <c r="R58" s="480">
        <f t="shared" si="106"/>
        <v>0</v>
      </c>
      <c r="S58" s="477"/>
      <c r="T58" s="478"/>
      <c r="U58" s="479"/>
      <c r="V58" s="480">
        <f t="shared" si="107"/>
        <v>0</v>
      </c>
      <c r="W58" s="477"/>
      <c r="X58" s="478"/>
      <c r="Y58" s="479"/>
      <c r="Z58" s="480">
        <f t="shared" si="108"/>
        <v>0</v>
      </c>
      <c r="AA58" s="477"/>
      <c r="AB58" s="478"/>
      <c r="AC58" s="479"/>
      <c r="AD58" s="480">
        <f t="shared" si="109"/>
        <v>0</v>
      </c>
      <c r="AE58" s="477"/>
      <c r="AF58" s="478"/>
      <c r="AG58" s="479"/>
      <c r="AH58" s="480">
        <f t="shared" si="110"/>
        <v>0</v>
      </c>
      <c r="AI58" s="477"/>
      <c r="AJ58" s="478"/>
      <c r="AK58" s="479"/>
      <c r="AL58" s="480">
        <f t="shared" si="111"/>
        <v>0</v>
      </c>
      <c r="AM58" s="477"/>
      <c r="AN58" s="478"/>
      <c r="AO58" s="479"/>
      <c r="AP58" s="480">
        <f t="shared" si="112"/>
        <v>0</v>
      </c>
      <c r="AQ58" s="477"/>
      <c r="AR58" s="478"/>
      <c r="AS58" s="479"/>
      <c r="AT58" s="480">
        <f t="shared" si="113"/>
        <v>0</v>
      </c>
      <c r="AW58" s="2"/>
      <c r="BB58" s="2"/>
      <c r="BJ58"/>
      <c r="BK58"/>
      <c r="BL58"/>
      <c r="BM58"/>
      <c r="BN58"/>
      <c r="BO58"/>
      <c r="BP58"/>
      <c r="BQ58"/>
      <c r="BR58"/>
      <c r="BS58"/>
      <c r="BT58"/>
      <c r="BU58"/>
      <c r="BV58"/>
      <c r="BW58"/>
      <c r="BX58"/>
      <c r="BY58"/>
      <c r="BZ58"/>
      <c r="CA58"/>
      <c r="CB58"/>
      <c r="CC58"/>
    </row>
    <row r="59" spans="1:81" ht="15.75">
      <c r="A59" s="476" t="s">
        <v>798</v>
      </c>
      <c r="B59" s="474" t="s">
        <v>782</v>
      </c>
      <c r="C59" s="477"/>
      <c r="D59" s="478"/>
      <c r="E59" s="479"/>
      <c r="F59" s="480">
        <f t="shared" si="103"/>
        <v>0</v>
      </c>
      <c r="G59" s="477"/>
      <c r="H59" s="478"/>
      <c r="I59" s="479"/>
      <c r="J59" s="480">
        <f t="shared" si="104"/>
        <v>0</v>
      </c>
      <c r="K59" s="477"/>
      <c r="L59" s="478"/>
      <c r="M59" s="479"/>
      <c r="N59" s="480">
        <f t="shared" si="105"/>
        <v>0</v>
      </c>
      <c r="O59" s="477"/>
      <c r="P59" s="478"/>
      <c r="Q59" s="479"/>
      <c r="R59" s="480">
        <f t="shared" si="106"/>
        <v>0</v>
      </c>
      <c r="S59" s="477"/>
      <c r="T59" s="478"/>
      <c r="U59" s="479"/>
      <c r="V59" s="480">
        <f t="shared" si="107"/>
        <v>0</v>
      </c>
      <c r="W59" s="477"/>
      <c r="X59" s="478"/>
      <c r="Y59" s="479"/>
      <c r="Z59" s="480">
        <f t="shared" si="108"/>
        <v>0</v>
      </c>
      <c r="AA59" s="477"/>
      <c r="AB59" s="478"/>
      <c r="AC59" s="479"/>
      <c r="AD59" s="480">
        <f t="shared" si="109"/>
        <v>0</v>
      </c>
      <c r="AE59" s="477"/>
      <c r="AF59" s="478"/>
      <c r="AG59" s="479"/>
      <c r="AH59" s="480">
        <f t="shared" si="110"/>
        <v>0</v>
      </c>
      <c r="AI59" s="477"/>
      <c r="AJ59" s="478"/>
      <c r="AK59" s="479"/>
      <c r="AL59" s="480">
        <f t="shared" si="111"/>
        <v>0</v>
      </c>
      <c r="AM59" s="477"/>
      <c r="AN59" s="478"/>
      <c r="AO59" s="479"/>
      <c r="AP59" s="480">
        <f t="shared" si="112"/>
        <v>0</v>
      </c>
      <c r="AQ59" s="477"/>
      <c r="AR59" s="478"/>
      <c r="AS59" s="479"/>
      <c r="AT59" s="480">
        <f t="shared" si="113"/>
        <v>0</v>
      </c>
      <c r="AW59" s="2"/>
      <c r="BB59" s="2"/>
      <c r="BJ59"/>
      <c r="BK59"/>
      <c r="BL59"/>
      <c r="BM59"/>
      <c r="BN59"/>
      <c r="BO59"/>
      <c r="BP59"/>
      <c r="BQ59"/>
      <c r="BR59"/>
      <c r="BS59"/>
      <c r="BT59"/>
      <c r="BU59"/>
      <c r="BV59"/>
      <c r="BW59"/>
      <c r="BX59"/>
      <c r="BY59"/>
      <c r="BZ59"/>
      <c r="CA59"/>
      <c r="CB59"/>
      <c r="CC59"/>
    </row>
    <row r="60" spans="1:81" ht="15.75">
      <c r="A60" s="476" t="s">
        <v>799</v>
      </c>
      <c r="B60" s="474" t="s">
        <v>782</v>
      </c>
      <c r="C60" s="477"/>
      <c r="D60" s="478"/>
      <c r="E60" s="479"/>
      <c r="F60" s="480">
        <f t="shared" si="103"/>
        <v>0</v>
      </c>
      <c r="G60" s="477"/>
      <c r="H60" s="478"/>
      <c r="I60" s="479"/>
      <c r="J60" s="480">
        <f t="shared" si="104"/>
        <v>0</v>
      </c>
      <c r="K60" s="477"/>
      <c r="L60" s="478"/>
      <c r="M60" s="479"/>
      <c r="N60" s="480">
        <f t="shared" si="105"/>
        <v>0</v>
      </c>
      <c r="O60" s="477"/>
      <c r="P60" s="478"/>
      <c r="Q60" s="479"/>
      <c r="R60" s="480">
        <f t="shared" si="106"/>
        <v>0</v>
      </c>
      <c r="S60" s="477"/>
      <c r="T60" s="478"/>
      <c r="U60" s="479"/>
      <c r="V60" s="480">
        <f t="shared" si="107"/>
        <v>0</v>
      </c>
      <c r="W60" s="477"/>
      <c r="X60" s="478"/>
      <c r="Y60" s="479"/>
      <c r="Z60" s="480">
        <f t="shared" si="108"/>
        <v>0</v>
      </c>
      <c r="AA60" s="477"/>
      <c r="AB60" s="478"/>
      <c r="AC60" s="479"/>
      <c r="AD60" s="480">
        <f t="shared" si="109"/>
        <v>0</v>
      </c>
      <c r="AE60" s="477"/>
      <c r="AF60" s="478"/>
      <c r="AG60" s="479"/>
      <c r="AH60" s="480">
        <f t="shared" si="110"/>
        <v>0</v>
      </c>
      <c r="AI60" s="477"/>
      <c r="AJ60" s="478"/>
      <c r="AK60" s="479"/>
      <c r="AL60" s="480">
        <f t="shared" si="111"/>
        <v>0</v>
      </c>
      <c r="AM60" s="477"/>
      <c r="AN60" s="478"/>
      <c r="AO60" s="479"/>
      <c r="AP60" s="480">
        <f t="shared" si="112"/>
        <v>0</v>
      </c>
      <c r="AQ60" s="477"/>
      <c r="AR60" s="478"/>
      <c r="AS60" s="479"/>
      <c r="AT60" s="480">
        <f t="shared" si="113"/>
        <v>0</v>
      </c>
      <c r="AW60" s="2"/>
      <c r="BB60" s="2"/>
      <c r="BJ60"/>
      <c r="BK60"/>
      <c r="BL60"/>
      <c r="BM60"/>
      <c r="BN60"/>
      <c r="BO60"/>
      <c r="BP60"/>
      <c r="BQ60"/>
      <c r="BR60"/>
      <c r="BS60"/>
      <c r="BT60"/>
      <c r="BU60"/>
      <c r="BV60"/>
      <c r="BW60"/>
      <c r="BX60"/>
      <c r="BY60"/>
      <c r="BZ60"/>
      <c r="CA60"/>
      <c r="CB60"/>
      <c r="CC60"/>
    </row>
    <row r="61" spans="1:81" ht="15.75">
      <c r="A61" s="476" t="s">
        <v>800</v>
      </c>
      <c r="B61" s="474" t="s">
        <v>782</v>
      </c>
      <c r="C61" s="477"/>
      <c r="D61" s="478"/>
      <c r="E61" s="479"/>
      <c r="F61" s="480">
        <f t="shared" si="103"/>
        <v>0</v>
      </c>
      <c r="G61" s="477"/>
      <c r="H61" s="478"/>
      <c r="I61" s="479"/>
      <c r="J61" s="480">
        <f t="shared" si="104"/>
        <v>0</v>
      </c>
      <c r="K61" s="477"/>
      <c r="L61" s="478"/>
      <c r="M61" s="479"/>
      <c r="N61" s="480">
        <f t="shared" si="105"/>
        <v>0</v>
      </c>
      <c r="O61" s="477"/>
      <c r="P61" s="478"/>
      <c r="Q61" s="479"/>
      <c r="R61" s="480">
        <f t="shared" si="106"/>
        <v>0</v>
      </c>
      <c r="S61" s="477"/>
      <c r="T61" s="478"/>
      <c r="U61" s="479"/>
      <c r="V61" s="480">
        <f t="shared" si="107"/>
        <v>0</v>
      </c>
      <c r="W61" s="477"/>
      <c r="X61" s="478"/>
      <c r="Y61" s="479"/>
      <c r="Z61" s="480">
        <f t="shared" si="108"/>
        <v>0</v>
      </c>
      <c r="AA61" s="477"/>
      <c r="AB61" s="478"/>
      <c r="AC61" s="479"/>
      <c r="AD61" s="480">
        <f t="shared" si="109"/>
        <v>0</v>
      </c>
      <c r="AE61" s="477"/>
      <c r="AF61" s="478"/>
      <c r="AG61" s="479"/>
      <c r="AH61" s="480">
        <f t="shared" si="110"/>
        <v>0</v>
      </c>
      <c r="AI61" s="477"/>
      <c r="AJ61" s="478"/>
      <c r="AK61" s="479"/>
      <c r="AL61" s="480">
        <f t="shared" si="111"/>
        <v>0</v>
      </c>
      <c r="AM61" s="477"/>
      <c r="AN61" s="478"/>
      <c r="AO61" s="479"/>
      <c r="AP61" s="480">
        <f t="shared" si="112"/>
        <v>0</v>
      </c>
      <c r="AQ61" s="477"/>
      <c r="AR61" s="478"/>
      <c r="AS61" s="479"/>
      <c r="AT61" s="480">
        <f t="shared" si="113"/>
        <v>0</v>
      </c>
      <c r="AW61" s="2"/>
      <c r="BB61" s="2"/>
      <c r="BJ61"/>
      <c r="BK61"/>
      <c r="BL61"/>
      <c r="BM61"/>
      <c r="BN61"/>
      <c r="BO61"/>
      <c r="BP61"/>
      <c r="BQ61"/>
      <c r="BR61"/>
      <c r="BS61"/>
      <c r="BT61"/>
      <c r="BU61"/>
      <c r="BV61"/>
      <c r="BW61"/>
      <c r="BX61"/>
      <c r="BY61"/>
      <c r="BZ61"/>
      <c r="CA61"/>
      <c r="CB61"/>
      <c r="CC61"/>
    </row>
    <row r="62" spans="1:81" ht="15.75">
      <c r="A62" s="473" t="s">
        <v>804</v>
      </c>
      <c r="B62" s="481"/>
      <c r="C62" s="615"/>
      <c r="D62" s="616"/>
      <c r="E62" s="617"/>
      <c r="F62" s="617">
        <f>F63+F76</f>
        <v>0</v>
      </c>
      <c r="G62" s="615"/>
      <c r="H62" s="616"/>
      <c r="I62" s="617"/>
      <c r="J62" s="617">
        <f t="shared" ref="J62" si="114">J63+J76</f>
        <v>0</v>
      </c>
      <c r="K62" s="615"/>
      <c r="L62" s="616"/>
      <c r="M62" s="617"/>
      <c r="N62" s="617">
        <f t="shared" ref="N62" si="115">N63+N76</f>
        <v>0</v>
      </c>
      <c r="O62" s="615"/>
      <c r="P62" s="616"/>
      <c r="Q62" s="617"/>
      <c r="R62" s="617">
        <f t="shared" ref="R62" si="116">R63+R76</f>
        <v>0</v>
      </c>
      <c r="S62" s="615"/>
      <c r="T62" s="616"/>
      <c r="U62" s="617"/>
      <c r="V62" s="617">
        <f t="shared" ref="V62" si="117">V63+V76</f>
        <v>0</v>
      </c>
      <c r="W62" s="615"/>
      <c r="X62" s="616"/>
      <c r="Y62" s="617"/>
      <c r="Z62" s="617">
        <f t="shared" ref="Z62" si="118">Z63+Z76</f>
        <v>0</v>
      </c>
      <c r="AA62" s="615"/>
      <c r="AB62" s="616"/>
      <c r="AC62" s="617"/>
      <c r="AD62" s="617">
        <f t="shared" ref="AD62" si="119">AD63+AD76</f>
        <v>0</v>
      </c>
      <c r="AE62" s="615"/>
      <c r="AF62" s="616"/>
      <c r="AG62" s="617"/>
      <c r="AH62" s="617">
        <f t="shared" ref="AH62" si="120">AH63+AH76</f>
        <v>0</v>
      </c>
      <c r="AI62" s="615"/>
      <c r="AJ62" s="616"/>
      <c r="AK62" s="617"/>
      <c r="AL62" s="617">
        <f t="shared" ref="AL62" si="121">AL63+AL76</f>
        <v>0</v>
      </c>
      <c r="AM62" s="615"/>
      <c r="AN62" s="616"/>
      <c r="AO62" s="617"/>
      <c r="AP62" s="617">
        <f t="shared" ref="AP62" si="122">AP63+AP76</f>
        <v>0</v>
      </c>
      <c r="AQ62" s="615"/>
      <c r="AR62" s="616"/>
      <c r="AS62" s="617"/>
      <c r="AT62" s="617">
        <f t="shared" ref="AT62" si="123">AT63+AT76</f>
        <v>0</v>
      </c>
      <c r="AW62" s="2"/>
      <c r="BB62" s="2"/>
      <c r="BJ62"/>
      <c r="BK62"/>
      <c r="BL62"/>
      <c r="BM62"/>
      <c r="BN62"/>
      <c r="BO62"/>
      <c r="BP62"/>
      <c r="BQ62"/>
      <c r="BR62"/>
      <c r="BS62"/>
      <c r="BT62"/>
      <c r="BU62"/>
      <c r="BV62"/>
      <c r="BW62"/>
      <c r="BX62"/>
      <c r="BY62"/>
      <c r="BZ62"/>
      <c r="CA62"/>
      <c r="CB62"/>
      <c r="CC62"/>
    </row>
    <row r="63" spans="1:81" ht="15.75">
      <c r="A63" s="475" t="s">
        <v>805</v>
      </c>
      <c r="B63" s="474"/>
      <c r="C63" s="615"/>
      <c r="D63" s="616"/>
      <c r="E63" s="617"/>
      <c r="F63" s="617">
        <f>SUM(F64:F75)</f>
        <v>0</v>
      </c>
      <c r="G63" s="615"/>
      <c r="H63" s="616"/>
      <c r="I63" s="617"/>
      <c r="J63" s="617">
        <f t="shared" ref="J63" si="124">SUM(J64:J75)</f>
        <v>0</v>
      </c>
      <c r="K63" s="615"/>
      <c r="L63" s="616"/>
      <c r="M63" s="617"/>
      <c r="N63" s="617">
        <f t="shared" ref="N63" si="125">SUM(N64:N75)</f>
        <v>0</v>
      </c>
      <c r="O63" s="615"/>
      <c r="P63" s="616"/>
      <c r="Q63" s="617"/>
      <c r="R63" s="617">
        <f t="shared" ref="R63" si="126">SUM(R64:R75)</f>
        <v>0</v>
      </c>
      <c r="S63" s="615"/>
      <c r="T63" s="616"/>
      <c r="U63" s="617"/>
      <c r="V63" s="617">
        <f t="shared" ref="V63" si="127">SUM(V64:V75)</f>
        <v>0</v>
      </c>
      <c r="W63" s="615"/>
      <c r="X63" s="616"/>
      <c r="Y63" s="617"/>
      <c r="Z63" s="617">
        <f t="shared" ref="Z63" si="128">SUM(Z64:Z75)</f>
        <v>0</v>
      </c>
      <c r="AA63" s="615"/>
      <c r="AB63" s="616"/>
      <c r="AC63" s="617"/>
      <c r="AD63" s="617">
        <f t="shared" ref="AD63" si="129">SUM(AD64:AD75)</f>
        <v>0</v>
      </c>
      <c r="AE63" s="615"/>
      <c r="AF63" s="616"/>
      <c r="AG63" s="617"/>
      <c r="AH63" s="617">
        <f t="shared" ref="AH63" si="130">SUM(AH64:AH75)</f>
        <v>0</v>
      </c>
      <c r="AI63" s="615"/>
      <c r="AJ63" s="616"/>
      <c r="AK63" s="617"/>
      <c r="AL63" s="617">
        <f t="shared" ref="AL63" si="131">SUM(AL64:AL75)</f>
        <v>0</v>
      </c>
      <c r="AM63" s="615"/>
      <c r="AN63" s="616"/>
      <c r="AO63" s="617"/>
      <c r="AP63" s="617">
        <f t="shared" ref="AP63" si="132">SUM(AP64:AP75)</f>
        <v>0</v>
      </c>
      <c r="AQ63" s="615"/>
      <c r="AR63" s="616"/>
      <c r="AS63" s="617"/>
      <c r="AT63" s="617">
        <f t="shared" ref="AT63" si="133">SUM(AT64:AT75)</f>
        <v>0</v>
      </c>
      <c r="AW63" s="2"/>
      <c r="BB63" s="2"/>
      <c r="BJ63"/>
      <c r="BK63"/>
      <c r="BL63"/>
      <c r="BM63"/>
      <c r="BN63"/>
      <c r="BO63"/>
      <c r="BP63"/>
      <c r="BQ63"/>
      <c r="BR63"/>
      <c r="BS63"/>
      <c r="BT63"/>
      <c r="BU63"/>
      <c r="BV63"/>
      <c r="BW63"/>
      <c r="BX63"/>
      <c r="BY63"/>
      <c r="BZ63"/>
      <c r="CA63"/>
      <c r="CB63"/>
      <c r="CC63"/>
    </row>
    <row r="64" spans="1:81" ht="15.75">
      <c r="A64" s="476" t="s">
        <v>781</v>
      </c>
      <c r="B64" s="474" t="s">
        <v>132</v>
      </c>
      <c r="C64" s="477"/>
      <c r="D64" s="478"/>
      <c r="E64" s="479"/>
      <c r="F64" s="480">
        <f t="shared" ref="F64:F75" si="134">C64*(D64+E64)</f>
        <v>0</v>
      </c>
      <c r="G64" s="477"/>
      <c r="H64" s="478"/>
      <c r="I64" s="479"/>
      <c r="J64" s="480">
        <f t="shared" ref="J64:J75" si="135">G64*(H64+I64)</f>
        <v>0</v>
      </c>
      <c r="K64" s="477"/>
      <c r="L64" s="478"/>
      <c r="M64" s="479"/>
      <c r="N64" s="480">
        <f t="shared" ref="N64:N75" si="136">K64*(L64+M64)</f>
        <v>0</v>
      </c>
      <c r="O64" s="477"/>
      <c r="P64" s="478"/>
      <c r="Q64" s="479"/>
      <c r="R64" s="480">
        <f t="shared" ref="R64:R75" si="137">O64*(P64+Q64)</f>
        <v>0</v>
      </c>
      <c r="S64" s="477"/>
      <c r="T64" s="478"/>
      <c r="U64" s="479"/>
      <c r="V64" s="480">
        <f t="shared" ref="V64:V75" si="138">S64*(T64+U64)</f>
        <v>0</v>
      </c>
      <c r="W64" s="477"/>
      <c r="X64" s="478"/>
      <c r="Y64" s="479"/>
      <c r="Z64" s="480">
        <f t="shared" ref="Z64:Z75" si="139">W64*(X64+Y64)</f>
        <v>0</v>
      </c>
      <c r="AA64" s="477"/>
      <c r="AB64" s="478"/>
      <c r="AC64" s="479"/>
      <c r="AD64" s="480">
        <f t="shared" ref="AD64:AD75" si="140">AA64*(AB64+AC64)</f>
        <v>0</v>
      </c>
      <c r="AE64" s="477"/>
      <c r="AF64" s="478"/>
      <c r="AG64" s="479"/>
      <c r="AH64" s="480">
        <f t="shared" ref="AH64:AH75" si="141">AE64*(AF64+AG64)</f>
        <v>0</v>
      </c>
      <c r="AI64" s="477"/>
      <c r="AJ64" s="478"/>
      <c r="AK64" s="479"/>
      <c r="AL64" s="480">
        <f t="shared" ref="AL64:AL75" si="142">AI64*(AJ64+AK64)</f>
        <v>0</v>
      </c>
      <c r="AM64" s="477"/>
      <c r="AN64" s="478"/>
      <c r="AO64" s="479"/>
      <c r="AP64" s="480">
        <f t="shared" ref="AP64:AP75" si="143">AM64*(AN64+AO64)</f>
        <v>0</v>
      </c>
      <c r="AQ64" s="477"/>
      <c r="AR64" s="478"/>
      <c r="AS64" s="479"/>
      <c r="AT64" s="480">
        <f t="shared" ref="AT64:AT75" si="144">AQ64*(AR64+AS64)</f>
        <v>0</v>
      </c>
      <c r="AW64" s="2"/>
      <c r="BB64" s="2"/>
      <c r="BJ64"/>
      <c r="BK64"/>
      <c r="BL64"/>
      <c r="BM64"/>
      <c r="BN64"/>
      <c r="BO64"/>
      <c r="BP64"/>
      <c r="BQ64"/>
      <c r="BR64"/>
      <c r="BS64"/>
      <c r="BT64"/>
      <c r="BU64"/>
      <c r="BV64"/>
      <c r="BW64"/>
      <c r="BX64"/>
      <c r="BY64"/>
      <c r="BZ64"/>
      <c r="CA64"/>
      <c r="CB64"/>
      <c r="CC64"/>
    </row>
    <row r="65" spans="1:81" ht="15.75">
      <c r="A65" s="476" t="s">
        <v>783</v>
      </c>
      <c r="B65" s="474" t="s">
        <v>132</v>
      </c>
      <c r="C65" s="477"/>
      <c r="D65" s="478"/>
      <c r="E65" s="479"/>
      <c r="F65" s="480">
        <f t="shared" si="134"/>
        <v>0</v>
      </c>
      <c r="G65" s="477"/>
      <c r="H65" s="478"/>
      <c r="I65" s="479"/>
      <c r="J65" s="480">
        <f t="shared" si="135"/>
        <v>0</v>
      </c>
      <c r="K65" s="477"/>
      <c r="L65" s="478"/>
      <c r="M65" s="479"/>
      <c r="N65" s="480">
        <f t="shared" si="136"/>
        <v>0</v>
      </c>
      <c r="O65" s="477"/>
      <c r="P65" s="478"/>
      <c r="Q65" s="479"/>
      <c r="R65" s="480">
        <f t="shared" si="137"/>
        <v>0</v>
      </c>
      <c r="S65" s="477"/>
      <c r="T65" s="478"/>
      <c r="U65" s="479"/>
      <c r="V65" s="480">
        <f t="shared" si="138"/>
        <v>0</v>
      </c>
      <c r="W65" s="477"/>
      <c r="X65" s="478"/>
      <c r="Y65" s="479"/>
      <c r="Z65" s="480">
        <f t="shared" si="139"/>
        <v>0</v>
      </c>
      <c r="AA65" s="477"/>
      <c r="AB65" s="478"/>
      <c r="AC65" s="479"/>
      <c r="AD65" s="480">
        <f t="shared" si="140"/>
        <v>0</v>
      </c>
      <c r="AE65" s="477"/>
      <c r="AF65" s="478"/>
      <c r="AG65" s="479"/>
      <c r="AH65" s="480">
        <f t="shared" si="141"/>
        <v>0</v>
      </c>
      <c r="AI65" s="477"/>
      <c r="AJ65" s="478"/>
      <c r="AK65" s="479"/>
      <c r="AL65" s="480">
        <f t="shared" si="142"/>
        <v>0</v>
      </c>
      <c r="AM65" s="477"/>
      <c r="AN65" s="478"/>
      <c r="AO65" s="479"/>
      <c r="AP65" s="480">
        <f t="shared" si="143"/>
        <v>0</v>
      </c>
      <c r="AQ65" s="477"/>
      <c r="AR65" s="478"/>
      <c r="AS65" s="479"/>
      <c r="AT65" s="480">
        <f t="shared" si="144"/>
        <v>0</v>
      </c>
      <c r="AW65" s="2"/>
      <c r="BB65" s="2"/>
      <c r="BJ65"/>
      <c r="BK65"/>
      <c r="BL65"/>
      <c r="BM65"/>
      <c r="BN65"/>
      <c r="BO65"/>
      <c r="BP65"/>
      <c r="BQ65"/>
      <c r="BR65"/>
      <c r="BS65"/>
      <c r="BT65"/>
      <c r="BU65"/>
      <c r="BV65"/>
      <c r="BW65"/>
      <c r="BX65"/>
      <c r="BY65"/>
      <c r="BZ65"/>
      <c r="CA65"/>
      <c r="CB65"/>
      <c r="CC65"/>
    </row>
    <row r="66" spans="1:81" ht="15.75">
      <c r="A66" s="476" t="s">
        <v>784</v>
      </c>
      <c r="B66" s="474" t="s">
        <v>132</v>
      </c>
      <c r="C66" s="477"/>
      <c r="D66" s="478"/>
      <c r="E66" s="479"/>
      <c r="F66" s="480">
        <f t="shared" si="134"/>
        <v>0</v>
      </c>
      <c r="G66" s="477"/>
      <c r="H66" s="478"/>
      <c r="I66" s="479"/>
      <c r="J66" s="480">
        <f t="shared" si="135"/>
        <v>0</v>
      </c>
      <c r="K66" s="477"/>
      <c r="L66" s="478"/>
      <c r="M66" s="479"/>
      <c r="N66" s="480">
        <f t="shared" si="136"/>
        <v>0</v>
      </c>
      <c r="O66" s="477"/>
      <c r="P66" s="478"/>
      <c r="Q66" s="479"/>
      <c r="R66" s="480">
        <f t="shared" si="137"/>
        <v>0</v>
      </c>
      <c r="S66" s="477"/>
      <c r="T66" s="478"/>
      <c r="U66" s="479"/>
      <c r="V66" s="480">
        <f t="shared" si="138"/>
        <v>0</v>
      </c>
      <c r="W66" s="477"/>
      <c r="X66" s="478"/>
      <c r="Y66" s="479"/>
      <c r="Z66" s="480">
        <f t="shared" si="139"/>
        <v>0</v>
      </c>
      <c r="AA66" s="477"/>
      <c r="AB66" s="478"/>
      <c r="AC66" s="479"/>
      <c r="AD66" s="480">
        <f t="shared" si="140"/>
        <v>0</v>
      </c>
      <c r="AE66" s="477"/>
      <c r="AF66" s="478"/>
      <c r="AG66" s="479"/>
      <c r="AH66" s="480">
        <f t="shared" si="141"/>
        <v>0</v>
      </c>
      <c r="AI66" s="477"/>
      <c r="AJ66" s="478"/>
      <c r="AK66" s="479"/>
      <c r="AL66" s="480">
        <f t="shared" si="142"/>
        <v>0</v>
      </c>
      <c r="AM66" s="477"/>
      <c r="AN66" s="478"/>
      <c r="AO66" s="479"/>
      <c r="AP66" s="480">
        <f t="shared" si="143"/>
        <v>0</v>
      </c>
      <c r="AQ66" s="477"/>
      <c r="AR66" s="478"/>
      <c r="AS66" s="479"/>
      <c r="AT66" s="480">
        <f t="shared" si="144"/>
        <v>0</v>
      </c>
      <c r="AW66" s="2"/>
      <c r="BB66" s="2"/>
      <c r="BJ66"/>
      <c r="BK66"/>
      <c r="BL66"/>
      <c r="BM66"/>
      <c r="BN66"/>
      <c r="BO66"/>
      <c r="BP66"/>
      <c r="BQ66"/>
      <c r="BR66"/>
      <c r="BS66"/>
      <c r="BT66"/>
      <c r="BU66"/>
      <c r="BV66"/>
      <c r="BW66"/>
      <c r="BX66"/>
      <c r="BY66"/>
      <c r="BZ66"/>
      <c r="CA66"/>
      <c r="CB66"/>
      <c r="CC66"/>
    </row>
    <row r="67" spans="1:81" ht="15.75">
      <c r="A67" s="476" t="s">
        <v>785</v>
      </c>
      <c r="B67" s="474" t="s">
        <v>132</v>
      </c>
      <c r="C67" s="477"/>
      <c r="D67" s="478"/>
      <c r="E67" s="479"/>
      <c r="F67" s="480">
        <f t="shared" si="134"/>
        <v>0</v>
      </c>
      <c r="G67" s="477"/>
      <c r="H67" s="478"/>
      <c r="I67" s="479"/>
      <c r="J67" s="480">
        <f t="shared" si="135"/>
        <v>0</v>
      </c>
      <c r="K67" s="477"/>
      <c r="L67" s="478"/>
      <c r="M67" s="479"/>
      <c r="N67" s="480">
        <f t="shared" si="136"/>
        <v>0</v>
      </c>
      <c r="O67" s="477"/>
      <c r="P67" s="478"/>
      <c r="Q67" s="479"/>
      <c r="R67" s="480">
        <f t="shared" si="137"/>
        <v>0</v>
      </c>
      <c r="S67" s="477"/>
      <c r="T67" s="478"/>
      <c r="U67" s="479"/>
      <c r="V67" s="480">
        <f t="shared" si="138"/>
        <v>0</v>
      </c>
      <c r="W67" s="477"/>
      <c r="X67" s="478"/>
      <c r="Y67" s="479"/>
      <c r="Z67" s="480">
        <f t="shared" si="139"/>
        <v>0</v>
      </c>
      <c r="AA67" s="477"/>
      <c r="AB67" s="478"/>
      <c r="AC67" s="479"/>
      <c r="AD67" s="480">
        <f t="shared" si="140"/>
        <v>0</v>
      </c>
      <c r="AE67" s="477"/>
      <c r="AF67" s="478"/>
      <c r="AG67" s="479"/>
      <c r="AH67" s="480">
        <f t="shared" si="141"/>
        <v>0</v>
      </c>
      <c r="AI67" s="477"/>
      <c r="AJ67" s="478"/>
      <c r="AK67" s="479"/>
      <c r="AL67" s="480">
        <f t="shared" si="142"/>
        <v>0</v>
      </c>
      <c r="AM67" s="477"/>
      <c r="AN67" s="478"/>
      <c r="AO67" s="479"/>
      <c r="AP67" s="480">
        <f t="shared" si="143"/>
        <v>0</v>
      </c>
      <c r="AQ67" s="477"/>
      <c r="AR67" s="478"/>
      <c r="AS67" s="479"/>
      <c r="AT67" s="480">
        <f t="shared" si="144"/>
        <v>0</v>
      </c>
      <c r="AW67" s="2"/>
      <c r="BB67" s="2"/>
      <c r="BJ67"/>
      <c r="BK67"/>
      <c r="BL67"/>
      <c r="BM67"/>
      <c r="BN67"/>
      <c r="BO67"/>
      <c r="BP67"/>
      <c r="BQ67"/>
      <c r="BR67"/>
      <c r="BS67"/>
      <c r="BT67"/>
      <c r="BU67"/>
      <c r="BV67"/>
      <c r="BW67"/>
      <c r="BX67"/>
      <c r="BY67"/>
      <c r="BZ67"/>
      <c r="CA67"/>
      <c r="CB67"/>
      <c r="CC67"/>
    </row>
    <row r="68" spans="1:81" ht="15.75">
      <c r="A68" s="476" t="s">
        <v>786</v>
      </c>
      <c r="B68" s="474" t="s">
        <v>132</v>
      </c>
      <c r="C68" s="477"/>
      <c r="D68" s="478"/>
      <c r="E68" s="479"/>
      <c r="F68" s="480">
        <f t="shared" si="134"/>
        <v>0</v>
      </c>
      <c r="G68" s="477"/>
      <c r="H68" s="478"/>
      <c r="I68" s="479"/>
      <c r="J68" s="480">
        <f t="shared" si="135"/>
        <v>0</v>
      </c>
      <c r="K68" s="477"/>
      <c r="L68" s="478"/>
      <c r="M68" s="479"/>
      <c r="N68" s="480">
        <f t="shared" si="136"/>
        <v>0</v>
      </c>
      <c r="O68" s="477"/>
      <c r="P68" s="478"/>
      <c r="Q68" s="479"/>
      <c r="R68" s="480">
        <f t="shared" si="137"/>
        <v>0</v>
      </c>
      <c r="S68" s="477"/>
      <c r="T68" s="478"/>
      <c r="U68" s="479"/>
      <c r="V68" s="480">
        <f t="shared" si="138"/>
        <v>0</v>
      </c>
      <c r="W68" s="477"/>
      <c r="X68" s="478"/>
      <c r="Y68" s="479"/>
      <c r="Z68" s="480">
        <f t="shared" si="139"/>
        <v>0</v>
      </c>
      <c r="AA68" s="477"/>
      <c r="AB68" s="478"/>
      <c r="AC68" s="479"/>
      <c r="AD68" s="480">
        <f t="shared" si="140"/>
        <v>0</v>
      </c>
      <c r="AE68" s="477"/>
      <c r="AF68" s="478"/>
      <c r="AG68" s="479"/>
      <c r="AH68" s="480">
        <f t="shared" si="141"/>
        <v>0</v>
      </c>
      <c r="AI68" s="477"/>
      <c r="AJ68" s="478"/>
      <c r="AK68" s="479"/>
      <c r="AL68" s="480">
        <f t="shared" si="142"/>
        <v>0</v>
      </c>
      <c r="AM68" s="477"/>
      <c r="AN68" s="478"/>
      <c r="AO68" s="479"/>
      <c r="AP68" s="480">
        <f t="shared" si="143"/>
        <v>0</v>
      </c>
      <c r="AQ68" s="477"/>
      <c r="AR68" s="478"/>
      <c r="AS68" s="479"/>
      <c r="AT68" s="480">
        <f t="shared" si="144"/>
        <v>0</v>
      </c>
      <c r="AW68" s="2"/>
      <c r="BB68" s="2"/>
      <c r="BJ68"/>
      <c r="BK68"/>
      <c r="BL68"/>
      <c r="BM68"/>
      <c r="BN68"/>
      <c r="BO68"/>
      <c r="BP68"/>
      <c r="BQ68"/>
      <c r="BR68"/>
      <c r="BS68"/>
      <c r="BT68"/>
      <c r="BU68"/>
      <c r="BV68"/>
      <c r="BW68"/>
      <c r="BX68"/>
      <c r="BY68"/>
      <c r="BZ68"/>
      <c r="CA68"/>
      <c r="CB68"/>
      <c r="CC68"/>
    </row>
    <row r="69" spans="1:81" ht="15.75">
      <c r="A69" s="476" t="s">
        <v>787</v>
      </c>
      <c r="B69" s="474" t="s">
        <v>132</v>
      </c>
      <c r="C69" s="477"/>
      <c r="D69" s="478"/>
      <c r="E69" s="479"/>
      <c r="F69" s="480">
        <f t="shared" si="134"/>
        <v>0</v>
      </c>
      <c r="G69" s="477"/>
      <c r="H69" s="478"/>
      <c r="I69" s="479"/>
      <c r="J69" s="480">
        <f t="shared" si="135"/>
        <v>0</v>
      </c>
      <c r="K69" s="477"/>
      <c r="L69" s="478"/>
      <c r="M69" s="479"/>
      <c r="N69" s="480">
        <f t="shared" si="136"/>
        <v>0</v>
      </c>
      <c r="O69" s="477"/>
      <c r="P69" s="478"/>
      <c r="Q69" s="479"/>
      <c r="R69" s="480">
        <f t="shared" si="137"/>
        <v>0</v>
      </c>
      <c r="S69" s="477"/>
      <c r="T69" s="478"/>
      <c r="U69" s="479"/>
      <c r="V69" s="480">
        <f t="shared" si="138"/>
        <v>0</v>
      </c>
      <c r="W69" s="477"/>
      <c r="X69" s="478"/>
      <c r="Y69" s="479"/>
      <c r="Z69" s="480">
        <f t="shared" si="139"/>
        <v>0</v>
      </c>
      <c r="AA69" s="477"/>
      <c r="AB69" s="478"/>
      <c r="AC69" s="479"/>
      <c r="AD69" s="480">
        <f t="shared" si="140"/>
        <v>0</v>
      </c>
      <c r="AE69" s="477"/>
      <c r="AF69" s="478"/>
      <c r="AG69" s="479"/>
      <c r="AH69" s="480">
        <f t="shared" si="141"/>
        <v>0</v>
      </c>
      <c r="AI69" s="477"/>
      <c r="AJ69" s="478"/>
      <c r="AK69" s="479"/>
      <c r="AL69" s="480">
        <f t="shared" si="142"/>
        <v>0</v>
      </c>
      <c r="AM69" s="477"/>
      <c r="AN69" s="478"/>
      <c r="AO69" s="479"/>
      <c r="AP69" s="480">
        <f t="shared" si="143"/>
        <v>0</v>
      </c>
      <c r="AQ69" s="477"/>
      <c r="AR69" s="478"/>
      <c r="AS69" s="479"/>
      <c r="AT69" s="480">
        <f t="shared" si="144"/>
        <v>0</v>
      </c>
      <c r="AW69" s="2"/>
      <c r="BB69" s="2"/>
      <c r="BJ69"/>
      <c r="BK69"/>
      <c r="BL69"/>
      <c r="BM69"/>
      <c r="BN69"/>
      <c r="BO69"/>
      <c r="BP69"/>
      <c r="BQ69"/>
      <c r="BR69"/>
      <c r="BS69"/>
      <c r="BT69"/>
      <c r="BU69"/>
      <c r="BV69"/>
      <c r="BW69"/>
      <c r="BX69"/>
      <c r="BY69"/>
      <c r="BZ69"/>
      <c r="CA69"/>
      <c r="CB69"/>
      <c r="CC69"/>
    </row>
    <row r="70" spans="1:81" ht="15.75">
      <c r="A70" s="476" t="s">
        <v>788</v>
      </c>
      <c r="B70" s="474" t="s">
        <v>132</v>
      </c>
      <c r="C70" s="477"/>
      <c r="D70" s="478"/>
      <c r="E70" s="479"/>
      <c r="F70" s="480">
        <f t="shared" si="134"/>
        <v>0</v>
      </c>
      <c r="G70" s="477"/>
      <c r="H70" s="478"/>
      <c r="I70" s="479"/>
      <c r="J70" s="480">
        <f t="shared" si="135"/>
        <v>0</v>
      </c>
      <c r="K70" s="477"/>
      <c r="L70" s="478"/>
      <c r="M70" s="479"/>
      <c r="N70" s="480">
        <f t="shared" si="136"/>
        <v>0</v>
      </c>
      <c r="O70" s="477"/>
      <c r="P70" s="478"/>
      <c r="Q70" s="479"/>
      <c r="R70" s="480">
        <f t="shared" si="137"/>
        <v>0</v>
      </c>
      <c r="S70" s="477"/>
      <c r="T70" s="478"/>
      <c r="U70" s="479"/>
      <c r="V70" s="480">
        <f t="shared" si="138"/>
        <v>0</v>
      </c>
      <c r="W70" s="477"/>
      <c r="X70" s="478"/>
      <c r="Y70" s="479"/>
      <c r="Z70" s="480">
        <f t="shared" si="139"/>
        <v>0</v>
      </c>
      <c r="AA70" s="477"/>
      <c r="AB70" s="478"/>
      <c r="AC70" s="479"/>
      <c r="AD70" s="480">
        <f t="shared" si="140"/>
        <v>0</v>
      </c>
      <c r="AE70" s="477"/>
      <c r="AF70" s="478"/>
      <c r="AG70" s="479"/>
      <c r="AH70" s="480">
        <f t="shared" si="141"/>
        <v>0</v>
      </c>
      <c r="AI70" s="477"/>
      <c r="AJ70" s="478"/>
      <c r="AK70" s="479"/>
      <c r="AL70" s="480">
        <f t="shared" si="142"/>
        <v>0</v>
      </c>
      <c r="AM70" s="477"/>
      <c r="AN70" s="478"/>
      <c r="AO70" s="479"/>
      <c r="AP70" s="480">
        <f t="shared" si="143"/>
        <v>0</v>
      </c>
      <c r="AQ70" s="477"/>
      <c r="AR70" s="478"/>
      <c r="AS70" s="479"/>
      <c r="AT70" s="480">
        <f t="shared" si="144"/>
        <v>0</v>
      </c>
      <c r="AW70" s="2"/>
      <c r="BB70" s="2"/>
      <c r="BJ70"/>
      <c r="BK70"/>
      <c r="BL70"/>
      <c r="BM70"/>
      <c r="BN70"/>
      <c r="BO70"/>
      <c r="BP70"/>
      <c r="BQ70"/>
      <c r="BR70"/>
      <c r="BS70"/>
      <c r="BT70"/>
      <c r="BU70"/>
      <c r="BV70"/>
      <c r="BW70"/>
      <c r="BX70"/>
      <c r="BY70"/>
      <c r="BZ70"/>
      <c r="CA70"/>
      <c r="CB70"/>
      <c r="CC70"/>
    </row>
    <row r="71" spans="1:81" ht="15.75">
      <c r="A71" s="476" t="s">
        <v>789</v>
      </c>
      <c r="B71" s="474" t="s">
        <v>132</v>
      </c>
      <c r="C71" s="477"/>
      <c r="D71" s="478"/>
      <c r="E71" s="479"/>
      <c r="F71" s="480">
        <f t="shared" si="134"/>
        <v>0</v>
      </c>
      <c r="G71" s="477"/>
      <c r="H71" s="478"/>
      <c r="I71" s="479"/>
      <c r="J71" s="480">
        <f t="shared" si="135"/>
        <v>0</v>
      </c>
      <c r="K71" s="477"/>
      <c r="L71" s="478"/>
      <c r="M71" s="479"/>
      <c r="N71" s="480">
        <f t="shared" si="136"/>
        <v>0</v>
      </c>
      <c r="O71" s="477"/>
      <c r="P71" s="478"/>
      <c r="Q71" s="479"/>
      <c r="R71" s="480">
        <f t="shared" si="137"/>
        <v>0</v>
      </c>
      <c r="S71" s="477"/>
      <c r="T71" s="478"/>
      <c r="U71" s="479"/>
      <c r="V71" s="480">
        <f t="shared" si="138"/>
        <v>0</v>
      </c>
      <c r="W71" s="477"/>
      <c r="X71" s="478"/>
      <c r="Y71" s="479"/>
      <c r="Z71" s="480">
        <f t="shared" si="139"/>
        <v>0</v>
      </c>
      <c r="AA71" s="477"/>
      <c r="AB71" s="478"/>
      <c r="AC71" s="479"/>
      <c r="AD71" s="480">
        <f t="shared" si="140"/>
        <v>0</v>
      </c>
      <c r="AE71" s="477"/>
      <c r="AF71" s="478"/>
      <c r="AG71" s="479"/>
      <c r="AH71" s="480">
        <f t="shared" si="141"/>
        <v>0</v>
      </c>
      <c r="AI71" s="477"/>
      <c r="AJ71" s="478"/>
      <c r="AK71" s="479"/>
      <c r="AL71" s="480">
        <f t="shared" si="142"/>
        <v>0</v>
      </c>
      <c r="AM71" s="477"/>
      <c r="AN71" s="478"/>
      <c r="AO71" s="479"/>
      <c r="AP71" s="480">
        <f t="shared" si="143"/>
        <v>0</v>
      </c>
      <c r="AQ71" s="477"/>
      <c r="AR71" s="478"/>
      <c r="AS71" s="479"/>
      <c r="AT71" s="480">
        <f t="shared" si="144"/>
        <v>0</v>
      </c>
      <c r="AW71" s="2"/>
      <c r="BB71" s="2"/>
      <c r="BJ71"/>
      <c r="BK71"/>
      <c r="BL71"/>
      <c r="BM71"/>
      <c r="BN71"/>
      <c r="BO71"/>
      <c r="BP71"/>
      <c r="BQ71"/>
      <c r="BR71"/>
      <c r="BS71"/>
      <c r="BT71"/>
      <c r="BU71"/>
      <c r="BV71"/>
      <c r="BW71"/>
      <c r="BX71"/>
      <c r="BY71"/>
      <c r="BZ71"/>
      <c r="CA71"/>
      <c r="CB71"/>
      <c r="CC71"/>
    </row>
    <row r="72" spans="1:81" ht="15.75">
      <c r="A72" s="476" t="s">
        <v>790</v>
      </c>
      <c r="B72" s="474" t="s">
        <v>132</v>
      </c>
      <c r="C72" s="477"/>
      <c r="D72" s="478"/>
      <c r="E72" s="479"/>
      <c r="F72" s="480">
        <f t="shared" si="134"/>
        <v>0</v>
      </c>
      <c r="G72" s="477"/>
      <c r="H72" s="478"/>
      <c r="I72" s="479"/>
      <c r="J72" s="480">
        <f t="shared" si="135"/>
        <v>0</v>
      </c>
      <c r="K72" s="477"/>
      <c r="L72" s="478"/>
      <c r="M72" s="479"/>
      <c r="N72" s="480">
        <f t="shared" si="136"/>
        <v>0</v>
      </c>
      <c r="O72" s="477"/>
      <c r="P72" s="478"/>
      <c r="Q72" s="479"/>
      <c r="R72" s="480">
        <f t="shared" si="137"/>
        <v>0</v>
      </c>
      <c r="S72" s="477"/>
      <c r="T72" s="478"/>
      <c r="U72" s="479"/>
      <c r="V72" s="480">
        <f t="shared" si="138"/>
        <v>0</v>
      </c>
      <c r="W72" s="477"/>
      <c r="X72" s="478"/>
      <c r="Y72" s="479"/>
      <c r="Z72" s="480">
        <f t="shared" si="139"/>
        <v>0</v>
      </c>
      <c r="AA72" s="477"/>
      <c r="AB72" s="478"/>
      <c r="AC72" s="479"/>
      <c r="AD72" s="480">
        <f t="shared" si="140"/>
        <v>0</v>
      </c>
      <c r="AE72" s="477"/>
      <c r="AF72" s="478"/>
      <c r="AG72" s="479"/>
      <c r="AH72" s="480">
        <f t="shared" si="141"/>
        <v>0</v>
      </c>
      <c r="AI72" s="477"/>
      <c r="AJ72" s="478"/>
      <c r="AK72" s="479"/>
      <c r="AL72" s="480">
        <f t="shared" si="142"/>
        <v>0</v>
      </c>
      <c r="AM72" s="477"/>
      <c r="AN72" s="478"/>
      <c r="AO72" s="479"/>
      <c r="AP72" s="480">
        <f t="shared" si="143"/>
        <v>0</v>
      </c>
      <c r="AQ72" s="477"/>
      <c r="AR72" s="478"/>
      <c r="AS72" s="479"/>
      <c r="AT72" s="480">
        <f t="shared" si="144"/>
        <v>0</v>
      </c>
      <c r="AW72" s="2"/>
      <c r="BB72" s="2"/>
      <c r="BJ72"/>
      <c r="BK72"/>
      <c r="BL72"/>
      <c r="BM72"/>
      <c r="BN72"/>
      <c r="BO72"/>
      <c r="BP72"/>
      <c r="BQ72"/>
      <c r="BR72"/>
      <c r="BS72"/>
      <c r="BT72"/>
      <c r="BU72"/>
      <c r="BV72"/>
      <c r="BW72"/>
      <c r="BX72"/>
      <c r="BY72"/>
      <c r="BZ72"/>
      <c r="CA72"/>
      <c r="CB72"/>
      <c r="CC72"/>
    </row>
    <row r="73" spans="1:81" ht="15.75">
      <c r="A73" s="476" t="s">
        <v>791</v>
      </c>
      <c r="B73" s="474" t="s">
        <v>132</v>
      </c>
      <c r="C73" s="477"/>
      <c r="D73" s="478"/>
      <c r="E73" s="479"/>
      <c r="F73" s="480">
        <f t="shared" si="134"/>
        <v>0</v>
      </c>
      <c r="G73" s="477"/>
      <c r="H73" s="478"/>
      <c r="I73" s="479"/>
      <c r="J73" s="480">
        <f t="shared" si="135"/>
        <v>0</v>
      </c>
      <c r="K73" s="477"/>
      <c r="L73" s="478"/>
      <c r="M73" s="479"/>
      <c r="N73" s="480">
        <f t="shared" si="136"/>
        <v>0</v>
      </c>
      <c r="O73" s="477"/>
      <c r="P73" s="478"/>
      <c r="Q73" s="479"/>
      <c r="R73" s="480">
        <f t="shared" si="137"/>
        <v>0</v>
      </c>
      <c r="S73" s="477"/>
      <c r="T73" s="478"/>
      <c r="U73" s="479"/>
      <c r="V73" s="480">
        <f t="shared" si="138"/>
        <v>0</v>
      </c>
      <c r="W73" s="477"/>
      <c r="X73" s="478"/>
      <c r="Y73" s="479"/>
      <c r="Z73" s="480">
        <f t="shared" si="139"/>
        <v>0</v>
      </c>
      <c r="AA73" s="477"/>
      <c r="AB73" s="478"/>
      <c r="AC73" s="479"/>
      <c r="AD73" s="480">
        <f t="shared" si="140"/>
        <v>0</v>
      </c>
      <c r="AE73" s="477"/>
      <c r="AF73" s="478"/>
      <c r="AG73" s="479"/>
      <c r="AH73" s="480">
        <f t="shared" si="141"/>
        <v>0</v>
      </c>
      <c r="AI73" s="477"/>
      <c r="AJ73" s="478"/>
      <c r="AK73" s="479"/>
      <c r="AL73" s="480">
        <f t="shared" si="142"/>
        <v>0</v>
      </c>
      <c r="AM73" s="477"/>
      <c r="AN73" s="478"/>
      <c r="AO73" s="479"/>
      <c r="AP73" s="480">
        <f t="shared" si="143"/>
        <v>0</v>
      </c>
      <c r="AQ73" s="477"/>
      <c r="AR73" s="478"/>
      <c r="AS73" s="479"/>
      <c r="AT73" s="480">
        <f t="shared" si="144"/>
        <v>0</v>
      </c>
      <c r="AW73" s="2"/>
      <c r="BB73" s="2"/>
      <c r="BJ73"/>
      <c r="BK73"/>
      <c r="BL73"/>
      <c r="BM73"/>
      <c r="BN73"/>
      <c r="BO73"/>
      <c r="BP73"/>
      <c r="BQ73"/>
      <c r="BR73"/>
      <c r="BS73"/>
      <c r="BT73"/>
      <c r="BU73"/>
      <c r="BV73"/>
      <c r="BW73"/>
      <c r="BX73"/>
      <c r="BY73"/>
      <c r="BZ73"/>
      <c r="CA73"/>
      <c r="CB73"/>
      <c r="CC73"/>
    </row>
    <row r="74" spans="1:81" ht="15.75">
      <c r="A74" s="476" t="s">
        <v>792</v>
      </c>
      <c r="B74" s="474" t="s">
        <v>132</v>
      </c>
      <c r="C74" s="477"/>
      <c r="D74" s="478"/>
      <c r="E74" s="479"/>
      <c r="F74" s="480">
        <f t="shared" si="134"/>
        <v>0</v>
      </c>
      <c r="G74" s="477"/>
      <c r="H74" s="478"/>
      <c r="I74" s="479"/>
      <c r="J74" s="480">
        <f t="shared" si="135"/>
        <v>0</v>
      </c>
      <c r="K74" s="477"/>
      <c r="L74" s="478"/>
      <c r="M74" s="479"/>
      <c r="N74" s="480">
        <f t="shared" si="136"/>
        <v>0</v>
      </c>
      <c r="O74" s="477"/>
      <c r="P74" s="478"/>
      <c r="Q74" s="479"/>
      <c r="R74" s="480">
        <f t="shared" si="137"/>
        <v>0</v>
      </c>
      <c r="S74" s="477"/>
      <c r="T74" s="478"/>
      <c r="U74" s="479"/>
      <c r="V74" s="480">
        <f t="shared" si="138"/>
        <v>0</v>
      </c>
      <c r="W74" s="477"/>
      <c r="X74" s="478"/>
      <c r="Y74" s="479"/>
      <c r="Z74" s="480">
        <f t="shared" si="139"/>
        <v>0</v>
      </c>
      <c r="AA74" s="477"/>
      <c r="AB74" s="478"/>
      <c r="AC74" s="479"/>
      <c r="AD74" s="480">
        <f t="shared" si="140"/>
        <v>0</v>
      </c>
      <c r="AE74" s="477"/>
      <c r="AF74" s="478"/>
      <c r="AG74" s="479"/>
      <c r="AH74" s="480">
        <f t="shared" si="141"/>
        <v>0</v>
      </c>
      <c r="AI74" s="477"/>
      <c r="AJ74" s="478"/>
      <c r="AK74" s="479"/>
      <c r="AL74" s="480">
        <f t="shared" si="142"/>
        <v>0</v>
      </c>
      <c r="AM74" s="477"/>
      <c r="AN74" s="478"/>
      <c r="AO74" s="479"/>
      <c r="AP74" s="480">
        <f t="shared" si="143"/>
        <v>0</v>
      </c>
      <c r="AQ74" s="477"/>
      <c r="AR74" s="478"/>
      <c r="AS74" s="479"/>
      <c r="AT74" s="480">
        <f t="shared" si="144"/>
        <v>0</v>
      </c>
      <c r="AW74" s="2"/>
      <c r="BB74" s="2"/>
      <c r="BJ74"/>
      <c r="BK74"/>
      <c r="BL74"/>
      <c r="BM74"/>
      <c r="BN74"/>
      <c r="BO74"/>
      <c r="BP74"/>
      <c r="BQ74"/>
      <c r="BR74"/>
      <c r="BS74"/>
      <c r="BT74"/>
      <c r="BU74"/>
      <c r="BV74"/>
      <c r="BW74"/>
      <c r="BX74"/>
      <c r="BY74"/>
      <c r="BZ74"/>
      <c r="CA74"/>
      <c r="CB74"/>
      <c r="CC74"/>
    </row>
    <row r="75" spans="1:81" ht="15.75">
      <c r="A75" s="476" t="s">
        <v>793</v>
      </c>
      <c r="B75" s="474" t="s">
        <v>132</v>
      </c>
      <c r="C75" s="477"/>
      <c r="D75" s="478"/>
      <c r="E75" s="479"/>
      <c r="F75" s="480">
        <f t="shared" si="134"/>
        <v>0</v>
      </c>
      <c r="G75" s="477"/>
      <c r="H75" s="478"/>
      <c r="I75" s="479"/>
      <c r="J75" s="480">
        <f t="shared" si="135"/>
        <v>0</v>
      </c>
      <c r="K75" s="477"/>
      <c r="L75" s="478"/>
      <c r="M75" s="479"/>
      <c r="N75" s="480">
        <f t="shared" si="136"/>
        <v>0</v>
      </c>
      <c r="O75" s="477"/>
      <c r="P75" s="478"/>
      <c r="Q75" s="479"/>
      <c r="R75" s="480">
        <f t="shared" si="137"/>
        <v>0</v>
      </c>
      <c r="S75" s="477"/>
      <c r="T75" s="478"/>
      <c r="U75" s="479"/>
      <c r="V75" s="480">
        <f t="shared" si="138"/>
        <v>0</v>
      </c>
      <c r="W75" s="477"/>
      <c r="X75" s="478"/>
      <c r="Y75" s="479"/>
      <c r="Z75" s="480">
        <f t="shared" si="139"/>
        <v>0</v>
      </c>
      <c r="AA75" s="477"/>
      <c r="AB75" s="478"/>
      <c r="AC75" s="479"/>
      <c r="AD75" s="480">
        <f t="shared" si="140"/>
        <v>0</v>
      </c>
      <c r="AE75" s="477"/>
      <c r="AF75" s="478"/>
      <c r="AG75" s="479"/>
      <c r="AH75" s="480">
        <f t="shared" si="141"/>
        <v>0</v>
      </c>
      <c r="AI75" s="477"/>
      <c r="AJ75" s="478"/>
      <c r="AK75" s="479"/>
      <c r="AL75" s="480">
        <f t="shared" si="142"/>
        <v>0</v>
      </c>
      <c r="AM75" s="477"/>
      <c r="AN75" s="478"/>
      <c r="AO75" s="479"/>
      <c r="AP75" s="480">
        <f t="shared" si="143"/>
        <v>0</v>
      </c>
      <c r="AQ75" s="477"/>
      <c r="AR75" s="478"/>
      <c r="AS75" s="479"/>
      <c r="AT75" s="480">
        <f t="shared" si="144"/>
        <v>0</v>
      </c>
      <c r="AW75" s="2"/>
      <c r="BB75" s="2"/>
      <c r="BJ75"/>
      <c r="BK75"/>
      <c r="BL75"/>
      <c r="BM75"/>
      <c r="BN75"/>
      <c r="BO75"/>
      <c r="BP75"/>
      <c r="BQ75"/>
      <c r="BR75"/>
      <c r="BS75"/>
      <c r="BT75"/>
      <c r="BU75"/>
      <c r="BV75"/>
      <c r="BW75"/>
      <c r="BX75"/>
      <c r="BY75"/>
      <c r="BZ75"/>
      <c r="CA75"/>
      <c r="CB75"/>
      <c r="CC75"/>
    </row>
    <row r="76" spans="1:81" ht="15.75">
      <c r="A76" s="475" t="s">
        <v>806</v>
      </c>
      <c r="B76" s="474"/>
      <c r="C76" s="615"/>
      <c r="D76" s="616"/>
      <c r="E76" s="617"/>
      <c r="F76" s="617">
        <f>SUM(F77:F82)</f>
        <v>0</v>
      </c>
      <c r="G76" s="615"/>
      <c r="H76" s="616"/>
      <c r="I76" s="617"/>
      <c r="J76" s="617">
        <f t="shared" ref="J76" si="145">SUM(J77:J82)</f>
        <v>0</v>
      </c>
      <c r="K76" s="615"/>
      <c r="L76" s="616"/>
      <c r="M76" s="617"/>
      <c r="N76" s="617">
        <f t="shared" ref="N76" si="146">SUM(N77:N82)</f>
        <v>0</v>
      </c>
      <c r="O76" s="615"/>
      <c r="P76" s="616"/>
      <c r="Q76" s="617"/>
      <c r="R76" s="617">
        <f t="shared" ref="R76" si="147">SUM(R77:R82)</f>
        <v>0</v>
      </c>
      <c r="S76" s="615"/>
      <c r="T76" s="616"/>
      <c r="U76" s="617"/>
      <c r="V76" s="617">
        <f t="shared" ref="V76" si="148">SUM(V77:V82)</f>
        <v>0</v>
      </c>
      <c r="W76" s="615"/>
      <c r="X76" s="616"/>
      <c r="Y76" s="617"/>
      <c r="Z76" s="617">
        <f t="shared" ref="Z76" si="149">SUM(Z77:Z82)</f>
        <v>0</v>
      </c>
      <c r="AA76" s="615"/>
      <c r="AB76" s="616"/>
      <c r="AC76" s="617"/>
      <c r="AD76" s="617">
        <f t="shared" ref="AD76" si="150">SUM(AD77:AD82)</f>
        <v>0</v>
      </c>
      <c r="AE76" s="615"/>
      <c r="AF76" s="616"/>
      <c r="AG76" s="617"/>
      <c r="AH76" s="617">
        <f t="shared" ref="AH76" si="151">SUM(AH77:AH82)</f>
        <v>0</v>
      </c>
      <c r="AI76" s="615"/>
      <c r="AJ76" s="616"/>
      <c r="AK76" s="617"/>
      <c r="AL76" s="617">
        <f t="shared" ref="AL76" si="152">SUM(AL77:AL82)</f>
        <v>0</v>
      </c>
      <c r="AM76" s="615"/>
      <c r="AN76" s="616"/>
      <c r="AO76" s="617"/>
      <c r="AP76" s="617">
        <f t="shared" ref="AP76" si="153">SUM(AP77:AP82)</f>
        <v>0</v>
      </c>
      <c r="AQ76" s="615"/>
      <c r="AR76" s="616"/>
      <c r="AS76" s="617"/>
      <c r="AT76" s="617">
        <f t="shared" ref="AT76" si="154">SUM(AT77:AT82)</f>
        <v>0</v>
      </c>
      <c r="AW76" s="2"/>
      <c r="BB76" s="2"/>
      <c r="BJ76"/>
      <c r="BK76"/>
      <c r="BL76"/>
      <c r="BM76"/>
      <c r="BN76"/>
      <c r="BO76"/>
      <c r="BP76"/>
      <c r="BQ76"/>
      <c r="BR76"/>
      <c r="BS76"/>
      <c r="BT76"/>
      <c r="BU76"/>
      <c r="BV76"/>
      <c r="BW76"/>
      <c r="BX76"/>
      <c r="BY76"/>
      <c r="BZ76"/>
      <c r="CA76"/>
      <c r="CB76"/>
      <c r="CC76"/>
    </row>
    <row r="77" spans="1:81" ht="15.75">
      <c r="A77" s="476" t="s">
        <v>795</v>
      </c>
      <c r="B77" s="474" t="s">
        <v>132</v>
      </c>
      <c r="C77" s="477"/>
      <c r="D77" s="478"/>
      <c r="E77" s="479"/>
      <c r="F77" s="480">
        <f t="shared" ref="F77:F82" si="155">C77*(D77+E77)</f>
        <v>0</v>
      </c>
      <c r="G77" s="477"/>
      <c r="H77" s="478"/>
      <c r="I77" s="479"/>
      <c r="J77" s="480">
        <f t="shared" ref="J77:J82" si="156">G77*(H77+I77)</f>
        <v>0</v>
      </c>
      <c r="K77" s="477"/>
      <c r="L77" s="478"/>
      <c r="M77" s="479"/>
      <c r="N77" s="480">
        <f t="shared" ref="N77:N82" si="157">K77*(L77+M77)</f>
        <v>0</v>
      </c>
      <c r="O77" s="477"/>
      <c r="P77" s="478"/>
      <c r="Q77" s="479"/>
      <c r="R77" s="480">
        <f t="shared" ref="R77:R82" si="158">O77*(P77+Q77)</f>
        <v>0</v>
      </c>
      <c r="S77" s="477"/>
      <c r="T77" s="478"/>
      <c r="U77" s="479"/>
      <c r="V77" s="480">
        <f t="shared" ref="V77:V82" si="159">S77*(T77+U77)</f>
        <v>0</v>
      </c>
      <c r="W77" s="477"/>
      <c r="X77" s="478"/>
      <c r="Y77" s="479"/>
      <c r="Z77" s="480">
        <f t="shared" ref="Z77:Z82" si="160">W77*(X77+Y77)</f>
        <v>0</v>
      </c>
      <c r="AA77" s="477"/>
      <c r="AB77" s="478"/>
      <c r="AC77" s="479"/>
      <c r="AD77" s="480">
        <f t="shared" ref="AD77:AD82" si="161">AA77*(AB77+AC77)</f>
        <v>0</v>
      </c>
      <c r="AE77" s="477"/>
      <c r="AF77" s="478"/>
      <c r="AG77" s="479"/>
      <c r="AH77" s="480">
        <f t="shared" ref="AH77:AH82" si="162">AE77*(AF77+AG77)</f>
        <v>0</v>
      </c>
      <c r="AI77" s="477"/>
      <c r="AJ77" s="478"/>
      <c r="AK77" s="479"/>
      <c r="AL77" s="480">
        <f t="shared" ref="AL77:AL82" si="163">AI77*(AJ77+AK77)</f>
        <v>0</v>
      </c>
      <c r="AM77" s="477"/>
      <c r="AN77" s="478"/>
      <c r="AO77" s="479"/>
      <c r="AP77" s="480">
        <f t="shared" ref="AP77:AP82" si="164">AM77*(AN77+AO77)</f>
        <v>0</v>
      </c>
      <c r="AQ77" s="477"/>
      <c r="AR77" s="478"/>
      <c r="AS77" s="479"/>
      <c r="AT77" s="480">
        <f t="shared" ref="AT77:AT82" si="165">AQ77*(AR77+AS77)</f>
        <v>0</v>
      </c>
      <c r="AW77" s="2"/>
      <c r="BB77" s="2"/>
      <c r="BJ77"/>
      <c r="BK77"/>
      <c r="BL77"/>
      <c r="BM77"/>
      <c r="BN77"/>
      <c r="BO77"/>
      <c r="BP77"/>
      <c r="BQ77"/>
      <c r="BR77"/>
      <c r="BS77"/>
      <c r="BT77"/>
      <c r="BU77"/>
      <c r="BV77"/>
      <c r="BW77"/>
      <c r="BX77"/>
      <c r="BY77"/>
      <c r="BZ77"/>
      <c r="CA77"/>
      <c r="CB77"/>
      <c r="CC77"/>
    </row>
    <row r="78" spans="1:81" ht="15.75">
      <c r="A78" s="476" t="s">
        <v>796</v>
      </c>
      <c r="B78" s="474" t="s">
        <v>132</v>
      </c>
      <c r="C78" s="477"/>
      <c r="D78" s="478"/>
      <c r="E78" s="479"/>
      <c r="F78" s="480">
        <f t="shared" si="155"/>
        <v>0</v>
      </c>
      <c r="G78" s="477"/>
      <c r="H78" s="478"/>
      <c r="I78" s="479"/>
      <c r="J78" s="480">
        <f t="shared" si="156"/>
        <v>0</v>
      </c>
      <c r="K78" s="477"/>
      <c r="L78" s="478"/>
      <c r="M78" s="479"/>
      <c r="N78" s="480">
        <f t="shared" si="157"/>
        <v>0</v>
      </c>
      <c r="O78" s="477"/>
      <c r="P78" s="478"/>
      <c r="Q78" s="479"/>
      <c r="R78" s="480">
        <f t="shared" si="158"/>
        <v>0</v>
      </c>
      <c r="S78" s="477"/>
      <c r="T78" s="478"/>
      <c r="U78" s="479"/>
      <c r="V78" s="480">
        <f t="shared" si="159"/>
        <v>0</v>
      </c>
      <c r="W78" s="477"/>
      <c r="X78" s="478"/>
      <c r="Y78" s="479"/>
      <c r="Z78" s="480">
        <f t="shared" si="160"/>
        <v>0</v>
      </c>
      <c r="AA78" s="477"/>
      <c r="AB78" s="478"/>
      <c r="AC78" s="479"/>
      <c r="AD78" s="480">
        <f t="shared" si="161"/>
        <v>0</v>
      </c>
      <c r="AE78" s="477"/>
      <c r="AF78" s="478"/>
      <c r="AG78" s="479"/>
      <c r="AH78" s="480">
        <f t="shared" si="162"/>
        <v>0</v>
      </c>
      <c r="AI78" s="477"/>
      <c r="AJ78" s="478"/>
      <c r="AK78" s="479"/>
      <c r="AL78" s="480">
        <f t="shared" si="163"/>
        <v>0</v>
      </c>
      <c r="AM78" s="477"/>
      <c r="AN78" s="478"/>
      <c r="AO78" s="479"/>
      <c r="AP78" s="480">
        <f t="shared" si="164"/>
        <v>0</v>
      </c>
      <c r="AQ78" s="477"/>
      <c r="AR78" s="478"/>
      <c r="AS78" s="479"/>
      <c r="AT78" s="480">
        <f t="shared" si="165"/>
        <v>0</v>
      </c>
      <c r="AW78" s="2"/>
      <c r="BB78" s="2"/>
      <c r="BJ78"/>
      <c r="BK78"/>
      <c r="BL78"/>
      <c r="BM78"/>
      <c r="BN78"/>
      <c r="BO78"/>
      <c r="BP78"/>
      <c r="BQ78"/>
      <c r="BR78"/>
      <c r="BS78"/>
      <c r="BT78"/>
      <c r="BU78"/>
      <c r="BV78"/>
      <c r="BW78"/>
      <c r="BX78"/>
      <c r="BY78"/>
      <c r="BZ78"/>
      <c r="CA78"/>
      <c r="CB78"/>
      <c r="CC78"/>
    </row>
    <row r="79" spans="1:81" ht="15.75">
      <c r="A79" s="476" t="s">
        <v>797</v>
      </c>
      <c r="B79" s="474" t="s">
        <v>132</v>
      </c>
      <c r="C79" s="477"/>
      <c r="D79" s="478"/>
      <c r="E79" s="479"/>
      <c r="F79" s="480">
        <f t="shared" si="155"/>
        <v>0</v>
      </c>
      <c r="G79" s="477"/>
      <c r="H79" s="478"/>
      <c r="I79" s="479"/>
      <c r="J79" s="480">
        <f t="shared" si="156"/>
        <v>0</v>
      </c>
      <c r="K79" s="477"/>
      <c r="L79" s="478"/>
      <c r="M79" s="479"/>
      <c r="N79" s="480">
        <f t="shared" si="157"/>
        <v>0</v>
      </c>
      <c r="O79" s="477"/>
      <c r="P79" s="478"/>
      <c r="Q79" s="479"/>
      <c r="R79" s="480">
        <f t="shared" si="158"/>
        <v>0</v>
      </c>
      <c r="S79" s="477"/>
      <c r="T79" s="478"/>
      <c r="U79" s="479"/>
      <c r="V79" s="480">
        <f t="shared" si="159"/>
        <v>0</v>
      </c>
      <c r="W79" s="477"/>
      <c r="X79" s="478"/>
      <c r="Y79" s="479"/>
      <c r="Z79" s="480">
        <f t="shared" si="160"/>
        <v>0</v>
      </c>
      <c r="AA79" s="477"/>
      <c r="AB79" s="478"/>
      <c r="AC79" s="479"/>
      <c r="AD79" s="480">
        <f t="shared" si="161"/>
        <v>0</v>
      </c>
      <c r="AE79" s="477"/>
      <c r="AF79" s="478"/>
      <c r="AG79" s="479"/>
      <c r="AH79" s="480">
        <f t="shared" si="162"/>
        <v>0</v>
      </c>
      <c r="AI79" s="477"/>
      <c r="AJ79" s="478"/>
      <c r="AK79" s="479"/>
      <c r="AL79" s="480">
        <f t="shared" si="163"/>
        <v>0</v>
      </c>
      <c r="AM79" s="477"/>
      <c r="AN79" s="478"/>
      <c r="AO79" s="479"/>
      <c r="AP79" s="480">
        <f t="shared" si="164"/>
        <v>0</v>
      </c>
      <c r="AQ79" s="477"/>
      <c r="AR79" s="478"/>
      <c r="AS79" s="479"/>
      <c r="AT79" s="480">
        <f t="shared" si="165"/>
        <v>0</v>
      </c>
      <c r="AW79" s="2"/>
      <c r="BB79" s="2"/>
      <c r="BJ79"/>
      <c r="BK79"/>
      <c r="BL79"/>
      <c r="BM79"/>
      <c r="BN79"/>
      <c r="BO79"/>
      <c r="BP79"/>
      <c r="BQ79"/>
      <c r="BR79"/>
      <c r="BS79"/>
      <c r="BT79"/>
      <c r="BU79"/>
      <c r="BV79"/>
      <c r="BW79"/>
      <c r="BX79"/>
      <c r="BY79"/>
      <c r="BZ79"/>
      <c r="CA79"/>
      <c r="CB79"/>
      <c r="CC79"/>
    </row>
    <row r="80" spans="1:81" ht="15.75">
      <c r="A80" s="476" t="s">
        <v>798</v>
      </c>
      <c r="B80" s="474" t="s">
        <v>132</v>
      </c>
      <c r="C80" s="477"/>
      <c r="D80" s="478"/>
      <c r="E80" s="479"/>
      <c r="F80" s="480">
        <f t="shared" si="155"/>
        <v>0</v>
      </c>
      <c r="G80" s="477"/>
      <c r="H80" s="478"/>
      <c r="I80" s="479"/>
      <c r="J80" s="480">
        <f t="shared" si="156"/>
        <v>0</v>
      </c>
      <c r="K80" s="477"/>
      <c r="L80" s="478"/>
      <c r="M80" s="479"/>
      <c r="N80" s="480">
        <f t="shared" si="157"/>
        <v>0</v>
      </c>
      <c r="O80" s="477"/>
      <c r="P80" s="478"/>
      <c r="Q80" s="479"/>
      <c r="R80" s="480">
        <f t="shared" si="158"/>
        <v>0</v>
      </c>
      <c r="S80" s="477"/>
      <c r="T80" s="478"/>
      <c r="U80" s="479"/>
      <c r="V80" s="480">
        <f t="shared" si="159"/>
        <v>0</v>
      </c>
      <c r="W80" s="477"/>
      <c r="X80" s="478"/>
      <c r="Y80" s="479"/>
      <c r="Z80" s="480">
        <f t="shared" si="160"/>
        <v>0</v>
      </c>
      <c r="AA80" s="477"/>
      <c r="AB80" s="478"/>
      <c r="AC80" s="479"/>
      <c r="AD80" s="480">
        <f t="shared" si="161"/>
        <v>0</v>
      </c>
      <c r="AE80" s="477"/>
      <c r="AF80" s="478"/>
      <c r="AG80" s="479"/>
      <c r="AH80" s="480">
        <f t="shared" si="162"/>
        <v>0</v>
      </c>
      <c r="AI80" s="477"/>
      <c r="AJ80" s="478"/>
      <c r="AK80" s="479"/>
      <c r="AL80" s="480">
        <f t="shared" si="163"/>
        <v>0</v>
      </c>
      <c r="AM80" s="477"/>
      <c r="AN80" s="478"/>
      <c r="AO80" s="479"/>
      <c r="AP80" s="480">
        <f t="shared" si="164"/>
        <v>0</v>
      </c>
      <c r="AQ80" s="477"/>
      <c r="AR80" s="478"/>
      <c r="AS80" s="479"/>
      <c r="AT80" s="480">
        <f t="shared" si="165"/>
        <v>0</v>
      </c>
      <c r="AW80" s="2"/>
      <c r="BB80" s="2"/>
      <c r="BJ80"/>
      <c r="BK80"/>
      <c r="BL80"/>
      <c r="BM80"/>
      <c r="BN80"/>
      <c r="BO80"/>
      <c r="BP80"/>
      <c r="BQ80"/>
      <c r="BR80"/>
      <c r="BS80"/>
      <c r="BT80"/>
      <c r="BU80"/>
      <c r="BV80"/>
      <c r="BW80"/>
      <c r="BX80"/>
      <c r="BY80"/>
      <c r="BZ80"/>
      <c r="CA80"/>
      <c r="CB80"/>
      <c r="CC80"/>
    </row>
    <row r="81" spans="1:81" ht="15.75">
      <c r="A81" s="476" t="s">
        <v>799</v>
      </c>
      <c r="B81" s="474" t="s">
        <v>132</v>
      </c>
      <c r="C81" s="477"/>
      <c r="D81" s="478"/>
      <c r="E81" s="479"/>
      <c r="F81" s="480">
        <f t="shared" si="155"/>
        <v>0</v>
      </c>
      <c r="G81" s="477"/>
      <c r="H81" s="478"/>
      <c r="I81" s="479"/>
      <c r="J81" s="480">
        <f t="shared" si="156"/>
        <v>0</v>
      </c>
      <c r="K81" s="477"/>
      <c r="L81" s="478"/>
      <c r="M81" s="479"/>
      <c r="N81" s="480">
        <f t="shared" si="157"/>
        <v>0</v>
      </c>
      <c r="O81" s="477"/>
      <c r="P81" s="478"/>
      <c r="Q81" s="479"/>
      <c r="R81" s="480">
        <f t="shared" si="158"/>
        <v>0</v>
      </c>
      <c r="S81" s="477"/>
      <c r="T81" s="478"/>
      <c r="U81" s="479"/>
      <c r="V81" s="480">
        <f t="shared" si="159"/>
        <v>0</v>
      </c>
      <c r="W81" s="477"/>
      <c r="X81" s="478"/>
      <c r="Y81" s="479"/>
      <c r="Z81" s="480">
        <f t="shared" si="160"/>
        <v>0</v>
      </c>
      <c r="AA81" s="477"/>
      <c r="AB81" s="478"/>
      <c r="AC81" s="479"/>
      <c r="AD81" s="480">
        <f t="shared" si="161"/>
        <v>0</v>
      </c>
      <c r="AE81" s="477"/>
      <c r="AF81" s="478"/>
      <c r="AG81" s="479"/>
      <c r="AH81" s="480">
        <f t="shared" si="162"/>
        <v>0</v>
      </c>
      <c r="AI81" s="477"/>
      <c r="AJ81" s="478"/>
      <c r="AK81" s="479"/>
      <c r="AL81" s="480">
        <f t="shared" si="163"/>
        <v>0</v>
      </c>
      <c r="AM81" s="477"/>
      <c r="AN81" s="478"/>
      <c r="AO81" s="479"/>
      <c r="AP81" s="480">
        <f t="shared" si="164"/>
        <v>0</v>
      </c>
      <c r="AQ81" s="477"/>
      <c r="AR81" s="478"/>
      <c r="AS81" s="479"/>
      <c r="AT81" s="480">
        <f t="shared" si="165"/>
        <v>0</v>
      </c>
      <c r="AW81" s="2"/>
      <c r="BB81" s="2"/>
      <c r="BJ81"/>
      <c r="BK81"/>
      <c r="BL81"/>
      <c r="BM81"/>
      <c r="BN81"/>
      <c r="BO81"/>
      <c r="BP81"/>
      <c r="BQ81"/>
      <c r="BR81"/>
      <c r="BS81"/>
      <c r="BT81"/>
      <c r="BU81"/>
      <c r="BV81"/>
      <c r="BW81"/>
      <c r="BX81"/>
      <c r="BY81"/>
      <c r="BZ81"/>
      <c r="CA81"/>
      <c r="CB81"/>
      <c r="CC81"/>
    </row>
    <row r="82" spans="1:81" ht="15.75">
      <c r="A82" s="476" t="s">
        <v>800</v>
      </c>
      <c r="B82" s="474" t="s">
        <v>132</v>
      </c>
      <c r="C82" s="477"/>
      <c r="D82" s="478"/>
      <c r="E82" s="479"/>
      <c r="F82" s="480">
        <f t="shared" si="155"/>
        <v>0</v>
      </c>
      <c r="G82" s="477"/>
      <c r="H82" s="478"/>
      <c r="I82" s="479"/>
      <c r="J82" s="480">
        <f t="shared" si="156"/>
        <v>0</v>
      </c>
      <c r="K82" s="477"/>
      <c r="L82" s="478"/>
      <c r="M82" s="479"/>
      <c r="N82" s="480">
        <f t="shared" si="157"/>
        <v>0</v>
      </c>
      <c r="O82" s="477"/>
      <c r="P82" s="478"/>
      <c r="Q82" s="479"/>
      <c r="R82" s="480">
        <f t="shared" si="158"/>
        <v>0</v>
      </c>
      <c r="S82" s="477"/>
      <c r="T82" s="478"/>
      <c r="U82" s="479"/>
      <c r="V82" s="480">
        <f t="shared" si="159"/>
        <v>0</v>
      </c>
      <c r="W82" s="477"/>
      <c r="X82" s="478"/>
      <c r="Y82" s="479"/>
      <c r="Z82" s="480">
        <f t="shared" si="160"/>
        <v>0</v>
      </c>
      <c r="AA82" s="477"/>
      <c r="AB82" s="478"/>
      <c r="AC82" s="479"/>
      <c r="AD82" s="480">
        <f t="shared" si="161"/>
        <v>0</v>
      </c>
      <c r="AE82" s="477"/>
      <c r="AF82" s="478"/>
      <c r="AG82" s="479"/>
      <c r="AH82" s="480">
        <f t="shared" si="162"/>
        <v>0</v>
      </c>
      <c r="AI82" s="477"/>
      <c r="AJ82" s="478"/>
      <c r="AK82" s="479"/>
      <c r="AL82" s="480">
        <f t="shared" si="163"/>
        <v>0</v>
      </c>
      <c r="AM82" s="477"/>
      <c r="AN82" s="478"/>
      <c r="AO82" s="479"/>
      <c r="AP82" s="480">
        <f t="shared" si="164"/>
        <v>0</v>
      </c>
      <c r="AQ82" s="477"/>
      <c r="AR82" s="478"/>
      <c r="AS82" s="479"/>
      <c r="AT82" s="480">
        <f t="shared" si="165"/>
        <v>0</v>
      </c>
      <c r="AW82" s="2"/>
      <c r="BB82" s="2"/>
      <c r="BJ82"/>
      <c r="BK82"/>
      <c r="BL82"/>
      <c r="BM82"/>
      <c r="BN82"/>
      <c r="BO82"/>
      <c r="BP82"/>
      <c r="BQ82"/>
      <c r="BR82"/>
      <c r="BS82"/>
      <c r="BT82"/>
      <c r="BU82"/>
      <c r="BV82"/>
      <c r="BW82"/>
      <c r="BX82"/>
      <c r="BY82"/>
      <c r="BZ82"/>
      <c r="CA82"/>
      <c r="CB82"/>
      <c r="CC82"/>
    </row>
    <row r="83" spans="1:81" ht="15.75">
      <c r="A83" s="473" t="s">
        <v>807</v>
      </c>
      <c r="B83" s="481"/>
      <c r="C83" s="615"/>
      <c r="D83" s="616"/>
      <c r="E83" s="617"/>
      <c r="F83" s="617">
        <f>F84+F97</f>
        <v>0</v>
      </c>
      <c r="G83" s="615"/>
      <c r="H83" s="616"/>
      <c r="I83" s="617"/>
      <c r="J83" s="617">
        <f t="shared" ref="J83" si="166">J84+J97</f>
        <v>0</v>
      </c>
      <c r="K83" s="615"/>
      <c r="L83" s="616"/>
      <c r="M83" s="617"/>
      <c r="N83" s="617">
        <f t="shared" ref="N83" si="167">N84+N97</f>
        <v>0</v>
      </c>
      <c r="O83" s="615"/>
      <c r="P83" s="616"/>
      <c r="Q83" s="617"/>
      <c r="R83" s="617">
        <f t="shared" ref="R83" si="168">R84+R97</f>
        <v>0</v>
      </c>
      <c r="S83" s="615"/>
      <c r="T83" s="616"/>
      <c r="U83" s="617"/>
      <c r="V83" s="617">
        <f t="shared" ref="V83" si="169">V84+V97</f>
        <v>0</v>
      </c>
      <c r="W83" s="615"/>
      <c r="X83" s="616"/>
      <c r="Y83" s="617"/>
      <c r="Z83" s="617">
        <f t="shared" ref="Z83" si="170">Z84+Z97</f>
        <v>0</v>
      </c>
      <c r="AA83" s="615"/>
      <c r="AB83" s="616"/>
      <c r="AC83" s="617"/>
      <c r="AD83" s="617">
        <f t="shared" ref="AD83" si="171">AD84+AD97</f>
        <v>0</v>
      </c>
      <c r="AE83" s="615"/>
      <c r="AF83" s="616"/>
      <c r="AG83" s="617"/>
      <c r="AH83" s="617">
        <f t="shared" ref="AH83" si="172">AH84+AH97</f>
        <v>0</v>
      </c>
      <c r="AI83" s="615"/>
      <c r="AJ83" s="616"/>
      <c r="AK83" s="617"/>
      <c r="AL83" s="617">
        <f t="shared" ref="AL83" si="173">AL84+AL97</f>
        <v>0</v>
      </c>
      <c r="AM83" s="615"/>
      <c r="AN83" s="616"/>
      <c r="AO83" s="617"/>
      <c r="AP83" s="617">
        <f t="shared" ref="AP83" si="174">AP84+AP97</f>
        <v>0</v>
      </c>
      <c r="AQ83" s="615"/>
      <c r="AR83" s="616"/>
      <c r="AS83" s="617"/>
      <c r="AT83" s="617">
        <f t="shared" ref="AT83" si="175">AT84+AT97</f>
        <v>0</v>
      </c>
      <c r="AW83" s="2"/>
      <c r="BB83" s="2"/>
      <c r="BJ83"/>
      <c r="BK83"/>
      <c r="BL83"/>
      <c r="BM83"/>
      <c r="BN83"/>
      <c r="BO83"/>
      <c r="BP83"/>
      <c r="BQ83"/>
      <c r="BR83"/>
      <c r="BS83"/>
      <c r="BT83"/>
      <c r="BU83"/>
      <c r="BV83"/>
      <c r="BW83"/>
      <c r="BX83"/>
      <c r="BY83"/>
      <c r="BZ83"/>
      <c r="CA83"/>
      <c r="CB83"/>
      <c r="CC83"/>
    </row>
    <row r="84" spans="1:81" ht="15.75">
      <c r="A84" s="475" t="s">
        <v>808</v>
      </c>
      <c r="B84" s="474"/>
      <c r="C84" s="615"/>
      <c r="D84" s="616"/>
      <c r="E84" s="617"/>
      <c r="F84" s="617">
        <f>SUM(F85:F96)</f>
        <v>0</v>
      </c>
      <c r="G84" s="615"/>
      <c r="H84" s="616"/>
      <c r="I84" s="617"/>
      <c r="J84" s="617">
        <f t="shared" ref="J84" si="176">SUM(J85:J96)</f>
        <v>0</v>
      </c>
      <c r="K84" s="615"/>
      <c r="L84" s="616"/>
      <c r="M84" s="617"/>
      <c r="N84" s="617">
        <f t="shared" ref="N84" si="177">SUM(N85:N96)</f>
        <v>0</v>
      </c>
      <c r="O84" s="615"/>
      <c r="P84" s="616"/>
      <c r="Q84" s="617"/>
      <c r="R84" s="617">
        <f t="shared" ref="R84" si="178">SUM(R85:R96)</f>
        <v>0</v>
      </c>
      <c r="S84" s="615"/>
      <c r="T84" s="616"/>
      <c r="U84" s="617"/>
      <c r="V84" s="617">
        <f t="shared" ref="V84" si="179">SUM(V85:V96)</f>
        <v>0</v>
      </c>
      <c r="W84" s="615"/>
      <c r="X84" s="616"/>
      <c r="Y84" s="617"/>
      <c r="Z84" s="617">
        <f t="shared" ref="Z84" si="180">SUM(Z85:Z96)</f>
        <v>0</v>
      </c>
      <c r="AA84" s="615"/>
      <c r="AB84" s="616"/>
      <c r="AC84" s="617"/>
      <c r="AD84" s="617">
        <f t="shared" ref="AD84" si="181">SUM(AD85:AD96)</f>
        <v>0</v>
      </c>
      <c r="AE84" s="615"/>
      <c r="AF84" s="616"/>
      <c r="AG84" s="617"/>
      <c r="AH84" s="617">
        <f t="shared" ref="AH84" si="182">SUM(AH85:AH96)</f>
        <v>0</v>
      </c>
      <c r="AI84" s="615"/>
      <c r="AJ84" s="616"/>
      <c r="AK84" s="617"/>
      <c r="AL84" s="617">
        <f t="shared" ref="AL84" si="183">SUM(AL85:AL96)</f>
        <v>0</v>
      </c>
      <c r="AM84" s="615"/>
      <c r="AN84" s="616"/>
      <c r="AO84" s="617"/>
      <c r="AP84" s="617">
        <f t="shared" ref="AP84" si="184">SUM(AP85:AP96)</f>
        <v>0</v>
      </c>
      <c r="AQ84" s="615"/>
      <c r="AR84" s="616"/>
      <c r="AS84" s="617"/>
      <c r="AT84" s="617">
        <f t="shared" ref="AT84" si="185">SUM(AT85:AT96)</f>
        <v>0</v>
      </c>
      <c r="AW84" s="2"/>
      <c r="BB84" s="2"/>
      <c r="BJ84"/>
      <c r="BK84"/>
      <c r="BL84"/>
      <c r="BM84"/>
      <c r="BN84"/>
      <c r="BO84"/>
      <c r="BP84"/>
      <c r="BQ84"/>
      <c r="BR84"/>
      <c r="BS84"/>
      <c r="BT84"/>
      <c r="BU84"/>
      <c r="BV84"/>
      <c r="BW84"/>
      <c r="BX84"/>
      <c r="BY84"/>
      <c r="BZ84"/>
      <c r="CA84"/>
      <c r="CB84"/>
      <c r="CC84"/>
    </row>
    <row r="85" spans="1:81" ht="15.75">
      <c r="A85" s="476" t="s">
        <v>781</v>
      </c>
      <c r="B85" s="474" t="s">
        <v>132</v>
      </c>
      <c r="C85" s="477"/>
      <c r="D85" s="478"/>
      <c r="E85" s="479"/>
      <c r="F85" s="480">
        <f t="shared" ref="F85:F96" si="186">C85*(D85+E85)</f>
        <v>0</v>
      </c>
      <c r="G85" s="477"/>
      <c r="H85" s="478"/>
      <c r="I85" s="479"/>
      <c r="J85" s="480">
        <f t="shared" ref="J85:J96" si="187">G85*(H85+I85)</f>
        <v>0</v>
      </c>
      <c r="K85" s="477"/>
      <c r="L85" s="478"/>
      <c r="M85" s="479"/>
      <c r="N85" s="480">
        <f t="shared" ref="N85:N96" si="188">K85*(L85+M85)</f>
        <v>0</v>
      </c>
      <c r="O85" s="477"/>
      <c r="P85" s="478"/>
      <c r="Q85" s="479"/>
      <c r="R85" s="480">
        <f t="shared" ref="R85:R96" si="189">O85*(P85+Q85)</f>
        <v>0</v>
      </c>
      <c r="S85" s="477"/>
      <c r="T85" s="478"/>
      <c r="U85" s="479"/>
      <c r="V85" s="480">
        <f t="shared" ref="V85:V96" si="190">S85*(T85+U85)</f>
        <v>0</v>
      </c>
      <c r="W85" s="477"/>
      <c r="X85" s="478"/>
      <c r="Y85" s="479"/>
      <c r="Z85" s="480">
        <f t="shared" ref="Z85:Z96" si="191">W85*(X85+Y85)</f>
        <v>0</v>
      </c>
      <c r="AA85" s="477"/>
      <c r="AB85" s="478"/>
      <c r="AC85" s="479"/>
      <c r="AD85" s="480">
        <f t="shared" ref="AD85:AD96" si="192">AA85*(AB85+AC85)</f>
        <v>0</v>
      </c>
      <c r="AE85" s="477"/>
      <c r="AF85" s="478"/>
      <c r="AG85" s="479"/>
      <c r="AH85" s="480">
        <f t="shared" ref="AH85:AH96" si="193">AE85*(AF85+AG85)</f>
        <v>0</v>
      </c>
      <c r="AI85" s="477"/>
      <c r="AJ85" s="478"/>
      <c r="AK85" s="479"/>
      <c r="AL85" s="480">
        <f t="shared" ref="AL85:AL96" si="194">AI85*(AJ85+AK85)</f>
        <v>0</v>
      </c>
      <c r="AM85" s="477"/>
      <c r="AN85" s="478"/>
      <c r="AO85" s="479"/>
      <c r="AP85" s="480">
        <f t="shared" ref="AP85:AP96" si="195">AM85*(AN85+AO85)</f>
        <v>0</v>
      </c>
      <c r="AQ85" s="477"/>
      <c r="AR85" s="478"/>
      <c r="AS85" s="479"/>
      <c r="AT85" s="480">
        <f t="shared" ref="AT85:AT96" si="196">AQ85*(AR85+AS85)</f>
        <v>0</v>
      </c>
      <c r="AW85" s="2"/>
      <c r="BB85" s="2"/>
      <c r="BJ85"/>
      <c r="BK85"/>
      <c r="BL85"/>
      <c r="BM85"/>
      <c r="BN85"/>
      <c r="BO85"/>
      <c r="BP85"/>
      <c r="BQ85"/>
      <c r="BR85"/>
      <c r="BS85"/>
      <c r="BT85"/>
      <c r="BU85"/>
      <c r="BV85"/>
      <c r="BW85"/>
      <c r="BX85"/>
      <c r="BY85"/>
      <c r="BZ85"/>
      <c r="CA85"/>
      <c r="CB85"/>
      <c r="CC85"/>
    </row>
    <row r="86" spans="1:81" ht="15.75">
      <c r="A86" s="476" t="s">
        <v>783</v>
      </c>
      <c r="B86" s="474" t="s">
        <v>132</v>
      </c>
      <c r="C86" s="477"/>
      <c r="D86" s="478"/>
      <c r="E86" s="479"/>
      <c r="F86" s="480">
        <f t="shared" si="186"/>
        <v>0</v>
      </c>
      <c r="G86" s="477"/>
      <c r="H86" s="478"/>
      <c r="I86" s="479"/>
      <c r="J86" s="480">
        <f t="shared" si="187"/>
        <v>0</v>
      </c>
      <c r="K86" s="477"/>
      <c r="L86" s="478"/>
      <c r="M86" s="479"/>
      <c r="N86" s="480">
        <f t="shared" si="188"/>
        <v>0</v>
      </c>
      <c r="O86" s="477"/>
      <c r="P86" s="478"/>
      <c r="Q86" s="479"/>
      <c r="R86" s="480">
        <f t="shared" si="189"/>
        <v>0</v>
      </c>
      <c r="S86" s="477"/>
      <c r="T86" s="478"/>
      <c r="U86" s="479"/>
      <c r="V86" s="480">
        <f t="shared" si="190"/>
        <v>0</v>
      </c>
      <c r="W86" s="477"/>
      <c r="X86" s="478"/>
      <c r="Y86" s="479"/>
      <c r="Z86" s="480">
        <f t="shared" si="191"/>
        <v>0</v>
      </c>
      <c r="AA86" s="477"/>
      <c r="AB86" s="478"/>
      <c r="AC86" s="479"/>
      <c r="AD86" s="480">
        <f t="shared" si="192"/>
        <v>0</v>
      </c>
      <c r="AE86" s="477"/>
      <c r="AF86" s="478"/>
      <c r="AG86" s="479"/>
      <c r="AH86" s="480">
        <f t="shared" si="193"/>
        <v>0</v>
      </c>
      <c r="AI86" s="477"/>
      <c r="AJ86" s="478"/>
      <c r="AK86" s="479"/>
      <c r="AL86" s="480">
        <f t="shared" si="194"/>
        <v>0</v>
      </c>
      <c r="AM86" s="477"/>
      <c r="AN86" s="478"/>
      <c r="AO86" s="479"/>
      <c r="AP86" s="480">
        <f t="shared" si="195"/>
        <v>0</v>
      </c>
      <c r="AQ86" s="477"/>
      <c r="AR86" s="478"/>
      <c r="AS86" s="479"/>
      <c r="AT86" s="480">
        <f t="shared" si="196"/>
        <v>0</v>
      </c>
      <c r="AW86" s="2"/>
      <c r="BB86" s="2"/>
      <c r="BJ86"/>
      <c r="BK86"/>
      <c r="BL86"/>
      <c r="BM86"/>
      <c r="BN86"/>
      <c r="BO86"/>
      <c r="BP86"/>
      <c r="BQ86"/>
      <c r="BR86"/>
      <c r="BS86"/>
      <c r="BT86"/>
      <c r="BU86"/>
      <c r="BV86"/>
      <c r="BW86"/>
      <c r="BX86"/>
      <c r="BY86"/>
      <c r="BZ86"/>
      <c r="CA86"/>
      <c r="CB86"/>
      <c r="CC86"/>
    </row>
    <row r="87" spans="1:81" ht="15.75">
      <c r="A87" s="476" t="s">
        <v>784</v>
      </c>
      <c r="B87" s="474" t="s">
        <v>132</v>
      </c>
      <c r="C87" s="477"/>
      <c r="D87" s="478"/>
      <c r="E87" s="479"/>
      <c r="F87" s="480">
        <f t="shared" si="186"/>
        <v>0</v>
      </c>
      <c r="G87" s="477"/>
      <c r="H87" s="478"/>
      <c r="I87" s="479"/>
      <c r="J87" s="480">
        <f t="shared" si="187"/>
        <v>0</v>
      </c>
      <c r="K87" s="477"/>
      <c r="L87" s="478"/>
      <c r="M87" s="479"/>
      <c r="N87" s="480">
        <f t="shared" si="188"/>
        <v>0</v>
      </c>
      <c r="O87" s="477"/>
      <c r="P87" s="478"/>
      <c r="Q87" s="479"/>
      <c r="R87" s="480">
        <f t="shared" si="189"/>
        <v>0</v>
      </c>
      <c r="S87" s="477"/>
      <c r="T87" s="478"/>
      <c r="U87" s="479"/>
      <c r="V87" s="480">
        <f t="shared" si="190"/>
        <v>0</v>
      </c>
      <c r="W87" s="477"/>
      <c r="X87" s="478"/>
      <c r="Y87" s="479"/>
      <c r="Z87" s="480">
        <f t="shared" si="191"/>
        <v>0</v>
      </c>
      <c r="AA87" s="477"/>
      <c r="AB87" s="478"/>
      <c r="AC87" s="479"/>
      <c r="AD87" s="480">
        <f t="shared" si="192"/>
        <v>0</v>
      </c>
      <c r="AE87" s="477"/>
      <c r="AF87" s="478"/>
      <c r="AG87" s="479"/>
      <c r="AH87" s="480">
        <f t="shared" si="193"/>
        <v>0</v>
      </c>
      <c r="AI87" s="477"/>
      <c r="AJ87" s="478"/>
      <c r="AK87" s="479"/>
      <c r="AL87" s="480">
        <f t="shared" si="194"/>
        <v>0</v>
      </c>
      <c r="AM87" s="477"/>
      <c r="AN87" s="478"/>
      <c r="AO87" s="479"/>
      <c r="AP87" s="480">
        <f t="shared" si="195"/>
        <v>0</v>
      </c>
      <c r="AQ87" s="477"/>
      <c r="AR87" s="478"/>
      <c r="AS87" s="479"/>
      <c r="AT87" s="480">
        <f t="shared" si="196"/>
        <v>0</v>
      </c>
      <c r="AW87" s="2"/>
      <c r="BB87" s="2"/>
      <c r="BJ87"/>
      <c r="BK87"/>
      <c r="BL87"/>
      <c r="BM87"/>
      <c r="BN87"/>
      <c r="BO87"/>
      <c r="BP87"/>
      <c r="BQ87"/>
      <c r="BR87"/>
      <c r="BS87"/>
      <c r="BT87"/>
      <c r="BU87"/>
      <c r="BV87"/>
      <c r="BW87"/>
      <c r="BX87"/>
      <c r="BY87"/>
      <c r="BZ87"/>
      <c r="CA87"/>
      <c r="CB87"/>
      <c r="CC87"/>
    </row>
    <row r="88" spans="1:81" ht="15.75">
      <c r="A88" s="476" t="s">
        <v>785</v>
      </c>
      <c r="B88" s="474" t="s">
        <v>132</v>
      </c>
      <c r="C88" s="477"/>
      <c r="D88" s="478"/>
      <c r="E88" s="479"/>
      <c r="F88" s="480">
        <f t="shared" si="186"/>
        <v>0</v>
      </c>
      <c r="G88" s="477"/>
      <c r="H88" s="478"/>
      <c r="I88" s="479"/>
      <c r="J88" s="480">
        <f t="shared" si="187"/>
        <v>0</v>
      </c>
      <c r="K88" s="477"/>
      <c r="L88" s="478"/>
      <c r="M88" s="479"/>
      <c r="N88" s="480">
        <f t="shared" si="188"/>
        <v>0</v>
      </c>
      <c r="O88" s="477"/>
      <c r="P88" s="478"/>
      <c r="Q88" s="479"/>
      <c r="R88" s="480">
        <f t="shared" si="189"/>
        <v>0</v>
      </c>
      <c r="S88" s="477"/>
      <c r="T88" s="478"/>
      <c r="U88" s="479"/>
      <c r="V88" s="480">
        <f t="shared" si="190"/>
        <v>0</v>
      </c>
      <c r="W88" s="477"/>
      <c r="X88" s="478"/>
      <c r="Y88" s="479"/>
      <c r="Z88" s="480">
        <f t="shared" si="191"/>
        <v>0</v>
      </c>
      <c r="AA88" s="477"/>
      <c r="AB88" s="478"/>
      <c r="AC88" s="479"/>
      <c r="AD88" s="480">
        <f t="shared" si="192"/>
        <v>0</v>
      </c>
      <c r="AE88" s="477"/>
      <c r="AF88" s="478"/>
      <c r="AG88" s="479"/>
      <c r="AH88" s="480">
        <f t="shared" si="193"/>
        <v>0</v>
      </c>
      <c r="AI88" s="477"/>
      <c r="AJ88" s="478"/>
      <c r="AK88" s="479"/>
      <c r="AL88" s="480">
        <f t="shared" si="194"/>
        <v>0</v>
      </c>
      <c r="AM88" s="477"/>
      <c r="AN88" s="478"/>
      <c r="AO88" s="479"/>
      <c r="AP88" s="480">
        <f t="shared" si="195"/>
        <v>0</v>
      </c>
      <c r="AQ88" s="477"/>
      <c r="AR88" s="478"/>
      <c r="AS88" s="479"/>
      <c r="AT88" s="480">
        <f t="shared" si="196"/>
        <v>0</v>
      </c>
      <c r="AW88" s="2"/>
      <c r="BB88" s="2"/>
      <c r="BJ88"/>
      <c r="BK88"/>
      <c r="BL88"/>
      <c r="BM88"/>
      <c r="BN88"/>
      <c r="BO88"/>
      <c r="BP88"/>
      <c r="BQ88"/>
      <c r="BR88"/>
      <c r="BS88"/>
      <c r="BT88"/>
      <c r="BU88"/>
      <c r="BV88"/>
      <c r="BW88"/>
      <c r="BX88"/>
      <c r="BY88"/>
      <c r="BZ88"/>
      <c r="CA88"/>
      <c r="CB88"/>
      <c r="CC88"/>
    </row>
    <row r="89" spans="1:81" ht="15.75">
      <c r="A89" s="476" t="s">
        <v>786</v>
      </c>
      <c r="B89" s="474" t="s">
        <v>132</v>
      </c>
      <c r="C89" s="477"/>
      <c r="D89" s="478"/>
      <c r="E89" s="479"/>
      <c r="F89" s="480">
        <f t="shared" si="186"/>
        <v>0</v>
      </c>
      <c r="G89" s="477"/>
      <c r="H89" s="478"/>
      <c r="I89" s="479"/>
      <c r="J89" s="480">
        <f t="shared" si="187"/>
        <v>0</v>
      </c>
      <c r="K89" s="477"/>
      <c r="L89" s="478"/>
      <c r="M89" s="479"/>
      <c r="N89" s="480">
        <f t="shared" si="188"/>
        <v>0</v>
      </c>
      <c r="O89" s="477"/>
      <c r="P89" s="478"/>
      <c r="Q89" s="479"/>
      <c r="R89" s="480">
        <f t="shared" si="189"/>
        <v>0</v>
      </c>
      <c r="S89" s="477"/>
      <c r="T89" s="478"/>
      <c r="U89" s="479"/>
      <c r="V89" s="480">
        <f t="shared" si="190"/>
        <v>0</v>
      </c>
      <c r="W89" s="477"/>
      <c r="X89" s="478"/>
      <c r="Y89" s="479"/>
      <c r="Z89" s="480">
        <f t="shared" si="191"/>
        <v>0</v>
      </c>
      <c r="AA89" s="477"/>
      <c r="AB89" s="478"/>
      <c r="AC89" s="479"/>
      <c r="AD89" s="480">
        <f t="shared" si="192"/>
        <v>0</v>
      </c>
      <c r="AE89" s="477"/>
      <c r="AF89" s="478"/>
      <c r="AG89" s="479"/>
      <c r="AH89" s="480">
        <f t="shared" si="193"/>
        <v>0</v>
      </c>
      <c r="AI89" s="477"/>
      <c r="AJ89" s="478"/>
      <c r="AK89" s="479"/>
      <c r="AL89" s="480">
        <f t="shared" si="194"/>
        <v>0</v>
      </c>
      <c r="AM89" s="477"/>
      <c r="AN89" s="478"/>
      <c r="AO89" s="479"/>
      <c r="AP89" s="480">
        <f t="shared" si="195"/>
        <v>0</v>
      </c>
      <c r="AQ89" s="477"/>
      <c r="AR89" s="478"/>
      <c r="AS89" s="479"/>
      <c r="AT89" s="480">
        <f t="shared" si="196"/>
        <v>0</v>
      </c>
      <c r="AW89" s="2"/>
      <c r="BB89" s="2"/>
      <c r="BJ89"/>
      <c r="BK89"/>
      <c r="BL89"/>
      <c r="BM89"/>
      <c r="BN89"/>
      <c r="BO89"/>
      <c r="BP89"/>
      <c r="BQ89"/>
      <c r="BR89"/>
      <c r="BS89"/>
      <c r="BT89"/>
      <c r="BU89"/>
      <c r="BV89"/>
      <c r="BW89"/>
      <c r="BX89"/>
      <c r="BY89"/>
      <c r="BZ89"/>
      <c r="CA89"/>
      <c r="CB89"/>
      <c r="CC89"/>
    </row>
    <row r="90" spans="1:81" ht="15.75">
      <c r="A90" s="476" t="s">
        <v>787</v>
      </c>
      <c r="B90" s="474" t="s">
        <v>132</v>
      </c>
      <c r="C90" s="477"/>
      <c r="D90" s="478"/>
      <c r="E90" s="479"/>
      <c r="F90" s="480">
        <f t="shared" si="186"/>
        <v>0</v>
      </c>
      <c r="G90" s="477"/>
      <c r="H90" s="478"/>
      <c r="I90" s="479"/>
      <c r="J90" s="480">
        <f t="shared" si="187"/>
        <v>0</v>
      </c>
      <c r="K90" s="477"/>
      <c r="L90" s="478"/>
      <c r="M90" s="479"/>
      <c r="N90" s="480">
        <f t="shared" si="188"/>
        <v>0</v>
      </c>
      <c r="O90" s="477"/>
      <c r="P90" s="478"/>
      <c r="Q90" s="479"/>
      <c r="R90" s="480">
        <f t="shared" si="189"/>
        <v>0</v>
      </c>
      <c r="S90" s="477"/>
      <c r="T90" s="478"/>
      <c r="U90" s="479"/>
      <c r="V90" s="480">
        <f t="shared" si="190"/>
        <v>0</v>
      </c>
      <c r="W90" s="477"/>
      <c r="X90" s="478"/>
      <c r="Y90" s="479"/>
      <c r="Z90" s="480">
        <f t="shared" si="191"/>
        <v>0</v>
      </c>
      <c r="AA90" s="477"/>
      <c r="AB90" s="478"/>
      <c r="AC90" s="479"/>
      <c r="AD90" s="480">
        <f t="shared" si="192"/>
        <v>0</v>
      </c>
      <c r="AE90" s="477"/>
      <c r="AF90" s="478"/>
      <c r="AG90" s="479"/>
      <c r="AH90" s="480">
        <f t="shared" si="193"/>
        <v>0</v>
      </c>
      <c r="AI90" s="477"/>
      <c r="AJ90" s="478"/>
      <c r="AK90" s="479"/>
      <c r="AL90" s="480">
        <f t="shared" si="194"/>
        <v>0</v>
      </c>
      <c r="AM90" s="477"/>
      <c r="AN90" s="478"/>
      <c r="AO90" s="479"/>
      <c r="AP90" s="480">
        <f t="shared" si="195"/>
        <v>0</v>
      </c>
      <c r="AQ90" s="477"/>
      <c r="AR90" s="478"/>
      <c r="AS90" s="479"/>
      <c r="AT90" s="480">
        <f t="shared" si="196"/>
        <v>0</v>
      </c>
      <c r="AW90" s="2"/>
      <c r="BB90" s="2"/>
      <c r="BJ90"/>
      <c r="BK90"/>
      <c r="BL90"/>
      <c r="BM90"/>
      <c r="BN90"/>
      <c r="BO90"/>
      <c r="BP90"/>
      <c r="BQ90"/>
      <c r="BR90"/>
      <c r="BS90"/>
      <c r="BT90"/>
      <c r="BU90"/>
      <c r="BV90"/>
      <c r="BW90"/>
      <c r="BX90"/>
      <c r="BY90"/>
      <c r="BZ90"/>
      <c r="CA90"/>
      <c r="CB90"/>
      <c r="CC90"/>
    </row>
    <row r="91" spans="1:81" ht="15.75">
      <c r="A91" s="476" t="s">
        <v>788</v>
      </c>
      <c r="B91" s="474" t="s">
        <v>132</v>
      </c>
      <c r="C91" s="477"/>
      <c r="D91" s="478"/>
      <c r="E91" s="479"/>
      <c r="F91" s="480">
        <f t="shared" si="186"/>
        <v>0</v>
      </c>
      <c r="G91" s="477"/>
      <c r="H91" s="478"/>
      <c r="I91" s="479"/>
      <c r="J91" s="480">
        <f t="shared" si="187"/>
        <v>0</v>
      </c>
      <c r="K91" s="477"/>
      <c r="L91" s="478"/>
      <c r="M91" s="479"/>
      <c r="N91" s="480">
        <f t="shared" si="188"/>
        <v>0</v>
      </c>
      <c r="O91" s="477"/>
      <c r="P91" s="478"/>
      <c r="Q91" s="479"/>
      <c r="R91" s="480">
        <f t="shared" si="189"/>
        <v>0</v>
      </c>
      <c r="S91" s="477"/>
      <c r="T91" s="478"/>
      <c r="U91" s="479"/>
      <c r="V91" s="480">
        <f t="shared" si="190"/>
        <v>0</v>
      </c>
      <c r="W91" s="477"/>
      <c r="X91" s="478"/>
      <c r="Y91" s="479"/>
      <c r="Z91" s="480">
        <f t="shared" si="191"/>
        <v>0</v>
      </c>
      <c r="AA91" s="477"/>
      <c r="AB91" s="478"/>
      <c r="AC91" s="479"/>
      <c r="AD91" s="480">
        <f t="shared" si="192"/>
        <v>0</v>
      </c>
      <c r="AE91" s="477"/>
      <c r="AF91" s="478"/>
      <c r="AG91" s="479"/>
      <c r="AH91" s="480">
        <f t="shared" si="193"/>
        <v>0</v>
      </c>
      <c r="AI91" s="477"/>
      <c r="AJ91" s="478"/>
      <c r="AK91" s="479"/>
      <c r="AL91" s="480">
        <f t="shared" si="194"/>
        <v>0</v>
      </c>
      <c r="AM91" s="477"/>
      <c r="AN91" s="478"/>
      <c r="AO91" s="479"/>
      <c r="AP91" s="480">
        <f t="shared" si="195"/>
        <v>0</v>
      </c>
      <c r="AQ91" s="477"/>
      <c r="AR91" s="478"/>
      <c r="AS91" s="479"/>
      <c r="AT91" s="480">
        <f t="shared" si="196"/>
        <v>0</v>
      </c>
      <c r="AW91" s="2"/>
      <c r="BB91" s="2"/>
      <c r="BJ91"/>
      <c r="BK91"/>
      <c r="BL91"/>
      <c r="BM91"/>
      <c r="BN91"/>
      <c r="BO91"/>
      <c r="BP91"/>
      <c r="BQ91"/>
      <c r="BR91"/>
      <c r="BS91"/>
      <c r="BT91"/>
      <c r="BU91"/>
      <c r="BV91"/>
      <c r="BW91"/>
      <c r="BX91"/>
      <c r="BY91"/>
      <c r="BZ91"/>
      <c r="CA91"/>
      <c r="CB91"/>
      <c r="CC91"/>
    </row>
    <row r="92" spans="1:81" ht="15.75">
      <c r="A92" s="476" t="s">
        <v>789</v>
      </c>
      <c r="B92" s="474" t="s">
        <v>132</v>
      </c>
      <c r="C92" s="477"/>
      <c r="D92" s="478"/>
      <c r="E92" s="479"/>
      <c r="F92" s="480">
        <f t="shared" si="186"/>
        <v>0</v>
      </c>
      <c r="G92" s="477"/>
      <c r="H92" s="478"/>
      <c r="I92" s="479"/>
      <c r="J92" s="480">
        <f t="shared" si="187"/>
        <v>0</v>
      </c>
      <c r="K92" s="477"/>
      <c r="L92" s="478"/>
      <c r="M92" s="479"/>
      <c r="N92" s="480">
        <f t="shared" si="188"/>
        <v>0</v>
      </c>
      <c r="O92" s="477"/>
      <c r="P92" s="478"/>
      <c r="Q92" s="479"/>
      <c r="R92" s="480">
        <f t="shared" si="189"/>
        <v>0</v>
      </c>
      <c r="S92" s="477"/>
      <c r="T92" s="478"/>
      <c r="U92" s="479"/>
      <c r="V92" s="480">
        <f t="shared" si="190"/>
        <v>0</v>
      </c>
      <c r="W92" s="477"/>
      <c r="X92" s="478"/>
      <c r="Y92" s="479"/>
      <c r="Z92" s="480">
        <f t="shared" si="191"/>
        <v>0</v>
      </c>
      <c r="AA92" s="477"/>
      <c r="AB92" s="478"/>
      <c r="AC92" s="479"/>
      <c r="AD92" s="480">
        <f t="shared" si="192"/>
        <v>0</v>
      </c>
      <c r="AE92" s="477"/>
      <c r="AF92" s="478"/>
      <c r="AG92" s="479"/>
      <c r="AH92" s="480">
        <f t="shared" si="193"/>
        <v>0</v>
      </c>
      <c r="AI92" s="477"/>
      <c r="AJ92" s="478"/>
      <c r="AK92" s="479"/>
      <c r="AL92" s="480">
        <f t="shared" si="194"/>
        <v>0</v>
      </c>
      <c r="AM92" s="477"/>
      <c r="AN92" s="478"/>
      <c r="AO92" s="479"/>
      <c r="AP92" s="480">
        <f t="shared" si="195"/>
        <v>0</v>
      </c>
      <c r="AQ92" s="477"/>
      <c r="AR92" s="478"/>
      <c r="AS92" s="479"/>
      <c r="AT92" s="480">
        <f t="shared" si="196"/>
        <v>0</v>
      </c>
      <c r="AW92" s="2"/>
      <c r="BB92" s="2"/>
      <c r="BJ92"/>
      <c r="BK92"/>
      <c r="BL92"/>
      <c r="BM92"/>
      <c r="BN92"/>
      <c r="BO92"/>
      <c r="BP92"/>
      <c r="BQ92"/>
      <c r="BR92"/>
      <c r="BS92"/>
      <c r="BT92"/>
      <c r="BU92"/>
      <c r="BV92"/>
      <c r="BW92"/>
      <c r="BX92"/>
      <c r="BY92"/>
      <c r="BZ92"/>
      <c r="CA92"/>
      <c r="CB92"/>
      <c r="CC92"/>
    </row>
    <row r="93" spans="1:81" ht="15.75">
      <c r="A93" s="476" t="s">
        <v>790</v>
      </c>
      <c r="B93" s="474" t="s">
        <v>132</v>
      </c>
      <c r="C93" s="477"/>
      <c r="D93" s="478"/>
      <c r="E93" s="479"/>
      <c r="F93" s="480">
        <f t="shared" si="186"/>
        <v>0</v>
      </c>
      <c r="G93" s="477"/>
      <c r="H93" s="478"/>
      <c r="I93" s="479"/>
      <c r="J93" s="480">
        <f t="shared" si="187"/>
        <v>0</v>
      </c>
      <c r="K93" s="477"/>
      <c r="L93" s="478"/>
      <c r="M93" s="479"/>
      <c r="N93" s="480">
        <f t="shared" si="188"/>
        <v>0</v>
      </c>
      <c r="O93" s="477"/>
      <c r="P93" s="478"/>
      <c r="Q93" s="479"/>
      <c r="R93" s="480">
        <f t="shared" si="189"/>
        <v>0</v>
      </c>
      <c r="S93" s="477"/>
      <c r="T93" s="478"/>
      <c r="U93" s="479"/>
      <c r="V93" s="480">
        <f t="shared" si="190"/>
        <v>0</v>
      </c>
      <c r="W93" s="477"/>
      <c r="X93" s="478"/>
      <c r="Y93" s="479"/>
      <c r="Z93" s="480">
        <f t="shared" si="191"/>
        <v>0</v>
      </c>
      <c r="AA93" s="477"/>
      <c r="AB93" s="478"/>
      <c r="AC93" s="479"/>
      <c r="AD93" s="480">
        <f t="shared" si="192"/>
        <v>0</v>
      </c>
      <c r="AE93" s="477"/>
      <c r="AF93" s="478"/>
      <c r="AG93" s="479"/>
      <c r="AH93" s="480">
        <f t="shared" si="193"/>
        <v>0</v>
      </c>
      <c r="AI93" s="477"/>
      <c r="AJ93" s="478"/>
      <c r="AK93" s="479"/>
      <c r="AL93" s="480">
        <f t="shared" si="194"/>
        <v>0</v>
      </c>
      <c r="AM93" s="477"/>
      <c r="AN93" s="478"/>
      <c r="AO93" s="479"/>
      <c r="AP93" s="480">
        <f t="shared" si="195"/>
        <v>0</v>
      </c>
      <c r="AQ93" s="477"/>
      <c r="AR93" s="478"/>
      <c r="AS93" s="479"/>
      <c r="AT93" s="480">
        <f t="shared" si="196"/>
        <v>0</v>
      </c>
      <c r="AW93" s="2"/>
      <c r="BB93" s="2"/>
      <c r="BJ93"/>
      <c r="BK93"/>
      <c r="BL93"/>
      <c r="BM93"/>
      <c r="BN93"/>
      <c r="BO93"/>
      <c r="BP93"/>
      <c r="BQ93"/>
      <c r="BR93"/>
      <c r="BS93"/>
      <c r="BT93"/>
      <c r="BU93"/>
      <c r="BV93"/>
      <c r="BW93"/>
      <c r="BX93"/>
      <c r="BY93"/>
      <c r="BZ93"/>
      <c r="CA93"/>
      <c r="CB93"/>
      <c r="CC93"/>
    </row>
    <row r="94" spans="1:81" ht="15.75">
      <c r="A94" s="476" t="s">
        <v>791</v>
      </c>
      <c r="B94" s="474" t="s">
        <v>132</v>
      </c>
      <c r="C94" s="477"/>
      <c r="D94" s="478"/>
      <c r="E94" s="479"/>
      <c r="F94" s="480">
        <f t="shared" si="186"/>
        <v>0</v>
      </c>
      <c r="G94" s="477"/>
      <c r="H94" s="478"/>
      <c r="I94" s="479"/>
      <c r="J94" s="480">
        <f t="shared" si="187"/>
        <v>0</v>
      </c>
      <c r="K94" s="477"/>
      <c r="L94" s="478"/>
      <c r="M94" s="479"/>
      <c r="N94" s="480">
        <f t="shared" si="188"/>
        <v>0</v>
      </c>
      <c r="O94" s="477"/>
      <c r="P94" s="478"/>
      <c r="Q94" s="479"/>
      <c r="R94" s="480">
        <f t="shared" si="189"/>
        <v>0</v>
      </c>
      <c r="S94" s="477"/>
      <c r="T94" s="478"/>
      <c r="U94" s="479"/>
      <c r="V94" s="480">
        <f t="shared" si="190"/>
        <v>0</v>
      </c>
      <c r="W94" s="477"/>
      <c r="X94" s="478"/>
      <c r="Y94" s="479"/>
      <c r="Z94" s="480">
        <f t="shared" si="191"/>
        <v>0</v>
      </c>
      <c r="AA94" s="477"/>
      <c r="AB94" s="478"/>
      <c r="AC94" s="479"/>
      <c r="AD94" s="480">
        <f t="shared" si="192"/>
        <v>0</v>
      </c>
      <c r="AE94" s="477"/>
      <c r="AF94" s="478"/>
      <c r="AG94" s="479"/>
      <c r="AH94" s="480">
        <f t="shared" si="193"/>
        <v>0</v>
      </c>
      <c r="AI94" s="477"/>
      <c r="AJ94" s="478"/>
      <c r="AK94" s="479"/>
      <c r="AL94" s="480">
        <f t="shared" si="194"/>
        <v>0</v>
      </c>
      <c r="AM94" s="477"/>
      <c r="AN94" s="478"/>
      <c r="AO94" s="479"/>
      <c r="AP94" s="480">
        <f t="shared" si="195"/>
        <v>0</v>
      </c>
      <c r="AQ94" s="477"/>
      <c r="AR94" s="478"/>
      <c r="AS94" s="479"/>
      <c r="AT94" s="480">
        <f t="shared" si="196"/>
        <v>0</v>
      </c>
      <c r="AW94" s="2"/>
      <c r="BB94" s="2"/>
      <c r="BJ94"/>
      <c r="BK94"/>
      <c r="BL94"/>
      <c r="BM94"/>
      <c r="BN94"/>
      <c r="BO94"/>
      <c r="BP94"/>
      <c r="BQ94"/>
      <c r="BR94"/>
      <c r="BS94"/>
      <c r="BT94"/>
      <c r="BU94"/>
      <c r="BV94"/>
      <c r="BW94"/>
      <c r="BX94"/>
      <c r="BY94"/>
      <c r="BZ94"/>
      <c r="CA94"/>
      <c r="CB94"/>
      <c r="CC94"/>
    </row>
    <row r="95" spans="1:81" ht="15.75">
      <c r="A95" s="476" t="s">
        <v>792</v>
      </c>
      <c r="B95" s="474" t="s">
        <v>132</v>
      </c>
      <c r="C95" s="477"/>
      <c r="D95" s="478"/>
      <c r="E95" s="479"/>
      <c r="F95" s="480">
        <f t="shared" si="186"/>
        <v>0</v>
      </c>
      <c r="G95" s="477"/>
      <c r="H95" s="478"/>
      <c r="I95" s="479"/>
      <c r="J95" s="480">
        <f t="shared" si="187"/>
        <v>0</v>
      </c>
      <c r="K95" s="477"/>
      <c r="L95" s="478"/>
      <c r="M95" s="479"/>
      <c r="N95" s="480">
        <f t="shared" si="188"/>
        <v>0</v>
      </c>
      <c r="O95" s="477"/>
      <c r="P95" s="478"/>
      <c r="Q95" s="479"/>
      <c r="R95" s="480">
        <f t="shared" si="189"/>
        <v>0</v>
      </c>
      <c r="S95" s="477"/>
      <c r="T95" s="478"/>
      <c r="U95" s="479"/>
      <c r="V95" s="480">
        <f t="shared" si="190"/>
        <v>0</v>
      </c>
      <c r="W95" s="477"/>
      <c r="X95" s="478"/>
      <c r="Y95" s="479"/>
      <c r="Z95" s="480">
        <f t="shared" si="191"/>
        <v>0</v>
      </c>
      <c r="AA95" s="477"/>
      <c r="AB95" s="478"/>
      <c r="AC95" s="479"/>
      <c r="AD95" s="480">
        <f t="shared" si="192"/>
        <v>0</v>
      </c>
      <c r="AE95" s="477"/>
      <c r="AF95" s="478"/>
      <c r="AG95" s="479"/>
      <c r="AH95" s="480">
        <f t="shared" si="193"/>
        <v>0</v>
      </c>
      <c r="AI95" s="477"/>
      <c r="AJ95" s="478"/>
      <c r="AK95" s="479"/>
      <c r="AL95" s="480">
        <f t="shared" si="194"/>
        <v>0</v>
      </c>
      <c r="AM95" s="477"/>
      <c r="AN95" s="478"/>
      <c r="AO95" s="479"/>
      <c r="AP95" s="480">
        <f t="shared" si="195"/>
        <v>0</v>
      </c>
      <c r="AQ95" s="477"/>
      <c r="AR95" s="478"/>
      <c r="AS95" s="479"/>
      <c r="AT95" s="480">
        <f t="shared" si="196"/>
        <v>0</v>
      </c>
      <c r="AW95" s="2"/>
      <c r="BB95" s="2"/>
      <c r="BJ95"/>
      <c r="BK95"/>
      <c r="BL95"/>
      <c r="BM95"/>
      <c r="BN95"/>
      <c r="BO95"/>
      <c r="BP95"/>
      <c r="BQ95"/>
      <c r="BR95"/>
      <c r="BS95"/>
      <c r="BT95"/>
      <c r="BU95"/>
      <c r="BV95"/>
      <c r="BW95"/>
      <c r="BX95"/>
      <c r="BY95"/>
      <c r="BZ95"/>
      <c r="CA95"/>
      <c r="CB95"/>
      <c r="CC95"/>
    </row>
    <row r="96" spans="1:81" ht="15.75">
      <c r="A96" s="476" t="s">
        <v>793</v>
      </c>
      <c r="B96" s="474" t="s">
        <v>132</v>
      </c>
      <c r="C96" s="477"/>
      <c r="D96" s="478"/>
      <c r="E96" s="479"/>
      <c r="F96" s="480">
        <f t="shared" si="186"/>
        <v>0</v>
      </c>
      <c r="G96" s="477"/>
      <c r="H96" s="478"/>
      <c r="I96" s="479"/>
      <c r="J96" s="480">
        <f t="shared" si="187"/>
        <v>0</v>
      </c>
      <c r="K96" s="477"/>
      <c r="L96" s="478"/>
      <c r="M96" s="479"/>
      <c r="N96" s="480">
        <f t="shared" si="188"/>
        <v>0</v>
      </c>
      <c r="O96" s="477"/>
      <c r="P96" s="478"/>
      <c r="Q96" s="479"/>
      <c r="R96" s="480">
        <f t="shared" si="189"/>
        <v>0</v>
      </c>
      <c r="S96" s="477"/>
      <c r="T96" s="478"/>
      <c r="U96" s="479"/>
      <c r="V96" s="480">
        <f t="shared" si="190"/>
        <v>0</v>
      </c>
      <c r="W96" s="477"/>
      <c r="X96" s="478"/>
      <c r="Y96" s="479"/>
      <c r="Z96" s="480">
        <f t="shared" si="191"/>
        <v>0</v>
      </c>
      <c r="AA96" s="477"/>
      <c r="AB96" s="478"/>
      <c r="AC96" s="479"/>
      <c r="AD96" s="480">
        <f t="shared" si="192"/>
        <v>0</v>
      </c>
      <c r="AE96" s="477"/>
      <c r="AF96" s="478"/>
      <c r="AG96" s="479"/>
      <c r="AH96" s="480">
        <f t="shared" si="193"/>
        <v>0</v>
      </c>
      <c r="AI96" s="477"/>
      <c r="AJ96" s="478"/>
      <c r="AK96" s="479"/>
      <c r="AL96" s="480">
        <f t="shared" si="194"/>
        <v>0</v>
      </c>
      <c r="AM96" s="477"/>
      <c r="AN96" s="478"/>
      <c r="AO96" s="479"/>
      <c r="AP96" s="480">
        <f t="shared" si="195"/>
        <v>0</v>
      </c>
      <c r="AQ96" s="477"/>
      <c r="AR96" s="478"/>
      <c r="AS96" s="479"/>
      <c r="AT96" s="480">
        <f t="shared" si="196"/>
        <v>0</v>
      </c>
      <c r="AW96" s="2"/>
      <c r="BB96" s="2"/>
      <c r="BJ96"/>
      <c r="BK96"/>
      <c r="BL96"/>
      <c r="BM96"/>
      <c r="BN96"/>
      <c r="BO96"/>
      <c r="BP96"/>
      <c r="BQ96"/>
      <c r="BR96"/>
      <c r="BS96"/>
      <c r="BT96"/>
      <c r="BU96"/>
      <c r="BV96"/>
      <c r="BW96"/>
      <c r="BX96"/>
      <c r="BY96"/>
      <c r="BZ96"/>
      <c r="CA96"/>
      <c r="CB96"/>
      <c r="CC96"/>
    </row>
    <row r="97" spans="1:81" ht="15.75">
      <c r="A97" s="475" t="s">
        <v>809</v>
      </c>
      <c r="B97" s="474"/>
      <c r="C97" s="615"/>
      <c r="D97" s="616"/>
      <c r="E97" s="617"/>
      <c r="F97" s="617">
        <f>SUM(F98:F103)</f>
        <v>0</v>
      </c>
      <c r="G97" s="615"/>
      <c r="H97" s="616"/>
      <c r="I97" s="617"/>
      <c r="J97" s="617">
        <f t="shared" ref="J97" si="197">SUM(J98:J103)</f>
        <v>0</v>
      </c>
      <c r="K97" s="615"/>
      <c r="L97" s="616"/>
      <c r="M97" s="617"/>
      <c r="N97" s="617">
        <f t="shared" ref="N97" si="198">SUM(N98:N103)</f>
        <v>0</v>
      </c>
      <c r="O97" s="615"/>
      <c r="P97" s="616"/>
      <c r="Q97" s="617"/>
      <c r="R97" s="617">
        <f t="shared" ref="R97" si="199">SUM(R98:R103)</f>
        <v>0</v>
      </c>
      <c r="S97" s="615"/>
      <c r="T97" s="616"/>
      <c r="U97" s="617"/>
      <c r="V97" s="617">
        <f t="shared" ref="V97" si="200">SUM(V98:V103)</f>
        <v>0</v>
      </c>
      <c r="W97" s="615"/>
      <c r="X97" s="616"/>
      <c r="Y97" s="617"/>
      <c r="Z97" s="617">
        <f t="shared" ref="Z97" si="201">SUM(Z98:Z103)</f>
        <v>0</v>
      </c>
      <c r="AA97" s="615"/>
      <c r="AB97" s="616"/>
      <c r="AC97" s="617"/>
      <c r="AD97" s="617">
        <f t="shared" ref="AD97" si="202">SUM(AD98:AD103)</f>
        <v>0</v>
      </c>
      <c r="AE97" s="615"/>
      <c r="AF97" s="616"/>
      <c r="AG97" s="617"/>
      <c r="AH97" s="617">
        <f t="shared" ref="AH97" si="203">SUM(AH98:AH103)</f>
        <v>0</v>
      </c>
      <c r="AI97" s="615"/>
      <c r="AJ97" s="616"/>
      <c r="AK97" s="617"/>
      <c r="AL97" s="617">
        <f t="shared" ref="AL97" si="204">SUM(AL98:AL103)</f>
        <v>0</v>
      </c>
      <c r="AM97" s="615"/>
      <c r="AN97" s="616"/>
      <c r="AO97" s="617"/>
      <c r="AP97" s="617">
        <f t="shared" ref="AP97" si="205">SUM(AP98:AP103)</f>
        <v>0</v>
      </c>
      <c r="AQ97" s="615"/>
      <c r="AR97" s="616"/>
      <c r="AS97" s="617"/>
      <c r="AT97" s="617">
        <f t="shared" ref="AT97" si="206">SUM(AT98:AT103)</f>
        <v>0</v>
      </c>
      <c r="AW97" s="2"/>
      <c r="BB97" s="2"/>
      <c r="BJ97"/>
      <c r="BK97"/>
      <c r="BL97"/>
      <c r="BM97"/>
      <c r="BN97"/>
      <c r="BO97"/>
      <c r="BP97"/>
      <c r="BQ97"/>
      <c r="BR97"/>
      <c r="BS97"/>
      <c r="BT97"/>
      <c r="BU97"/>
      <c r="BV97"/>
      <c r="BW97"/>
      <c r="BX97"/>
      <c r="BY97"/>
      <c r="BZ97"/>
      <c r="CA97"/>
      <c r="CB97"/>
      <c r="CC97"/>
    </row>
    <row r="98" spans="1:81" ht="15.75">
      <c r="A98" s="476" t="s">
        <v>795</v>
      </c>
      <c r="B98" s="474" t="s">
        <v>132</v>
      </c>
      <c r="C98" s="477"/>
      <c r="D98" s="478"/>
      <c r="E98" s="479"/>
      <c r="F98" s="480">
        <f t="shared" ref="F98:F103" si="207">C98*(D98+E98)</f>
        <v>0</v>
      </c>
      <c r="G98" s="477"/>
      <c r="H98" s="478"/>
      <c r="I98" s="479"/>
      <c r="J98" s="480">
        <f t="shared" ref="J98:J103" si="208">G98*(H98+I98)</f>
        <v>0</v>
      </c>
      <c r="K98" s="477"/>
      <c r="L98" s="478"/>
      <c r="M98" s="479"/>
      <c r="N98" s="480">
        <f t="shared" ref="N98:N103" si="209">K98*(L98+M98)</f>
        <v>0</v>
      </c>
      <c r="O98" s="477"/>
      <c r="P98" s="478"/>
      <c r="Q98" s="479"/>
      <c r="R98" s="480">
        <f t="shared" ref="R98:R103" si="210">O98*(P98+Q98)</f>
        <v>0</v>
      </c>
      <c r="S98" s="477"/>
      <c r="T98" s="478"/>
      <c r="U98" s="479"/>
      <c r="V98" s="480">
        <f t="shared" ref="V98:V103" si="211">S98*(T98+U98)</f>
        <v>0</v>
      </c>
      <c r="W98" s="477"/>
      <c r="X98" s="478"/>
      <c r="Y98" s="479"/>
      <c r="Z98" s="480">
        <f t="shared" ref="Z98:Z103" si="212">W98*(X98+Y98)</f>
        <v>0</v>
      </c>
      <c r="AA98" s="477"/>
      <c r="AB98" s="478"/>
      <c r="AC98" s="479"/>
      <c r="AD98" s="480">
        <f t="shared" ref="AD98:AD103" si="213">AA98*(AB98+AC98)</f>
        <v>0</v>
      </c>
      <c r="AE98" s="477"/>
      <c r="AF98" s="478"/>
      <c r="AG98" s="479"/>
      <c r="AH98" s="480">
        <f t="shared" ref="AH98:AH103" si="214">AE98*(AF98+AG98)</f>
        <v>0</v>
      </c>
      <c r="AI98" s="477"/>
      <c r="AJ98" s="478"/>
      <c r="AK98" s="479"/>
      <c r="AL98" s="480">
        <f t="shared" ref="AL98:AL103" si="215">AI98*(AJ98+AK98)</f>
        <v>0</v>
      </c>
      <c r="AM98" s="477"/>
      <c r="AN98" s="478"/>
      <c r="AO98" s="479"/>
      <c r="AP98" s="480">
        <f t="shared" ref="AP98:AP103" si="216">AM98*(AN98+AO98)</f>
        <v>0</v>
      </c>
      <c r="AQ98" s="477"/>
      <c r="AR98" s="478"/>
      <c r="AS98" s="479"/>
      <c r="AT98" s="480">
        <f t="shared" ref="AT98:AT103" si="217">AQ98*(AR98+AS98)</f>
        <v>0</v>
      </c>
      <c r="AW98" s="2"/>
      <c r="BB98" s="2"/>
      <c r="BJ98"/>
      <c r="BK98"/>
      <c r="BL98"/>
      <c r="BM98"/>
      <c r="BN98"/>
      <c r="BO98"/>
      <c r="BP98"/>
      <c r="BQ98"/>
      <c r="BR98"/>
      <c r="BS98"/>
      <c r="BT98"/>
      <c r="BU98"/>
      <c r="BV98"/>
      <c r="BW98"/>
      <c r="BX98"/>
      <c r="BY98"/>
      <c r="BZ98"/>
      <c r="CA98"/>
      <c r="CB98"/>
      <c r="CC98"/>
    </row>
    <row r="99" spans="1:81" ht="15.75">
      <c r="A99" s="476" t="s">
        <v>796</v>
      </c>
      <c r="B99" s="474" t="s">
        <v>132</v>
      </c>
      <c r="C99" s="477"/>
      <c r="D99" s="478"/>
      <c r="E99" s="479"/>
      <c r="F99" s="480">
        <f t="shared" si="207"/>
        <v>0</v>
      </c>
      <c r="G99" s="477"/>
      <c r="H99" s="478"/>
      <c r="I99" s="479"/>
      <c r="J99" s="480">
        <f t="shared" si="208"/>
        <v>0</v>
      </c>
      <c r="K99" s="477"/>
      <c r="L99" s="478"/>
      <c r="M99" s="479"/>
      <c r="N99" s="480">
        <f t="shared" si="209"/>
        <v>0</v>
      </c>
      <c r="O99" s="477"/>
      <c r="P99" s="478"/>
      <c r="Q99" s="479"/>
      <c r="R99" s="480">
        <f t="shared" si="210"/>
        <v>0</v>
      </c>
      <c r="S99" s="477"/>
      <c r="T99" s="478"/>
      <c r="U99" s="479"/>
      <c r="V99" s="480">
        <f t="shared" si="211"/>
        <v>0</v>
      </c>
      <c r="W99" s="477"/>
      <c r="X99" s="478"/>
      <c r="Y99" s="479"/>
      <c r="Z99" s="480">
        <f t="shared" si="212"/>
        <v>0</v>
      </c>
      <c r="AA99" s="477"/>
      <c r="AB99" s="478"/>
      <c r="AC99" s="479"/>
      <c r="AD99" s="480">
        <f t="shared" si="213"/>
        <v>0</v>
      </c>
      <c r="AE99" s="477"/>
      <c r="AF99" s="478"/>
      <c r="AG99" s="479"/>
      <c r="AH99" s="480">
        <f t="shared" si="214"/>
        <v>0</v>
      </c>
      <c r="AI99" s="477"/>
      <c r="AJ99" s="478"/>
      <c r="AK99" s="479"/>
      <c r="AL99" s="480">
        <f t="shared" si="215"/>
        <v>0</v>
      </c>
      <c r="AM99" s="477"/>
      <c r="AN99" s="478"/>
      <c r="AO99" s="479"/>
      <c r="AP99" s="480">
        <f t="shared" si="216"/>
        <v>0</v>
      </c>
      <c r="AQ99" s="477"/>
      <c r="AR99" s="478"/>
      <c r="AS99" s="479"/>
      <c r="AT99" s="480">
        <f t="shared" si="217"/>
        <v>0</v>
      </c>
      <c r="AW99" s="2"/>
      <c r="BB99" s="2"/>
      <c r="BJ99"/>
      <c r="BK99"/>
      <c r="BL99"/>
      <c r="BM99"/>
      <c r="BN99"/>
      <c r="BO99"/>
      <c r="BP99"/>
      <c r="BQ99"/>
      <c r="BR99"/>
      <c r="BS99"/>
      <c r="BT99"/>
      <c r="BU99"/>
      <c r="BV99"/>
      <c r="BW99"/>
      <c r="BX99"/>
      <c r="BY99"/>
      <c r="BZ99"/>
      <c r="CA99"/>
      <c r="CB99"/>
      <c r="CC99"/>
    </row>
    <row r="100" spans="1:81" ht="15.75">
      <c r="A100" s="476" t="s">
        <v>797</v>
      </c>
      <c r="B100" s="474" t="s">
        <v>132</v>
      </c>
      <c r="C100" s="477"/>
      <c r="D100" s="478"/>
      <c r="E100" s="479"/>
      <c r="F100" s="480">
        <f t="shared" si="207"/>
        <v>0</v>
      </c>
      <c r="G100" s="477"/>
      <c r="H100" s="478"/>
      <c r="I100" s="479"/>
      <c r="J100" s="480">
        <f t="shared" si="208"/>
        <v>0</v>
      </c>
      <c r="K100" s="477"/>
      <c r="L100" s="478"/>
      <c r="M100" s="479"/>
      <c r="N100" s="480">
        <f t="shared" si="209"/>
        <v>0</v>
      </c>
      <c r="O100" s="477"/>
      <c r="P100" s="478"/>
      <c r="Q100" s="479"/>
      <c r="R100" s="480">
        <f t="shared" si="210"/>
        <v>0</v>
      </c>
      <c r="S100" s="477"/>
      <c r="T100" s="478"/>
      <c r="U100" s="479"/>
      <c r="V100" s="480">
        <f t="shared" si="211"/>
        <v>0</v>
      </c>
      <c r="W100" s="477"/>
      <c r="X100" s="478"/>
      <c r="Y100" s="479"/>
      <c r="Z100" s="480">
        <f t="shared" si="212"/>
        <v>0</v>
      </c>
      <c r="AA100" s="477"/>
      <c r="AB100" s="478"/>
      <c r="AC100" s="479"/>
      <c r="AD100" s="480">
        <f t="shared" si="213"/>
        <v>0</v>
      </c>
      <c r="AE100" s="477"/>
      <c r="AF100" s="478"/>
      <c r="AG100" s="479"/>
      <c r="AH100" s="480">
        <f t="shared" si="214"/>
        <v>0</v>
      </c>
      <c r="AI100" s="477"/>
      <c r="AJ100" s="478"/>
      <c r="AK100" s="479"/>
      <c r="AL100" s="480">
        <f t="shared" si="215"/>
        <v>0</v>
      </c>
      <c r="AM100" s="477"/>
      <c r="AN100" s="478"/>
      <c r="AO100" s="479"/>
      <c r="AP100" s="480">
        <f t="shared" si="216"/>
        <v>0</v>
      </c>
      <c r="AQ100" s="477"/>
      <c r="AR100" s="478"/>
      <c r="AS100" s="479"/>
      <c r="AT100" s="480">
        <f t="shared" si="217"/>
        <v>0</v>
      </c>
      <c r="AW100" s="2"/>
      <c r="BB100" s="2"/>
      <c r="BJ100"/>
      <c r="BK100"/>
      <c r="BL100"/>
      <c r="BM100"/>
      <c r="BN100"/>
      <c r="BO100"/>
      <c r="BP100"/>
      <c r="BQ100"/>
      <c r="BR100"/>
      <c r="BS100"/>
      <c r="BT100"/>
      <c r="BU100"/>
      <c r="BV100"/>
      <c r="BW100"/>
      <c r="BX100"/>
      <c r="BY100"/>
      <c r="BZ100"/>
      <c r="CA100"/>
      <c r="CB100"/>
      <c r="CC100"/>
    </row>
    <row r="101" spans="1:81" ht="15.75">
      <c r="A101" s="476" t="s">
        <v>798</v>
      </c>
      <c r="B101" s="474" t="s">
        <v>132</v>
      </c>
      <c r="C101" s="477"/>
      <c r="D101" s="478"/>
      <c r="E101" s="479"/>
      <c r="F101" s="480">
        <f t="shared" si="207"/>
        <v>0</v>
      </c>
      <c r="G101" s="477"/>
      <c r="H101" s="478"/>
      <c r="I101" s="479"/>
      <c r="J101" s="480">
        <f t="shared" si="208"/>
        <v>0</v>
      </c>
      <c r="K101" s="477"/>
      <c r="L101" s="478"/>
      <c r="M101" s="479"/>
      <c r="N101" s="480">
        <f t="shared" si="209"/>
        <v>0</v>
      </c>
      <c r="O101" s="477"/>
      <c r="P101" s="478"/>
      <c r="Q101" s="479"/>
      <c r="R101" s="480">
        <f t="shared" si="210"/>
        <v>0</v>
      </c>
      <c r="S101" s="477"/>
      <c r="T101" s="478"/>
      <c r="U101" s="479"/>
      <c r="V101" s="480">
        <f t="shared" si="211"/>
        <v>0</v>
      </c>
      <c r="W101" s="477"/>
      <c r="X101" s="478"/>
      <c r="Y101" s="479"/>
      <c r="Z101" s="480">
        <f t="shared" si="212"/>
        <v>0</v>
      </c>
      <c r="AA101" s="477"/>
      <c r="AB101" s="478"/>
      <c r="AC101" s="479"/>
      <c r="AD101" s="480">
        <f t="shared" si="213"/>
        <v>0</v>
      </c>
      <c r="AE101" s="477"/>
      <c r="AF101" s="478"/>
      <c r="AG101" s="479"/>
      <c r="AH101" s="480">
        <f t="shared" si="214"/>
        <v>0</v>
      </c>
      <c r="AI101" s="477"/>
      <c r="AJ101" s="478"/>
      <c r="AK101" s="479"/>
      <c r="AL101" s="480">
        <f t="shared" si="215"/>
        <v>0</v>
      </c>
      <c r="AM101" s="477"/>
      <c r="AN101" s="478"/>
      <c r="AO101" s="479"/>
      <c r="AP101" s="480">
        <f t="shared" si="216"/>
        <v>0</v>
      </c>
      <c r="AQ101" s="477"/>
      <c r="AR101" s="478"/>
      <c r="AS101" s="479"/>
      <c r="AT101" s="480">
        <f t="shared" si="217"/>
        <v>0</v>
      </c>
      <c r="AW101" s="2"/>
      <c r="BB101" s="2"/>
      <c r="BJ101"/>
      <c r="BK101"/>
      <c r="BL101"/>
      <c r="BM101"/>
      <c r="BN101"/>
      <c r="BO101"/>
      <c r="BP101"/>
      <c r="BQ101"/>
      <c r="BR101"/>
      <c r="BS101"/>
      <c r="BT101"/>
      <c r="BU101"/>
      <c r="BV101"/>
      <c r="BW101"/>
      <c r="BX101"/>
      <c r="BY101"/>
      <c r="BZ101"/>
      <c r="CA101"/>
      <c r="CB101"/>
      <c r="CC101"/>
    </row>
    <row r="102" spans="1:81" ht="15.75">
      <c r="A102" s="476" t="s">
        <v>799</v>
      </c>
      <c r="B102" s="474" t="s">
        <v>132</v>
      </c>
      <c r="C102" s="477"/>
      <c r="D102" s="478"/>
      <c r="E102" s="479"/>
      <c r="F102" s="480">
        <f t="shared" si="207"/>
        <v>0</v>
      </c>
      <c r="G102" s="477"/>
      <c r="H102" s="478"/>
      <c r="I102" s="479"/>
      <c r="J102" s="480">
        <f t="shared" si="208"/>
        <v>0</v>
      </c>
      <c r="K102" s="477"/>
      <c r="L102" s="478"/>
      <c r="M102" s="479"/>
      <c r="N102" s="480">
        <f t="shared" si="209"/>
        <v>0</v>
      </c>
      <c r="O102" s="477"/>
      <c r="P102" s="478"/>
      <c r="Q102" s="479"/>
      <c r="R102" s="480">
        <f t="shared" si="210"/>
        <v>0</v>
      </c>
      <c r="S102" s="477"/>
      <c r="T102" s="478"/>
      <c r="U102" s="479"/>
      <c r="V102" s="480">
        <f t="shared" si="211"/>
        <v>0</v>
      </c>
      <c r="W102" s="477"/>
      <c r="X102" s="478"/>
      <c r="Y102" s="479"/>
      <c r="Z102" s="480">
        <f t="shared" si="212"/>
        <v>0</v>
      </c>
      <c r="AA102" s="477"/>
      <c r="AB102" s="478"/>
      <c r="AC102" s="479"/>
      <c r="AD102" s="480">
        <f t="shared" si="213"/>
        <v>0</v>
      </c>
      <c r="AE102" s="477"/>
      <c r="AF102" s="478"/>
      <c r="AG102" s="479"/>
      <c r="AH102" s="480">
        <f t="shared" si="214"/>
        <v>0</v>
      </c>
      <c r="AI102" s="477"/>
      <c r="AJ102" s="478"/>
      <c r="AK102" s="479"/>
      <c r="AL102" s="480">
        <f t="shared" si="215"/>
        <v>0</v>
      </c>
      <c r="AM102" s="477"/>
      <c r="AN102" s="478"/>
      <c r="AO102" s="479"/>
      <c r="AP102" s="480">
        <f t="shared" si="216"/>
        <v>0</v>
      </c>
      <c r="AQ102" s="477"/>
      <c r="AR102" s="478"/>
      <c r="AS102" s="479"/>
      <c r="AT102" s="480">
        <f t="shared" si="217"/>
        <v>0</v>
      </c>
      <c r="AW102" s="2"/>
      <c r="BB102" s="2"/>
      <c r="BJ102"/>
      <c r="BK102"/>
      <c r="BL102"/>
      <c r="BM102"/>
      <c r="BN102"/>
      <c r="BO102"/>
      <c r="BP102"/>
      <c r="BQ102"/>
      <c r="BR102"/>
      <c r="BS102"/>
      <c r="BT102"/>
      <c r="BU102"/>
      <c r="BV102"/>
      <c r="BW102"/>
      <c r="BX102"/>
      <c r="BY102"/>
      <c r="BZ102"/>
      <c r="CA102"/>
      <c r="CB102"/>
      <c r="CC102"/>
    </row>
    <row r="103" spans="1:81" ht="15.75">
      <c r="A103" s="476" t="s">
        <v>800</v>
      </c>
      <c r="B103" s="474" t="s">
        <v>132</v>
      </c>
      <c r="C103" s="477"/>
      <c r="D103" s="478"/>
      <c r="E103" s="479"/>
      <c r="F103" s="480">
        <f t="shared" si="207"/>
        <v>0</v>
      </c>
      <c r="G103" s="477"/>
      <c r="H103" s="478"/>
      <c r="I103" s="479"/>
      <c r="J103" s="480">
        <f t="shared" si="208"/>
        <v>0</v>
      </c>
      <c r="K103" s="477"/>
      <c r="L103" s="478"/>
      <c r="M103" s="479"/>
      <c r="N103" s="480">
        <f t="shared" si="209"/>
        <v>0</v>
      </c>
      <c r="O103" s="477"/>
      <c r="P103" s="478"/>
      <c r="Q103" s="479"/>
      <c r="R103" s="480">
        <f t="shared" si="210"/>
        <v>0</v>
      </c>
      <c r="S103" s="477"/>
      <c r="T103" s="478"/>
      <c r="U103" s="479"/>
      <c r="V103" s="480">
        <f t="shared" si="211"/>
        <v>0</v>
      </c>
      <c r="W103" s="477"/>
      <c r="X103" s="478"/>
      <c r="Y103" s="479"/>
      <c r="Z103" s="480">
        <f t="shared" si="212"/>
        <v>0</v>
      </c>
      <c r="AA103" s="477"/>
      <c r="AB103" s="478"/>
      <c r="AC103" s="479"/>
      <c r="AD103" s="480">
        <f t="shared" si="213"/>
        <v>0</v>
      </c>
      <c r="AE103" s="477"/>
      <c r="AF103" s="478"/>
      <c r="AG103" s="479"/>
      <c r="AH103" s="480">
        <f t="shared" si="214"/>
        <v>0</v>
      </c>
      <c r="AI103" s="477"/>
      <c r="AJ103" s="478"/>
      <c r="AK103" s="479"/>
      <c r="AL103" s="480">
        <f t="shared" si="215"/>
        <v>0</v>
      </c>
      <c r="AM103" s="477"/>
      <c r="AN103" s="478"/>
      <c r="AO103" s="479"/>
      <c r="AP103" s="480">
        <f t="shared" si="216"/>
        <v>0</v>
      </c>
      <c r="AQ103" s="477"/>
      <c r="AR103" s="478"/>
      <c r="AS103" s="479"/>
      <c r="AT103" s="480">
        <f t="shared" si="217"/>
        <v>0</v>
      </c>
      <c r="AW103" s="2"/>
      <c r="BB103" s="2"/>
      <c r="BJ103"/>
      <c r="BK103"/>
      <c r="BL103"/>
      <c r="BM103"/>
      <c r="BN103"/>
      <c r="BO103"/>
      <c r="BP103"/>
      <c r="BQ103"/>
      <c r="BR103"/>
      <c r="BS103"/>
      <c r="BT103"/>
      <c r="BU103"/>
      <c r="BV103"/>
      <c r="BW103"/>
      <c r="BX103"/>
      <c r="BY103"/>
      <c r="BZ103"/>
      <c r="CA103"/>
      <c r="CB103"/>
      <c r="CC103"/>
    </row>
    <row r="104" spans="1:81" ht="15.75">
      <c r="A104" s="473" t="s">
        <v>810</v>
      </c>
      <c r="B104" s="481"/>
      <c r="C104" s="615"/>
      <c r="D104" s="616"/>
      <c r="E104" s="617"/>
      <c r="F104" s="617">
        <f>F105+F118</f>
        <v>0</v>
      </c>
      <c r="G104" s="615"/>
      <c r="H104" s="616"/>
      <c r="I104" s="617"/>
      <c r="J104" s="617">
        <f t="shared" ref="J104" si="218">J105+J118</f>
        <v>0</v>
      </c>
      <c r="K104" s="615"/>
      <c r="L104" s="616"/>
      <c r="M104" s="617"/>
      <c r="N104" s="617">
        <f t="shared" ref="N104" si="219">N105+N118</f>
        <v>0</v>
      </c>
      <c r="O104" s="615"/>
      <c r="P104" s="616"/>
      <c r="Q104" s="617"/>
      <c r="R104" s="617">
        <f t="shared" ref="R104" si="220">R105+R118</f>
        <v>0</v>
      </c>
      <c r="S104" s="615"/>
      <c r="T104" s="616"/>
      <c r="U104" s="617"/>
      <c r="V104" s="617">
        <f t="shared" ref="V104" si="221">V105+V118</f>
        <v>0</v>
      </c>
      <c r="W104" s="615"/>
      <c r="X104" s="616"/>
      <c r="Y104" s="617"/>
      <c r="Z104" s="617">
        <f t="shared" ref="Z104" si="222">Z105+Z118</f>
        <v>0</v>
      </c>
      <c r="AA104" s="615"/>
      <c r="AB104" s="616"/>
      <c r="AC104" s="617"/>
      <c r="AD104" s="617">
        <f t="shared" ref="AD104" si="223">AD105+AD118</f>
        <v>0</v>
      </c>
      <c r="AE104" s="615"/>
      <c r="AF104" s="616"/>
      <c r="AG104" s="617"/>
      <c r="AH104" s="617">
        <f t="shared" ref="AH104" si="224">AH105+AH118</f>
        <v>0</v>
      </c>
      <c r="AI104" s="615"/>
      <c r="AJ104" s="616"/>
      <c r="AK104" s="617"/>
      <c r="AL104" s="617">
        <f t="shared" ref="AL104" si="225">AL105+AL118</f>
        <v>0</v>
      </c>
      <c r="AM104" s="615"/>
      <c r="AN104" s="616"/>
      <c r="AO104" s="617"/>
      <c r="AP104" s="617">
        <f t="shared" ref="AP104" si="226">AP105+AP118</f>
        <v>0</v>
      </c>
      <c r="AQ104" s="615"/>
      <c r="AR104" s="616"/>
      <c r="AS104" s="617"/>
      <c r="AT104" s="617">
        <f t="shared" ref="AT104" si="227">AT105+AT118</f>
        <v>0</v>
      </c>
      <c r="AW104" s="2"/>
      <c r="BB104" s="2"/>
      <c r="BJ104"/>
      <c r="BK104"/>
      <c r="BL104"/>
      <c r="BM104"/>
      <c r="BN104"/>
      <c r="BO104"/>
      <c r="BP104"/>
      <c r="BQ104"/>
      <c r="BR104"/>
      <c r="BS104"/>
      <c r="BT104"/>
      <c r="BU104"/>
      <c r="BV104"/>
      <c r="BW104"/>
      <c r="BX104"/>
      <c r="BY104"/>
      <c r="BZ104"/>
      <c r="CA104"/>
      <c r="CB104"/>
      <c r="CC104"/>
    </row>
    <row r="105" spans="1:81" ht="15.75">
      <c r="A105" s="475" t="s">
        <v>811</v>
      </c>
      <c r="B105" s="474"/>
      <c r="C105" s="615"/>
      <c r="D105" s="616"/>
      <c r="E105" s="617"/>
      <c r="F105" s="617">
        <f>SUM(F106:F117)</f>
        <v>0</v>
      </c>
      <c r="G105" s="615"/>
      <c r="H105" s="616"/>
      <c r="I105" s="617"/>
      <c r="J105" s="617">
        <f t="shared" ref="J105" si="228">SUM(J106:J117)</f>
        <v>0</v>
      </c>
      <c r="K105" s="615"/>
      <c r="L105" s="616"/>
      <c r="M105" s="617"/>
      <c r="N105" s="617">
        <f t="shared" ref="N105" si="229">SUM(N106:N117)</f>
        <v>0</v>
      </c>
      <c r="O105" s="615"/>
      <c r="P105" s="616"/>
      <c r="Q105" s="617"/>
      <c r="R105" s="617">
        <f t="shared" ref="R105" si="230">SUM(R106:R117)</f>
        <v>0</v>
      </c>
      <c r="S105" s="615"/>
      <c r="T105" s="616"/>
      <c r="U105" s="617"/>
      <c r="V105" s="617">
        <f t="shared" ref="V105" si="231">SUM(V106:V117)</f>
        <v>0</v>
      </c>
      <c r="W105" s="615"/>
      <c r="X105" s="616"/>
      <c r="Y105" s="617"/>
      <c r="Z105" s="617">
        <f t="shared" ref="Z105" si="232">SUM(Z106:Z117)</f>
        <v>0</v>
      </c>
      <c r="AA105" s="615"/>
      <c r="AB105" s="616"/>
      <c r="AC105" s="617"/>
      <c r="AD105" s="617">
        <f t="shared" ref="AD105" si="233">SUM(AD106:AD117)</f>
        <v>0</v>
      </c>
      <c r="AE105" s="615"/>
      <c r="AF105" s="616"/>
      <c r="AG105" s="617"/>
      <c r="AH105" s="617">
        <f t="shared" ref="AH105" si="234">SUM(AH106:AH117)</f>
        <v>0</v>
      </c>
      <c r="AI105" s="615"/>
      <c r="AJ105" s="616"/>
      <c r="AK105" s="617"/>
      <c r="AL105" s="617">
        <f t="shared" ref="AL105" si="235">SUM(AL106:AL117)</f>
        <v>0</v>
      </c>
      <c r="AM105" s="615"/>
      <c r="AN105" s="616"/>
      <c r="AO105" s="617"/>
      <c r="AP105" s="617">
        <f t="shared" ref="AP105" si="236">SUM(AP106:AP117)</f>
        <v>0</v>
      </c>
      <c r="AQ105" s="615"/>
      <c r="AR105" s="616"/>
      <c r="AS105" s="617"/>
      <c r="AT105" s="617">
        <f t="shared" ref="AT105" si="237">SUM(AT106:AT117)</f>
        <v>0</v>
      </c>
      <c r="AW105" s="2"/>
      <c r="BB105" s="2"/>
      <c r="BJ105"/>
      <c r="BK105"/>
      <c r="BL105"/>
      <c r="BM105"/>
      <c r="BN105"/>
      <c r="BO105"/>
      <c r="BP105"/>
      <c r="BQ105"/>
      <c r="BR105"/>
      <c r="BS105"/>
      <c r="BT105"/>
      <c r="BU105"/>
      <c r="BV105"/>
      <c r="BW105"/>
      <c r="BX105"/>
      <c r="BY105"/>
      <c r="BZ105"/>
      <c r="CA105"/>
      <c r="CB105"/>
      <c r="CC105"/>
    </row>
    <row r="106" spans="1:81" ht="15.75">
      <c r="A106" s="476" t="s">
        <v>781</v>
      </c>
      <c r="B106" s="474" t="s">
        <v>132</v>
      </c>
      <c r="C106" s="477"/>
      <c r="D106" s="478"/>
      <c r="E106" s="479"/>
      <c r="F106" s="480">
        <f t="shared" ref="F106:F117" si="238">C106*(D106+E106)</f>
        <v>0</v>
      </c>
      <c r="G106" s="477"/>
      <c r="H106" s="478"/>
      <c r="I106" s="479"/>
      <c r="J106" s="480">
        <f t="shared" ref="J106:J117" si="239">G106*(H106+I106)</f>
        <v>0</v>
      </c>
      <c r="K106" s="477"/>
      <c r="L106" s="478"/>
      <c r="M106" s="479"/>
      <c r="N106" s="480">
        <f t="shared" ref="N106:N117" si="240">K106*(L106+M106)</f>
        <v>0</v>
      </c>
      <c r="O106" s="477"/>
      <c r="P106" s="478"/>
      <c r="Q106" s="479"/>
      <c r="R106" s="480">
        <f t="shared" ref="R106:R117" si="241">O106*(P106+Q106)</f>
        <v>0</v>
      </c>
      <c r="S106" s="477"/>
      <c r="T106" s="478"/>
      <c r="U106" s="479"/>
      <c r="V106" s="480">
        <f t="shared" ref="V106:V117" si="242">S106*(T106+U106)</f>
        <v>0</v>
      </c>
      <c r="W106" s="477"/>
      <c r="X106" s="478"/>
      <c r="Y106" s="479"/>
      <c r="Z106" s="480">
        <f t="shared" ref="Z106:Z117" si="243">W106*(X106+Y106)</f>
        <v>0</v>
      </c>
      <c r="AA106" s="477"/>
      <c r="AB106" s="478"/>
      <c r="AC106" s="479"/>
      <c r="AD106" s="480">
        <f t="shared" ref="AD106:AD117" si="244">AA106*(AB106+AC106)</f>
        <v>0</v>
      </c>
      <c r="AE106" s="477"/>
      <c r="AF106" s="478"/>
      <c r="AG106" s="479"/>
      <c r="AH106" s="480">
        <f t="shared" ref="AH106:AH117" si="245">AE106*(AF106+AG106)</f>
        <v>0</v>
      </c>
      <c r="AI106" s="477"/>
      <c r="AJ106" s="478"/>
      <c r="AK106" s="479"/>
      <c r="AL106" s="480">
        <f t="shared" ref="AL106:AL117" si="246">AI106*(AJ106+AK106)</f>
        <v>0</v>
      </c>
      <c r="AM106" s="477"/>
      <c r="AN106" s="478"/>
      <c r="AO106" s="479"/>
      <c r="AP106" s="480">
        <f t="shared" ref="AP106:AP117" si="247">AM106*(AN106+AO106)</f>
        <v>0</v>
      </c>
      <c r="AQ106" s="477"/>
      <c r="AR106" s="478"/>
      <c r="AS106" s="479"/>
      <c r="AT106" s="480">
        <f t="shared" ref="AT106:AT117" si="248">AQ106*(AR106+AS106)</f>
        <v>0</v>
      </c>
      <c r="AW106" s="2"/>
      <c r="BB106" s="2"/>
      <c r="BJ106"/>
      <c r="BK106"/>
      <c r="BL106"/>
      <c r="BM106"/>
      <c r="BN106"/>
      <c r="BO106"/>
      <c r="BP106"/>
      <c r="BQ106"/>
      <c r="BR106"/>
      <c r="BS106"/>
      <c r="BT106"/>
      <c r="BU106"/>
      <c r="BV106"/>
      <c r="BW106"/>
      <c r="BX106"/>
      <c r="BY106"/>
      <c r="BZ106"/>
      <c r="CA106"/>
      <c r="CB106"/>
      <c r="CC106"/>
    </row>
    <row r="107" spans="1:81" ht="15.75">
      <c r="A107" s="476" t="s">
        <v>783</v>
      </c>
      <c r="B107" s="474" t="s">
        <v>132</v>
      </c>
      <c r="C107" s="477"/>
      <c r="D107" s="478"/>
      <c r="E107" s="479"/>
      <c r="F107" s="480">
        <f t="shared" si="238"/>
        <v>0</v>
      </c>
      <c r="G107" s="477"/>
      <c r="H107" s="478"/>
      <c r="I107" s="479"/>
      <c r="J107" s="480">
        <f t="shared" si="239"/>
        <v>0</v>
      </c>
      <c r="K107" s="477"/>
      <c r="L107" s="478"/>
      <c r="M107" s="479"/>
      <c r="N107" s="480">
        <f t="shared" si="240"/>
        <v>0</v>
      </c>
      <c r="O107" s="477"/>
      <c r="P107" s="478"/>
      <c r="Q107" s="479"/>
      <c r="R107" s="480">
        <f t="shared" si="241"/>
        <v>0</v>
      </c>
      <c r="S107" s="477"/>
      <c r="T107" s="478"/>
      <c r="U107" s="479"/>
      <c r="V107" s="480">
        <f t="shared" si="242"/>
        <v>0</v>
      </c>
      <c r="W107" s="477"/>
      <c r="X107" s="478"/>
      <c r="Y107" s="479"/>
      <c r="Z107" s="480">
        <f t="shared" si="243"/>
        <v>0</v>
      </c>
      <c r="AA107" s="477"/>
      <c r="AB107" s="478"/>
      <c r="AC107" s="479"/>
      <c r="AD107" s="480">
        <f t="shared" si="244"/>
        <v>0</v>
      </c>
      <c r="AE107" s="477"/>
      <c r="AF107" s="478"/>
      <c r="AG107" s="479"/>
      <c r="AH107" s="480">
        <f t="shared" si="245"/>
        <v>0</v>
      </c>
      <c r="AI107" s="477"/>
      <c r="AJ107" s="478"/>
      <c r="AK107" s="479"/>
      <c r="AL107" s="480">
        <f t="shared" si="246"/>
        <v>0</v>
      </c>
      <c r="AM107" s="477"/>
      <c r="AN107" s="478"/>
      <c r="AO107" s="479"/>
      <c r="AP107" s="480">
        <f t="shared" si="247"/>
        <v>0</v>
      </c>
      <c r="AQ107" s="477"/>
      <c r="AR107" s="478"/>
      <c r="AS107" s="479"/>
      <c r="AT107" s="480">
        <f t="shared" si="248"/>
        <v>0</v>
      </c>
      <c r="AW107" s="2"/>
      <c r="BB107" s="2"/>
      <c r="BJ107"/>
      <c r="BK107"/>
      <c r="BL107"/>
      <c r="BM107"/>
      <c r="BN107"/>
      <c r="BO107"/>
      <c r="BP107"/>
      <c r="BQ107"/>
      <c r="BR107"/>
      <c r="BS107"/>
      <c r="BT107"/>
      <c r="BU107"/>
      <c r="BV107"/>
      <c r="BW107"/>
      <c r="BX107"/>
      <c r="BY107"/>
      <c r="BZ107"/>
      <c r="CA107"/>
      <c r="CB107"/>
      <c r="CC107"/>
    </row>
    <row r="108" spans="1:81" ht="15.75">
      <c r="A108" s="476" t="s">
        <v>784</v>
      </c>
      <c r="B108" s="474" t="s">
        <v>132</v>
      </c>
      <c r="C108" s="477"/>
      <c r="D108" s="478"/>
      <c r="E108" s="479"/>
      <c r="F108" s="480">
        <f t="shared" si="238"/>
        <v>0</v>
      </c>
      <c r="G108" s="477"/>
      <c r="H108" s="478"/>
      <c r="I108" s="479"/>
      <c r="J108" s="480">
        <f t="shared" si="239"/>
        <v>0</v>
      </c>
      <c r="K108" s="477"/>
      <c r="L108" s="478"/>
      <c r="M108" s="479"/>
      <c r="N108" s="480">
        <f t="shared" si="240"/>
        <v>0</v>
      </c>
      <c r="O108" s="477"/>
      <c r="P108" s="478"/>
      <c r="Q108" s="479"/>
      <c r="R108" s="480">
        <f t="shared" si="241"/>
        <v>0</v>
      </c>
      <c r="S108" s="477"/>
      <c r="T108" s="478"/>
      <c r="U108" s="479"/>
      <c r="V108" s="480">
        <f t="shared" si="242"/>
        <v>0</v>
      </c>
      <c r="W108" s="477"/>
      <c r="X108" s="478"/>
      <c r="Y108" s="479"/>
      <c r="Z108" s="480">
        <f t="shared" si="243"/>
        <v>0</v>
      </c>
      <c r="AA108" s="477"/>
      <c r="AB108" s="478"/>
      <c r="AC108" s="479"/>
      <c r="AD108" s="480">
        <f t="shared" si="244"/>
        <v>0</v>
      </c>
      <c r="AE108" s="477"/>
      <c r="AF108" s="478"/>
      <c r="AG108" s="479"/>
      <c r="AH108" s="480">
        <f t="shared" si="245"/>
        <v>0</v>
      </c>
      <c r="AI108" s="477"/>
      <c r="AJ108" s="478"/>
      <c r="AK108" s="479"/>
      <c r="AL108" s="480">
        <f t="shared" si="246"/>
        <v>0</v>
      </c>
      <c r="AM108" s="477"/>
      <c r="AN108" s="478"/>
      <c r="AO108" s="479"/>
      <c r="AP108" s="480">
        <f t="shared" si="247"/>
        <v>0</v>
      </c>
      <c r="AQ108" s="477"/>
      <c r="AR108" s="478"/>
      <c r="AS108" s="479"/>
      <c r="AT108" s="480">
        <f t="shared" si="248"/>
        <v>0</v>
      </c>
      <c r="AW108" s="2"/>
      <c r="BB108" s="2"/>
      <c r="BJ108"/>
      <c r="BK108"/>
      <c r="BL108"/>
      <c r="BM108"/>
      <c r="BN108"/>
      <c r="BO108"/>
      <c r="BP108"/>
      <c r="BQ108"/>
      <c r="BR108"/>
      <c r="BS108"/>
      <c r="BT108"/>
      <c r="BU108"/>
      <c r="BV108"/>
      <c r="BW108"/>
      <c r="BX108"/>
      <c r="BY108"/>
      <c r="BZ108"/>
      <c r="CA108"/>
      <c r="CB108"/>
      <c r="CC108"/>
    </row>
    <row r="109" spans="1:81" ht="15.75">
      <c r="A109" s="476" t="s">
        <v>785</v>
      </c>
      <c r="B109" s="474" t="s">
        <v>132</v>
      </c>
      <c r="C109" s="477"/>
      <c r="D109" s="478"/>
      <c r="E109" s="479"/>
      <c r="F109" s="480">
        <f t="shared" si="238"/>
        <v>0</v>
      </c>
      <c r="G109" s="477"/>
      <c r="H109" s="478"/>
      <c r="I109" s="479"/>
      <c r="J109" s="480">
        <f t="shared" si="239"/>
        <v>0</v>
      </c>
      <c r="K109" s="477"/>
      <c r="L109" s="478"/>
      <c r="M109" s="479"/>
      <c r="N109" s="480">
        <f t="shared" si="240"/>
        <v>0</v>
      </c>
      <c r="O109" s="477"/>
      <c r="P109" s="478"/>
      <c r="Q109" s="479"/>
      <c r="R109" s="480">
        <f t="shared" si="241"/>
        <v>0</v>
      </c>
      <c r="S109" s="477"/>
      <c r="T109" s="478"/>
      <c r="U109" s="479"/>
      <c r="V109" s="480">
        <f t="shared" si="242"/>
        <v>0</v>
      </c>
      <c r="W109" s="477"/>
      <c r="X109" s="478"/>
      <c r="Y109" s="479"/>
      <c r="Z109" s="480">
        <f t="shared" si="243"/>
        <v>0</v>
      </c>
      <c r="AA109" s="477"/>
      <c r="AB109" s="478"/>
      <c r="AC109" s="479"/>
      <c r="AD109" s="480">
        <f t="shared" si="244"/>
        <v>0</v>
      </c>
      <c r="AE109" s="477"/>
      <c r="AF109" s="478"/>
      <c r="AG109" s="479"/>
      <c r="AH109" s="480">
        <f t="shared" si="245"/>
        <v>0</v>
      </c>
      <c r="AI109" s="477"/>
      <c r="AJ109" s="478"/>
      <c r="AK109" s="479"/>
      <c r="AL109" s="480">
        <f t="shared" si="246"/>
        <v>0</v>
      </c>
      <c r="AM109" s="477"/>
      <c r="AN109" s="478"/>
      <c r="AO109" s="479"/>
      <c r="AP109" s="480">
        <f t="shared" si="247"/>
        <v>0</v>
      </c>
      <c r="AQ109" s="477"/>
      <c r="AR109" s="478"/>
      <c r="AS109" s="479"/>
      <c r="AT109" s="480">
        <f t="shared" si="248"/>
        <v>0</v>
      </c>
      <c r="AW109" s="2"/>
      <c r="BB109" s="2"/>
      <c r="BJ109"/>
      <c r="BK109"/>
      <c r="BL109"/>
      <c r="BM109"/>
      <c r="BN109"/>
      <c r="BO109"/>
      <c r="BP109"/>
      <c r="BQ109"/>
      <c r="BR109"/>
      <c r="BS109"/>
      <c r="BT109"/>
      <c r="BU109"/>
      <c r="BV109"/>
      <c r="BW109"/>
      <c r="BX109"/>
      <c r="BY109"/>
      <c r="BZ109"/>
      <c r="CA109"/>
      <c r="CB109"/>
      <c r="CC109"/>
    </row>
    <row r="110" spans="1:81" ht="15.75">
      <c r="A110" s="476" t="s">
        <v>786</v>
      </c>
      <c r="B110" s="474" t="s">
        <v>132</v>
      </c>
      <c r="C110" s="477"/>
      <c r="D110" s="478"/>
      <c r="E110" s="479"/>
      <c r="F110" s="480">
        <f t="shared" si="238"/>
        <v>0</v>
      </c>
      <c r="G110" s="477"/>
      <c r="H110" s="478"/>
      <c r="I110" s="479"/>
      <c r="J110" s="480">
        <f t="shared" si="239"/>
        <v>0</v>
      </c>
      <c r="K110" s="477"/>
      <c r="L110" s="478"/>
      <c r="M110" s="479"/>
      <c r="N110" s="480">
        <f t="shared" si="240"/>
        <v>0</v>
      </c>
      <c r="O110" s="477"/>
      <c r="P110" s="478"/>
      <c r="Q110" s="479"/>
      <c r="R110" s="480">
        <f t="shared" si="241"/>
        <v>0</v>
      </c>
      <c r="S110" s="477"/>
      <c r="T110" s="478"/>
      <c r="U110" s="479"/>
      <c r="V110" s="480">
        <f t="shared" si="242"/>
        <v>0</v>
      </c>
      <c r="W110" s="477"/>
      <c r="X110" s="478"/>
      <c r="Y110" s="479"/>
      <c r="Z110" s="480">
        <f t="shared" si="243"/>
        <v>0</v>
      </c>
      <c r="AA110" s="477"/>
      <c r="AB110" s="478"/>
      <c r="AC110" s="479"/>
      <c r="AD110" s="480">
        <f t="shared" si="244"/>
        <v>0</v>
      </c>
      <c r="AE110" s="477"/>
      <c r="AF110" s="478"/>
      <c r="AG110" s="479"/>
      <c r="AH110" s="480">
        <f t="shared" si="245"/>
        <v>0</v>
      </c>
      <c r="AI110" s="477"/>
      <c r="AJ110" s="478"/>
      <c r="AK110" s="479"/>
      <c r="AL110" s="480">
        <f t="shared" si="246"/>
        <v>0</v>
      </c>
      <c r="AM110" s="477"/>
      <c r="AN110" s="478"/>
      <c r="AO110" s="479"/>
      <c r="AP110" s="480">
        <f t="shared" si="247"/>
        <v>0</v>
      </c>
      <c r="AQ110" s="477"/>
      <c r="AR110" s="478"/>
      <c r="AS110" s="479"/>
      <c r="AT110" s="480">
        <f t="shared" si="248"/>
        <v>0</v>
      </c>
      <c r="AW110" s="2"/>
      <c r="BB110" s="2"/>
      <c r="BJ110"/>
      <c r="BK110"/>
      <c r="BL110"/>
      <c r="BM110"/>
      <c r="BN110"/>
      <c r="BO110"/>
      <c r="BP110"/>
      <c r="BQ110"/>
      <c r="BR110"/>
      <c r="BS110"/>
      <c r="BT110"/>
      <c r="BU110"/>
      <c r="BV110"/>
      <c r="BW110"/>
      <c r="BX110"/>
      <c r="BY110"/>
      <c r="BZ110"/>
      <c r="CA110"/>
      <c r="CB110"/>
      <c r="CC110"/>
    </row>
    <row r="111" spans="1:81" ht="15.75">
      <c r="A111" s="476" t="s">
        <v>787</v>
      </c>
      <c r="B111" s="474" t="s">
        <v>132</v>
      </c>
      <c r="C111" s="477"/>
      <c r="D111" s="478"/>
      <c r="E111" s="479"/>
      <c r="F111" s="480">
        <f t="shared" si="238"/>
        <v>0</v>
      </c>
      <c r="G111" s="477"/>
      <c r="H111" s="478"/>
      <c r="I111" s="479"/>
      <c r="J111" s="480">
        <f t="shared" si="239"/>
        <v>0</v>
      </c>
      <c r="K111" s="477"/>
      <c r="L111" s="478"/>
      <c r="M111" s="479"/>
      <c r="N111" s="480">
        <f t="shared" si="240"/>
        <v>0</v>
      </c>
      <c r="O111" s="477"/>
      <c r="P111" s="478"/>
      <c r="Q111" s="479"/>
      <c r="R111" s="480">
        <f t="shared" si="241"/>
        <v>0</v>
      </c>
      <c r="S111" s="477"/>
      <c r="T111" s="478"/>
      <c r="U111" s="479"/>
      <c r="V111" s="480">
        <f t="shared" si="242"/>
        <v>0</v>
      </c>
      <c r="W111" s="477"/>
      <c r="X111" s="478"/>
      <c r="Y111" s="479"/>
      <c r="Z111" s="480">
        <f t="shared" si="243"/>
        <v>0</v>
      </c>
      <c r="AA111" s="477"/>
      <c r="AB111" s="478"/>
      <c r="AC111" s="479"/>
      <c r="AD111" s="480">
        <f t="shared" si="244"/>
        <v>0</v>
      </c>
      <c r="AE111" s="477"/>
      <c r="AF111" s="478"/>
      <c r="AG111" s="479"/>
      <c r="AH111" s="480">
        <f t="shared" si="245"/>
        <v>0</v>
      </c>
      <c r="AI111" s="477"/>
      <c r="AJ111" s="478"/>
      <c r="AK111" s="479"/>
      <c r="AL111" s="480">
        <f t="shared" si="246"/>
        <v>0</v>
      </c>
      <c r="AM111" s="477"/>
      <c r="AN111" s="478"/>
      <c r="AO111" s="479"/>
      <c r="AP111" s="480">
        <f t="shared" si="247"/>
        <v>0</v>
      </c>
      <c r="AQ111" s="477"/>
      <c r="AR111" s="478"/>
      <c r="AS111" s="479"/>
      <c r="AT111" s="480">
        <f t="shared" si="248"/>
        <v>0</v>
      </c>
      <c r="AW111" s="2"/>
      <c r="BB111" s="2"/>
      <c r="BJ111"/>
      <c r="BK111"/>
      <c r="BL111"/>
      <c r="BM111"/>
      <c r="BN111"/>
      <c r="BO111"/>
      <c r="BP111"/>
      <c r="BQ111"/>
      <c r="BR111"/>
      <c r="BS111"/>
      <c r="BT111"/>
      <c r="BU111"/>
      <c r="BV111"/>
      <c r="BW111"/>
      <c r="BX111"/>
      <c r="BY111"/>
      <c r="BZ111"/>
      <c r="CA111"/>
      <c r="CB111"/>
      <c r="CC111"/>
    </row>
    <row r="112" spans="1:81" ht="15.75">
      <c r="A112" s="476" t="s">
        <v>788</v>
      </c>
      <c r="B112" s="474" t="s">
        <v>132</v>
      </c>
      <c r="C112" s="477"/>
      <c r="D112" s="478"/>
      <c r="E112" s="479"/>
      <c r="F112" s="480">
        <f t="shared" si="238"/>
        <v>0</v>
      </c>
      <c r="G112" s="477"/>
      <c r="H112" s="478"/>
      <c r="I112" s="479"/>
      <c r="J112" s="480">
        <f t="shared" si="239"/>
        <v>0</v>
      </c>
      <c r="K112" s="477"/>
      <c r="L112" s="478"/>
      <c r="M112" s="479"/>
      <c r="N112" s="480">
        <f t="shared" si="240"/>
        <v>0</v>
      </c>
      <c r="O112" s="477"/>
      <c r="P112" s="478"/>
      <c r="Q112" s="479"/>
      <c r="R112" s="480">
        <f t="shared" si="241"/>
        <v>0</v>
      </c>
      <c r="S112" s="477"/>
      <c r="T112" s="478"/>
      <c r="U112" s="479"/>
      <c r="V112" s="480">
        <f t="shared" si="242"/>
        <v>0</v>
      </c>
      <c r="W112" s="477"/>
      <c r="X112" s="478"/>
      <c r="Y112" s="479"/>
      <c r="Z112" s="480">
        <f t="shared" si="243"/>
        <v>0</v>
      </c>
      <c r="AA112" s="477"/>
      <c r="AB112" s="478"/>
      <c r="AC112" s="479"/>
      <c r="AD112" s="480">
        <f t="shared" si="244"/>
        <v>0</v>
      </c>
      <c r="AE112" s="477"/>
      <c r="AF112" s="478"/>
      <c r="AG112" s="479"/>
      <c r="AH112" s="480">
        <f t="shared" si="245"/>
        <v>0</v>
      </c>
      <c r="AI112" s="477"/>
      <c r="AJ112" s="478"/>
      <c r="AK112" s="479"/>
      <c r="AL112" s="480">
        <f t="shared" si="246"/>
        <v>0</v>
      </c>
      <c r="AM112" s="477"/>
      <c r="AN112" s="478"/>
      <c r="AO112" s="479"/>
      <c r="AP112" s="480">
        <f t="shared" si="247"/>
        <v>0</v>
      </c>
      <c r="AQ112" s="477"/>
      <c r="AR112" s="478"/>
      <c r="AS112" s="479"/>
      <c r="AT112" s="480">
        <f t="shared" si="248"/>
        <v>0</v>
      </c>
      <c r="AW112" s="2"/>
      <c r="BB112" s="2"/>
      <c r="BJ112"/>
      <c r="BK112"/>
      <c r="BL112"/>
      <c r="BM112"/>
      <c r="BN112"/>
      <c r="BO112"/>
      <c r="BP112"/>
      <c r="BQ112"/>
      <c r="BR112"/>
      <c r="BS112"/>
      <c r="BT112"/>
      <c r="BU112"/>
      <c r="BV112"/>
      <c r="BW112"/>
      <c r="BX112"/>
      <c r="BY112"/>
      <c r="BZ112"/>
      <c r="CA112"/>
      <c r="CB112"/>
      <c r="CC112"/>
    </row>
    <row r="113" spans="1:81" ht="15.75">
      <c r="A113" s="476" t="s">
        <v>789</v>
      </c>
      <c r="B113" s="474" t="s">
        <v>132</v>
      </c>
      <c r="C113" s="477"/>
      <c r="D113" s="478"/>
      <c r="E113" s="479"/>
      <c r="F113" s="480">
        <f t="shared" si="238"/>
        <v>0</v>
      </c>
      <c r="G113" s="477"/>
      <c r="H113" s="478"/>
      <c r="I113" s="479"/>
      <c r="J113" s="480">
        <f t="shared" si="239"/>
        <v>0</v>
      </c>
      <c r="K113" s="477"/>
      <c r="L113" s="478"/>
      <c r="M113" s="479"/>
      <c r="N113" s="480">
        <f t="shared" si="240"/>
        <v>0</v>
      </c>
      <c r="O113" s="477"/>
      <c r="P113" s="478"/>
      <c r="Q113" s="479"/>
      <c r="R113" s="480">
        <f t="shared" si="241"/>
        <v>0</v>
      </c>
      <c r="S113" s="477"/>
      <c r="T113" s="478"/>
      <c r="U113" s="479"/>
      <c r="V113" s="480">
        <f t="shared" si="242"/>
        <v>0</v>
      </c>
      <c r="W113" s="477"/>
      <c r="X113" s="478"/>
      <c r="Y113" s="479"/>
      <c r="Z113" s="480">
        <f t="shared" si="243"/>
        <v>0</v>
      </c>
      <c r="AA113" s="477"/>
      <c r="AB113" s="478"/>
      <c r="AC113" s="479"/>
      <c r="AD113" s="480">
        <f t="shared" si="244"/>
        <v>0</v>
      </c>
      <c r="AE113" s="477"/>
      <c r="AF113" s="478"/>
      <c r="AG113" s="479"/>
      <c r="AH113" s="480">
        <f t="shared" si="245"/>
        <v>0</v>
      </c>
      <c r="AI113" s="477"/>
      <c r="AJ113" s="478"/>
      <c r="AK113" s="479"/>
      <c r="AL113" s="480">
        <f t="shared" si="246"/>
        <v>0</v>
      </c>
      <c r="AM113" s="477"/>
      <c r="AN113" s="478"/>
      <c r="AO113" s="479"/>
      <c r="AP113" s="480">
        <f t="shared" si="247"/>
        <v>0</v>
      </c>
      <c r="AQ113" s="477"/>
      <c r="AR113" s="478"/>
      <c r="AS113" s="479"/>
      <c r="AT113" s="480">
        <f t="shared" si="248"/>
        <v>0</v>
      </c>
      <c r="AW113" s="2"/>
      <c r="BB113" s="2"/>
      <c r="BJ113"/>
      <c r="BK113"/>
      <c r="BL113"/>
      <c r="BM113"/>
      <c r="BN113"/>
      <c r="BO113"/>
      <c r="BP113"/>
      <c r="BQ113"/>
      <c r="BR113"/>
      <c r="BS113"/>
      <c r="BT113"/>
      <c r="BU113"/>
      <c r="BV113"/>
      <c r="BW113"/>
      <c r="BX113"/>
      <c r="BY113"/>
      <c r="BZ113"/>
      <c r="CA113"/>
      <c r="CB113"/>
      <c r="CC113"/>
    </row>
    <row r="114" spans="1:81" ht="15.75">
      <c r="A114" s="476" t="s">
        <v>790</v>
      </c>
      <c r="B114" s="474" t="s">
        <v>132</v>
      </c>
      <c r="C114" s="477"/>
      <c r="D114" s="478"/>
      <c r="E114" s="479"/>
      <c r="F114" s="480">
        <f t="shared" si="238"/>
        <v>0</v>
      </c>
      <c r="G114" s="477"/>
      <c r="H114" s="478"/>
      <c r="I114" s="479"/>
      <c r="J114" s="480">
        <f t="shared" si="239"/>
        <v>0</v>
      </c>
      <c r="K114" s="477"/>
      <c r="L114" s="478"/>
      <c r="M114" s="479"/>
      <c r="N114" s="480">
        <f t="shared" si="240"/>
        <v>0</v>
      </c>
      <c r="O114" s="477"/>
      <c r="P114" s="478"/>
      <c r="Q114" s="479"/>
      <c r="R114" s="480">
        <f t="shared" si="241"/>
        <v>0</v>
      </c>
      <c r="S114" s="477"/>
      <c r="T114" s="478"/>
      <c r="U114" s="479"/>
      <c r="V114" s="480">
        <f t="shared" si="242"/>
        <v>0</v>
      </c>
      <c r="W114" s="477"/>
      <c r="X114" s="478"/>
      <c r="Y114" s="479"/>
      <c r="Z114" s="480">
        <f t="shared" si="243"/>
        <v>0</v>
      </c>
      <c r="AA114" s="477"/>
      <c r="AB114" s="478"/>
      <c r="AC114" s="479"/>
      <c r="AD114" s="480">
        <f t="shared" si="244"/>
        <v>0</v>
      </c>
      <c r="AE114" s="477"/>
      <c r="AF114" s="478"/>
      <c r="AG114" s="479"/>
      <c r="AH114" s="480">
        <f t="shared" si="245"/>
        <v>0</v>
      </c>
      <c r="AI114" s="477"/>
      <c r="AJ114" s="478"/>
      <c r="AK114" s="479"/>
      <c r="AL114" s="480">
        <f t="shared" si="246"/>
        <v>0</v>
      </c>
      <c r="AM114" s="477"/>
      <c r="AN114" s="478"/>
      <c r="AO114" s="479"/>
      <c r="AP114" s="480">
        <f t="shared" si="247"/>
        <v>0</v>
      </c>
      <c r="AQ114" s="477"/>
      <c r="AR114" s="478"/>
      <c r="AS114" s="479"/>
      <c r="AT114" s="480">
        <f t="shared" si="248"/>
        <v>0</v>
      </c>
      <c r="AW114" s="2"/>
      <c r="BB114" s="2"/>
      <c r="BJ114"/>
      <c r="BK114"/>
      <c r="BL114"/>
      <c r="BM114"/>
      <c r="BN114"/>
      <c r="BO114"/>
      <c r="BP114"/>
      <c r="BQ114"/>
      <c r="BR114"/>
      <c r="BS114"/>
      <c r="BT114"/>
      <c r="BU114"/>
      <c r="BV114"/>
      <c r="BW114"/>
      <c r="BX114"/>
      <c r="BY114"/>
      <c r="BZ114"/>
      <c r="CA114"/>
      <c r="CB114"/>
      <c r="CC114"/>
    </row>
    <row r="115" spans="1:81" ht="15.75">
      <c r="A115" s="476" t="s">
        <v>791</v>
      </c>
      <c r="B115" s="474" t="s">
        <v>132</v>
      </c>
      <c r="C115" s="477"/>
      <c r="D115" s="478"/>
      <c r="E115" s="479"/>
      <c r="F115" s="480">
        <f t="shared" si="238"/>
        <v>0</v>
      </c>
      <c r="G115" s="477"/>
      <c r="H115" s="478"/>
      <c r="I115" s="479"/>
      <c r="J115" s="480">
        <f t="shared" si="239"/>
        <v>0</v>
      </c>
      <c r="K115" s="477"/>
      <c r="L115" s="478"/>
      <c r="M115" s="479"/>
      <c r="N115" s="480">
        <f t="shared" si="240"/>
        <v>0</v>
      </c>
      <c r="O115" s="477"/>
      <c r="P115" s="478"/>
      <c r="Q115" s="479"/>
      <c r="R115" s="480">
        <f t="shared" si="241"/>
        <v>0</v>
      </c>
      <c r="S115" s="477"/>
      <c r="T115" s="478"/>
      <c r="U115" s="479"/>
      <c r="V115" s="480">
        <f t="shared" si="242"/>
        <v>0</v>
      </c>
      <c r="W115" s="477"/>
      <c r="X115" s="478"/>
      <c r="Y115" s="479"/>
      <c r="Z115" s="480">
        <f t="shared" si="243"/>
        <v>0</v>
      </c>
      <c r="AA115" s="477"/>
      <c r="AB115" s="478"/>
      <c r="AC115" s="479"/>
      <c r="AD115" s="480">
        <f t="shared" si="244"/>
        <v>0</v>
      </c>
      <c r="AE115" s="477"/>
      <c r="AF115" s="478"/>
      <c r="AG115" s="479"/>
      <c r="AH115" s="480">
        <f t="shared" si="245"/>
        <v>0</v>
      </c>
      <c r="AI115" s="477"/>
      <c r="AJ115" s="478"/>
      <c r="AK115" s="479"/>
      <c r="AL115" s="480">
        <f t="shared" si="246"/>
        <v>0</v>
      </c>
      <c r="AM115" s="477"/>
      <c r="AN115" s="478"/>
      <c r="AO115" s="479"/>
      <c r="AP115" s="480">
        <f t="shared" si="247"/>
        <v>0</v>
      </c>
      <c r="AQ115" s="477"/>
      <c r="AR115" s="478"/>
      <c r="AS115" s="479"/>
      <c r="AT115" s="480">
        <f t="shared" si="248"/>
        <v>0</v>
      </c>
      <c r="AW115" s="2"/>
      <c r="BB115" s="2"/>
      <c r="BJ115"/>
      <c r="BK115"/>
      <c r="BL115"/>
      <c r="BM115"/>
      <c r="BN115"/>
      <c r="BO115"/>
      <c r="BP115"/>
      <c r="BQ115"/>
      <c r="BR115"/>
      <c r="BS115"/>
      <c r="BT115"/>
      <c r="BU115"/>
      <c r="BV115"/>
      <c r="BW115"/>
      <c r="BX115"/>
      <c r="BY115"/>
      <c r="BZ115"/>
      <c r="CA115"/>
      <c r="CB115"/>
      <c r="CC115"/>
    </row>
    <row r="116" spans="1:81" ht="15.75">
      <c r="A116" s="476" t="s">
        <v>792</v>
      </c>
      <c r="B116" s="474" t="s">
        <v>132</v>
      </c>
      <c r="C116" s="477"/>
      <c r="D116" s="478"/>
      <c r="E116" s="479"/>
      <c r="F116" s="480">
        <f t="shared" si="238"/>
        <v>0</v>
      </c>
      <c r="G116" s="477"/>
      <c r="H116" s="478"/>
      <c r="I116" s="479"/>
      <c r="J116" s="480">
        <f t="shared" si="239"/>
        <v>0</v>
      </c>
      <c r="K116" s="477"/>
      <c r="L116" s="478"/>
      <c r="M116" s="479"/>
      <c r="N116" s="480">
        <f t="shared" si="240"/>
        <v>0</v>
      </c>
      <c r="O116" s="477"/>
      <c r="P116" s="478"/>
      <c r="Q116" s="479"/>
      <c r="R116" s="480">
        <f t="shared" si="241"/>
        <v>0</v>
      </c>
      <c r="S116" s="477"/>
      <c r="T116" s="478"/>
      <c r="U116" s="479"/>
      <c r="V116" s="480">
        <f t="shared" si="242"/>
        <v>0</v>
      </c>
      <c r="W116" s="477"/>
      <c r="X116" s="478"/>
      <c r="Y116" s="479"/>
      <c r="Z116" s="480">
        <f t="shared" si="243"/>
        <v>0</v>
      </c>
      <c r="AA116" s="477"/>
      <c r="AB116" s="478"/>
      <c r="AC116" s="479"/>
      <c r="AD116" s="480">
        <f t="shared" si="244"/>
        <v>0</v>
      </c>
      <c r="AE116" s="477"/>
      <c r="AF116" s="478"/>
      <c r="AG116" s="479"/>
      <c r="AH116" s="480">
        <f t="shared" si="245"/>
        <v>0</v>
      </c>
      <c r="AI116" s="477"/>
      <c r="AJ116" s="478"/>
      <c r="AK116" s="479"/>
      <c r="AL116" s="480">
        <f t="shared" si="246"/>
        <v>0</v>
      </c>
      <c r="AM116" s="477"/>
      <c r="AN116" s="478"/>
      <c r="AO116" s="479"/>
      <c r="AP116" s="480">
        <f t="shared" si="247"/>
        <v>0</v>
      </c>
      <c r="AQ116" s="477"/>
      <c r="AR116" s="478"/>
      <c r="AS116" s="479"/>
      <c r="AT116" s="480">
        <f t="shared" si="248"/>
        <v>0</v>
      </c>
      <c r="AW116" s="2"/>
      <c r="BB116" s="2"/>
      <c r="BJ116"/>
      <c r="BK116"/>
      <c r="BL116"/>
      <c r="BM116"/>
      <c r="BN116"/>
      <c r="BO116"/>
      <c r="BP116"/>
      <c r="BQ116"/>
      <c r="BR116"/>
      <c r="BS116"/>
      <c r="BT116"/>
      <c r="BU116"/>
      <c r="BV116"/>
      <c r="BW116"/>
      <c r="BX116"/>
      <c r="BY116"/>
      <c r="BZ116"/>
      <c r="CA116"/>
      <c r="CB116"/>
      <c r="CC116"/>
    </row>
    <row r="117" spans="1:81" ht="15.75">
      <c r="A117" s="476" t="s">
        <v>793</v>
      </c>
      <c r="B117" s="474" t="s">
        <v>132</v>
      </c>
      <c r="C117" s="477"/>
      <c r="D117" s="478"/>
      <c r="E117" s="479"/>
      <c r="F117" s="480">
        <f t="shared" si="238"/>
        <v>0</v>
      </c>
      <c r="G117" s="477"/>
      <c r="H117" s="478"/>
      <c r="I117" s="479"/>
      <c r="J117" s="480">
        <f t="shared" si="239"/>
        <v>0</v>
      </c>
      <c r="K117" s="477"/>
      <c r="L117" s="478"/>
      <c r="M117" s="479"/>
      <c r="N117" s="480">
        <f t="shared" si="240"/>
        <v>0</v>
      </c>
      <c r="O117" s="477"/>
      <c r="P117" s="478"/>
      <c r="Q117" s="479"/>
      <c r="R117" s="480">
        <f t="shared" si="241"/>
        <v>0</v>
      </c>
      <c r="S117" s="477"/>
      <c r="T117" s="478"/>
      <c r="U117" s="479"/>
      <c r="V117" s="480">
        <f t="shared" si="242"/>
        <v>0</v>
      </c>
      <c r="W117" s="477"/>
      <c r="X117" s="478"/>
      <c r="Y117" s="479"/>
      <c r="Z117" s="480">
        <f t="shared" si="243"/>
        <v>0</v>
      </c>
      <c r="AA117" s="477"/>
      <c r="AB117" s="478"/>
      <c r="AC117" s="479"/>
      <c r="AD117" s="480">
        <f t="shared" si="244"/>
        <v>0</v>
      </c>
      <c r="AE117" s="477"/>
      <c r="AF117" s="478"/>
      <c r="AG117" s="479"/>
      <c r="AH117" s="480">
        <f t="shared" si="245"/>
        <v>0</v>
      </c>
      <c r="AI117" s="477"/>
      <c r="AJ117" s="478"/>
      <c r="AK117" s="479"/>
      <c r="AL117" s="480">
        <f t="shared" si="246"/>
        <v>0</v>
      </c>
      <c r="AM117" s="477"/>
      <c r="AN117" s="478"/>
      <c r="AO117" s="479"/>
      <c r="AP117" s="480">
        <f t="shared" si="247"/>
        <v>0</v>
      </c>
      <c r="AQ117" s="477"/>
      <c r="AR117" s="478"/>
      <c r="AS117" s="479"/>
      <c r="AT117" s="480">
        <f t="shared" si="248"/>
        <v>0</v>
      </c>
      <c r="AW117" s="2"/>
      <c r="BB117" s="2"/>
      <c r="BJ117"/>
      <c r="BK117"/>
      <c r="BL117"/>
      <c r="BM117"/>
      <c r="BN117"/>
      <c r="BO117"/>
      <c r="BP117"/>
      <c r="BQ117"/>
      <c r="BR117"/>
      <c r="BS117"/>
      <c r="BT117"/>
      <c r="BU117"/>
      <c r="BV117"/>
      <c r="BW117"/>
      <c r="BX117"/>
      <c r="BY117"/>
      <c r="BZ117"/>
      <c r="CA117"/>
      <c r="CB117"/>
      <c r="CC117"/>
    </row>
    <row r="118" spans="1:81" ht="15.75">
      <c r="A118" s="475" t="s">
        <v>812</v>
      </c>
      <c r="B118" s="474"/>
      <c r="C118" s="615"/>
      <c r="D118" s="616"/>
      <c r="E118" s="617"/>
      <c r="F118" s="617">
        <f>SUM(F119:F124)</f>
        <v>0</v>
      </c>
      <c r="G118" s="615"/>
      <c r="H118" s="616"/>
      <c r="I118" s="617"/>
      <c r="J118" s="617">
        <f t="shared" ref="J118" si="249">SUM(J119:J124)</f>
        <v>0</v>
      </c>
      <c r="K118" s="615"/>
      <c r="L118" s="616"/>
      <c r="M118" s="617"/>
      <c r="N118" s="617">
        <f t="shared" ref="N118" si="250">SUM(N119:N124)</f>
        <v>0</v>
      </c>
      <c r="O118" s="615"/>
      <c r="P118" s="616"/>
      <c r="Q118" s="617"/>
      <c r="R118" s="617">
        <f t="shared" ref="R118" si="251">SUM(R119:R124)</f>
        <v>0</v>
      </c>
      <c r="S118" s="615"/>
      <c r="T118" s="616"/>
      <c r="U118" s="617"/>
      <c r="V118" s="617">
        <f t="shared" ref="V118" si="252">SUM(V119:V124)</f>
        <v>0</v>
      </c>
      <c r="W118" s="615"/>
      <c r="X118" s="616"/>
      <c r="Y118" s="617"/>
      <c r="Z118" s="617">
        <f t="shared" ref="Z118" si="253">SUM(Z119:Z124)</f>
        <v>0</v>
      </c>
      <c r="AA118" s="615"/>
      <c r="AB118" s="616"/>
      <c r="AC118" s="617"/>
      <c r="AD118" s="617">
        <f t="shared" ref="AD118" si="254">SUM(AD119:AD124)</f>
        <v>0</v>
      </c>
      <c r="AE118" s="615"/>
      <c r="AF118" s="616"/>
      <c r="AG118" s="617"/>
      <c r="AH118" s="617">
        <f t="shared" ref="AH118" si="255">SUM(AH119:AH124)</f>
        <v>0</v>
      </c>
      <c r="AI118" s="615"/>
      <c r="AJ118" s="616"/>
      <c r="AK118" s="617"/>
      <c r="AL118" s="617">
        <f t="shared" ref="AL118" si="256">SUM(AL119:AL124)</f>
        <v>0</v>
      </c>
      <c r="AM118" s="615"/>
      <c r="AN118" s="616"/>
      <c r="AO118" s="617"/>
      <c r="AP118" s="617">
        <f t="shared" ref="AP118" si="257">SUM(AP119:AP124)</f>
        <v>0</v>
      </c>
      <c r="AQ118" s="615"/>
      <c r="AR118" s="616"/>
      <c r="AS118" s="617"/>
      <c r="AT118" s="617">
        <f t="shared" ref="AT118" si="258">SUM(AT119:AT124)</f>
        <v>0</v>
      </c>
      <c r="AW118" s="2"/>
      <c r="BB118" s="2"/>
      <c r="BJ118"/>
      <c r="BK118"/>
      <c r="BL118"/>
      <c r="BM118"/>
      <c r="BN118"/>
      <c r="BO118"/>
      <c r="BP118"/>
      <c r="BQ118"/>
      <c r="BR118"/>
      <c r="BS118"/>
      <c r="BT118"/>
      <c r="BU118"/>
      <c r="BV118"/>
      <c r="BW118"/>
      <c r="BX118"/>
      <c r="BY118"/>
      <c r="BZ118"/>
      <c r="CA118"/>
      <c r="CB118"/>
      <c r="CC118"/>
    </row>
    <row r="119" spans="1:81" ht="15.75">
      <c r="A119" s="476" t="s">
        <v>795</v>
      </c>
      <c r="B119" s="474" t="s">
        <v>132</v>
      </c>
      <c r="C119" s="477"/>
      <c r="D119" s="478"/>
      <c r="E119" s="479"/>
      <c r="F119" s="480">
        <f t="shared" ref="F119:F124" si="259">C119*(D119+E119)</f>
        <v>0</v>
      </c>
      <c r="G119" s="477"/>
      <c r="H119" s="478"/>
      <c r="I119" s="479"/>
      <c r="J119" s="480">
        <f t="shared" ref="J119:J124" si="260">G119*(H119+I119)</f>
        <v>0</v>
      </c>
      <c r="K119" s="477"/>
      <c r="L119" s="478"/>
      <c r="M119" s="479"/>
      <c r="N119" s="480">
        <f t="shared" ref="N119:N124" si="261">K119*(L119+M119)</f>
        <v>0</v>
      </c>
      <c r="O119" s="477"/>
      <c r="P119" s="478"/>
      <c r="Q119" s="479"/>
      <c r="R119" s="480">
        <f t="shared" ref="R119:R124" si="262">O119*(P119+Q119)</f>
        <v>0</v>
      </c>
      <c r="S119" s="477"/>
      <c r="T119" s="478"/>
      <c r="U119" s="479"/>
      <c r="V119" s="480">
        <f t="shared" ref="V119:V124" si="263">S119*(T119+U119)</f>
        <v>0</v>
      </c>
      <c r="W119" s="477"/>
      <c r="X119" s="478"/>
      <c r="Y119" s="479"/>
      <c r="Z119" s="480">
        <f t="shared" ref="Z119:Z124" si="264">W119*(X119+Y119)</f>
        <v>0</v>
      </c>
      <c r="AA119" s="477"/>
      <c r="AB119" s="478"/>
      <c r="AC119" s="479"/>
      <c r="AD119" s="480">
        <f t="shared" ref="AD119:AD124" si="265">AA119*(AB119+AC119)</f>
        <v>0</v>
      </c>
      <c r="AE119" s="477"/>
      <c r="AF119" s="478"/>
      <c r="AG119" s="479"/>
      <c r="AH119" s="480">
        <f t="shared" ref="AH119:AH124" si="266">AE119*(AF119+AG119)</f>
        <v>0</v>
      </c>
      <c r="AI119" s="477"/>
      <c r="AJ119" s="478"/>
      <c r="AK119" s="479"/>
      <c r="AL119" s="480">
        <f t="shared" ref="AL119:AL124" si="267">AI119*(AJ119+AK119)</f>
        <v>0</v>
      </c>
      <c r="AM119" s="477"/>
      <c r="AN119" s="478"/>
      <c r="AO119" s="479"/>
      <c r="AP119" s="480">
        <f t="shared" ref="AP119:AP124" si="268">AM119*(AN119+AO119)</f>
        <v>0</v>
      </c>
      <c r="AQ119" s="477"/>
      <c r="AR119" s="478"/>
      <c r="AS119" s="479"/>
      <c r="AT119" s="480">
        <f t="shared" ref="AT119:AT124" si="269">AQ119*(AR119+AS119)</f>
        <v>0</v>
      </c>
      <c r="AW119" s="2"/>
      <c r="BB119" s="2"/>
      <c r="BJ119"/>
      <c r="BK119"/>
      <c r="BL119"/>
      <c r="BM119"/>
      <c r="BN119"/>
      <c r="BO119"/>
      <c r="BP119"/>
      <c r="BQ119"/>
      <c r="BR119"/>
      <c r="BS119"/>
      <c r="BT119"/>
      <c r="BU119"/>
      <c r="BV119"/>
      <c r="BW119"/>
      <c r="BX119"/>
      <c r="BY119"/>
      <c r="BZ119"/>
      <c r="CA119"/>
      <c r="CB119"/>
      <c r="CC119"/>
    </row>
    <row r="120" spans="1:81" ht="15.75">
      <c r="A120" s="476" t="s">
        <v>796</v>
      </c>
      <c r="B120" s="474" t="s">
        <v>132</v>
      </c>
      <c r="C120" s="477"/>
      <c r="D120" s="478"/>
      <c r="E120" s="479"/>
      <c r="F120" s="480">
        <f t="shared" si="259"/>
        <v>0</v>
      </c>
      <c r="G120" s="477"/>
      <c r="H120" s="478"/>
      <c r="I120" s="479"/>
      <c r="J120" s="480">
        <f t="shared" si="260"/>
        <v>0</v>
      </c>
      <c r="K120" s="477"/>
      <c r="L120" s="478"/>
      <c r="M120" s="479"/>
      <c r="N120" s="480">
        <f t="shared" si="261"/>
        <v>0</v>
      </c>
      <c r="O120" s="477"/>
      <c r="P120" s="478"/>
      <c r="Q120" s="479"/>
      <c r="R120" s="480">
        <f t="shared" si="262"/>
        <v>0</v>
      </c>
      <c r="S120" s="477"/>
      <c r="T120" s="478"/>
      <c r="U120" s="479"/>
      <c r="V120" s="480">
        <f t="shared" si="263"/>
        <v>0</v>
      </c>
      <c r="W120" s="477"/>
      <c r="X120" s="478"/>
      <c r="Y120" s="479"/>
      <c r="Z120" s="480">
        <f t="shared" si="264"/>
        <v>0</v>
      </c>
      <c r="AA120" s="477"/>
      <c r="AB120" s="478"/>
      <c r="AC120" s="479"/>
      <c r="AD120" s="480">
        <f t="shared" si="265"/>
        <v>0</v>
      </c>
      <c r="AE120" s="477"/>
      <c r="AF120" s="478"/>
      <c r="AG120" s="479"/>
      <c r="AH120" s="480">
        <f t="shared" si="266"/>
        <v>0</v>
      </c>
      <c r="AI120" s="477"/>
      <c r="AJ120" s="478"/>
      <c r="AK120" s="479"/>
      <c r="AL120" s="480">
        <f t="shared" si="267"/>
        <v>0</v>
      </c>
      <c r="AM120" s="477"/>
      <c r="AN120" s="478"/>
      <c r="AO120" s="479"/>
      <c r="AP120" s="480">
        <f t="shared" si="268"/>
        <v>0</v>
      </c>
      <c r="AQ120" s="477"/>
      <c r="AR120" s="478"/>
      <c r="AS120" s="479"/>
      <c r="AT120" s="480">
        <f t="shared" si="269"/>
        <v>0</v>
      </c>
      <c r="AW120" s="2"/>
      <c r="BB120" s="2"/>
      <c r="BJ120"/>
      <c r="BK120"/>
      <c r="BL120"/>
      <c r="BM120"/>
      <c r="BN120"/>
      <c r="BO120"/>
      <c r="BP120"/>
      <c r="BQ120"/>
      <c r="BR120"/>
      <c r="BS120"/>
      <c r="BT120"/>
      <c r="BU120"/>
      <c r="BV120"/>
      <c r="BW120"/>
      <c r="BX120"/>
      <c r="BY120"/>
      <c r="BZ120"/>
      <c r="CA120"/>
      <c r="CB120"/>
      <c r="CC120"/>
    </row>
    <row r="121" spans="1:81" ht="15.75">
      <c r="A121" s="476" t="s">
        <v>797</v>
      </c>
      <c r="B121" s="474" t="s">
        <v>132</v>
      </c>
      <c r="C121" s="477"/>
      <c r="D121" s="478"/>
      <c r="E121" s="479"/>
      <c r="F121" s="480">
        <f t="shared" si="259"/>
        <v>0</v>
      </c>
      <c r="G121" s="477"/>
      <c r="H121" s="478"/>
      <c r="I121" s="479"/>
      <c r="J121" s="480">
        <f t="shared" si="260"/>
        <v>0</v>
      </c>
      <c r="K121" s="477"/>
      <c r="L121" s="478"/>
      <c r="M121" s="479"/>
      <c r="N121" s="480">
        <f t="shared" si="261"/>
        <v>0</v>
      </c>
      <c r="O121" s="477"/>
      <c r="P121" s="478"/>
      <c r="Q121" s="479"/>
      <c r="R121" s="480">
        <f t="shared" si="262"/>
        <v>0</v>
      </c>
      <c r="S121" s="477"/>
      <c r="T121" s="478"/>
      <c r="U121" s="479"/>
      <c r="V121" s="480">
        <f t="shared" si="263"/>
        <v>0</v>
      </c>
      <c r="W121" s="477"/>
      <c r="X121" s="478"/>
      <c r="Y121" s="479"/>
      <c r="Z121" s="480">
        <f t="shared" si="264"/>
        <v>0</v>
      </c>
      <c r="AA121" s="477"/>
      <c r="AB121" s="478"/>
      <c r="AC121" s="479"/>
      <c r="AD121" s="480">
        <f t="shared" si="265"/>
        <v>0</v>
      </c>
      <c r="AE121" s="477"/>
      <c r="AF121" s="478"/>
      <c r="AG121" s="479"/>
      <c r="AH121" s="480">
        <f t="shared" si="266"/>
        <v>0</v>
      </c>
      <c r="AI121" s="477"/>
      <c r="AJ121" s="478"/>
      <c r="AK121" s="479"/>
      <c r="AL121" s="480">
        <f t="shared" si="267"/>
        <v>0</v>
      </c>
      <c r="AM121" s="477"/>
      <c r="AN121" s="478"/>
      <c r="AO121" s="479"/>
      <c r="AP121" s="480">
        <f t="shared" si="268"/>
        <v>0</v>
      </c>
      <c r="AQ121" s="477"/>
      <c r="AR121" s="478"/>
      <c r="AS121" s="479"/>
      <c r="AT121" s="480">
        <f t="shared" si="269"/>
        <v>0</v>
      </c>
      <c r="AW121" s="2"/>
      <c r="BB121" s="2"/>
      <c r="BJ121"/>
      <c r="BK121"/>
      <c r="BL121"/>
      <c r="BM121"/>
      <c r="BN121"/>
      <c r="BO121"/>
      <c r="BP121"/>
      <c r="BQ121"/>
      <c r="BR121"/>
      <c r="BS121"/>
      <c r="BT121"/>
      <c r="BU121"/>
      <c r="BV121"/>
      <c r="BW121"/>
      <c r="BX121"/>
      <c r="BY121"/>
      <c r="BZ121"/>
      <c r="CA121"/>
      <c r="CB121"/>
      <c r="CC121"/>
    </row>
    <row r="122" spans="1:81" ht="15.75">
      <c r="A122" s="476" t="s">
        <v>798</v>
      </c>
      <c r="B122" s="474" t="s">
        <v>132</v>
      </c>
      <c r="C122" s="477"/>
      <c r="D122" s="478"/>
      <c r="E122" s="479"/>
      <c r="F122" s="480">
        <f t="shared" si="259"/>
        <v>0</v>
      </c>
      <c r="G122" s="477"/>
      <c r="H122" s="478"/>
      <c r="I122" s="479"/>
      <c r="J122" s="480">
        <f t="shared" si="260"/>
        <v>0</v>
      </c>
      <c r="K122" s="477"/>
      <c r="L122" s="478"/>
      <c r="M122" s="479"/>
      <c r="N122" s="480">
        <f t="shared" si="261"/>
        <v>0</v>
      </c>
      <c r="O122" s="477"/>
      <c r="P122" s="478"/>
      <c r="Q122" s="479"/>
      <c r="R122" s="480">
        <f t="shared" si="262"/>
        <v>0</v>
      </c>
      <c r="S122" s="477"/>
      <c r="T122" s="478"/>
      <c r="U122" s="479"/>
      <c r="V122" s="480">
        <f t="shared" si="263"/>
        <v>0</v>
      </c>
      <c r="W122" s="477"/>
      <c r="X122" s="478"/>
      <c r="Y122" s="479"/>
      <c r="Z122" s="480">
        <f t="shared" si="264"/>
        <v>0</v>
      </c>
      <c r="AA122" s="477"/>
      <c r="AB122" s="478"/>
      <c r="AC122" s="479"/>
      <c r="AD122" s="480">
        <f t="shared" si="265"/>
        <v>0</v>
      </c>
      <c r="AE122" s="477"/>
      <c r="AF122" s="478"/>
      <c r="AG122" s="479"/>
      <c r="AH122" s="480">
        <f t="shared" si="266"/>
        <v>0</v>
      </c>
      <c r="AI122" s="477"/>
      <c r="AJ122" s="478"/>
      <c r="AK122" s="479"/>
      <c r="AL122" s="480">
        <f t="shared" si="267"/>
        <v>0</v>
      </c>
      <c r="AM122" s="477"/>
      <c r="AN122" s="478"/>
      <c r="AO122" s="479"/>
      <c r="AP122" s="480">
        <f t="shared" si="268"/>
        <v>0</v>
      </c>
      <c r="AQ122" s="477"/>
      <c r="AR122" s="478"/>
      <c r="AS122" s="479"/>
      <c r="AT122" s="480">
        <f t="shared" si="269"/>
        <v>0</v>
      </c>
      <c r="AW122" s="2"/>
      <c r="BB122" s="2"/>
      <c r="BJ122"/>
      <c r="BK122"/>
      <c r="BL122"/>
      <c r="BM122"/>
      <c r="BN122"/>
      <c r="BO122"/>
      <c r="BP122"/>
      <c r="BQ122"/>
      <c r="BR122"/>
      <c r="BS122"/>
      <c r="BT122"/>
      <c r="BU122"/>
      <c r="BV122"/>
      <c r="BW122"/>
      <c r="BX122"/>
      <c r="BY122"/>
      <c r="BZ122"/>
      <c r="CA122"/>
      <c r="CB122"/>
      <c r="CC122"/>
    </row>
    <row r="123" spans="1:81" ht="15.75">
      <c r="A123" s="476" t="s">
        <v>799</v>
      </c>
      <c r="B123" s="474" t="s">
        <v>132</v>
      </c>
      <c r="C123" s="477"/>
      <c r="D123" s="478"/>
      <c r="E123" s="479"/>
      <c r="F123" s="480">
        <f t="shared" si="259"/>
        <v>0</v>
      </c>
      <c r="G123" s="477"/>
      <c r="H123" s="478"/>
      <c r="I123" s="479"/>
      <c r="J123" s="480">
        <f t="shared" si="260"/>
        <v>0</v>
      </c>
      <c r="K123" s="477"/>
      <c r="L123" s="478"/>
      <c r="M123" s="479"/>
      <c r="N123" s="480">
        <f t="shared" si="261"/>
        <v>0</v>
      </c>
      <c r="O123" s="477"/>
      <c r="P123" s="478"/>
      <c r="Q123" s="479"/>
      <c r="R123" s="480">
        <f t="shared" si="262"/>
        <v>0</v>
      </c>
      <c r="S123" s="477"/>
      <c r="T123" s="478"/>
      <c r="U123" s="479"/>
      <c r="V123" s="480">
        <f t="shared" si="263"/>
        <v>0</v>
      </c>
      <c r="W123" s="477"/>
      <c r="X123" s="478"/>
      <c r="Y123" s="479"/>
      <c r="Z123" s="480">
        <f t="shared" si="264"/>
        <v>0</v>
      </c>
      <c r="AA123" s="477"/>
      <c r="AB123" s="478"/>
      <c r="AC123" s="479"/>
      <c r="AD123" s="480">
        <f t="shared" si="265"/>
        <v>0</v>
      </c>
      <c r="AE123" s="477"/>
      <c r="AF123" s="478"/>
      <c r="AG123" s="479"/>
      <c r="AH123" s="480">
        <f t="shared" si="266"/>
        <v>0</v>
      </c>
      <c r="AI123" s="477"/>
      <c r="AJ123" s="478"/>
      <c r="AK123" s="479"/>
      <c r="AL123" s="480">
        <f t="shared" si="267"/>
        <v>0</v>
      </c>
      <c r="AM123" s="477"/>
      <c r="AN123" s="478"/>
      <c r="AO123" s="479"/>
      <c r="AP123" s="480">
        <f t="shared" si="268"/>
        <v>0</v>
      </c>
      <c r="AQ123" s="477"/>
      <c r="AR123" s="478"/>
      <c r="AS123" s="479"/>
      <c r="AT123" s="480">
        <f t="shared" si="269"/>
        <v>0</v>
      </c>
      <c r="AW123" s="2"/>
      <c r="BB123" s="2"/>
      <c r="BJ123"/>
      <c r="BK123"/>
      <c r="BL123"/>
      <c r="BM123"/>
      <c r="BN123"/>
      <c r="BO123"/>
      <c r="BP123"/>
      <c r="BQ123"/>
      <c r="BR123"/>
      <c r="BS123"/>
      <c r="BT123"/>
      <c r="BU123"/>
      <c r="BV123"/>
      <c r="BW123"/>
      <c r="BX123"/>
      <c r="BY123"/>
      <c r="BZ123"/>
      <c r="CA123"/>
      <c r="CB123"/>
      <c r="CC123"/>
    </row>
    <row r="124" spans="1:81" ht="15.75">
      <c r="A124" s="476" t="s">
        <v>800</v>
      </c>
      <c r="B124" s="474" t="s">
        <v>132</v>
      </c>
      <c r="C124" s="477"/>
      <c r="D124" s="478"/>
      <c r="E124" s="479"/>
      <c r="F124" s="480">
        <f t="shared" si="259"/>
        <v>0</v>
      </c>
      <c r="G124" s="477"/>
      <c r="H124" s="478"/>
      <c r="I124" s="479"/>
      <c r="J124" s="480">
        <f t="shared" si="260"/>
        <v>0</v>
      </c>
      <c r="K124" s="477"/>
      <c r="L124" s="478"/>
      <c r="M124" s="479"/>
      <c r="N124" s="480">
        <f t="shared" si="261"/>
        <v>0</v>
      </c>
      <c r="O124" s="477"/>
      <c r="P124" s="478"/>
      <c r="Q124" s="479"/>
      <c r="R124" s="480">
        <f t="shared" si="262"/>
        <v>0</v>
      </c>
      <c r="S124" s="477"/>
      <c r="T124" s="478"/>
      <c r="U124" s="479"/>
      <c r="V124" s="480">
        <f t="shared" si="263"/>
        <v>0</v>
      </c>
      <c r="W124" s="477"/>
      <c r="X124" s="478"/>
      <c r="Y124" s="479"/>
      <c r="Z124" s="480">
        <f t="shared" si="264"/>
        <v>0</v>
      </c>
      <c r="AA124" s="477"/>
      <c r="AB124" s="478"/>
      <c r="AC124" s="479"/>
      <c r="AD124" s="480">
        <f t="shared" si="265"/>
        <v>0</v>
      </c>
      <c r="AE124" s="477"/>
      <c r="AF124" s="478"/>
      <c r="AG124" s="479"/>
      <c r="AH124" s="480">
        <f t="shared" si="266"/>
        <v>0</v>
      </c>
      <c r="AI124" s="477"/>
      <c r="AJ124" s="478"/>
      <c r="AK124" s="479"/>
      <c r="AL124" s="480">
        <f t="shared" si="267"/>
        <v>0</v>
      </c>
      <c r="AM124" s="477"/>
      <c r="AN124" s="478"/>
      <c r="AO124" s="479"/>
      <c r="AP124" s="480">
        <f t="shared" si="268"/>
        <v>0</v>
      </c>
      <c r="AQ124" s="477"/>
      <c r="AR124" s="478"/>
      <c r="AS124" s="479"/>
      <c r="AT124" s="480">
        <f t="shared" si="269"/>
        <v>0</v>
      </c>
      <c r="AW124" s="2"/>
      <c r="BB124" s="2"/>
      <c r="BJ124"/>
      <c r="BK124"/>
      <c r="BL124"/>
      <c r="BM124"/>
      <c r="BN124"/>
      <c r="BO124"/>
      <c r="BP124"/>
      <c r="BQ124"/>
      <c r="BR124"/>
      <c r="BS124"/>
      <c r="BT124"/>
      <c r="BU124"/>
      <c r="BV124"/>
      <c r="BW124"/>
      <c r="BX124"/>
      <c r="BY124"/>
      <c r="BZ124"/>
      <c r="CA124"/>
      <c r="CB124"/>
      <c r="CC124"/>
    </row>
    <row r="125" spans="1:81" ht="15.75">
      <c r="A125" s="473" t="s">
        <v>813</v>
      </c>
      <c r="B125" s="481"/>
      <c r="C125" s="615"/>
      <c r="D125" s="616"/>
      <c r="E125" s="617"/>
      <c r="F125" s="617">
        <f>F126+F139</f>
        <v>0</v>
      </c>
      <c r="G125" s="615"/>
      <c r="H125" s="616"/>
      <c r="I125" s="617"/>
      <c r="J125" s="617">
        <f t="shared" ref="J125" si="270">J126+J139</f>
        <v>0</v>
      </c>
      <c r="K125" s="615"/>
      <c r="L125" s="616"/>
      <c r="M125" s="617"/>
      <c r="N125" s="617">
        <f t="shared" ref="N125" si="271">N126+N139</f>
        <v>0</v>
      </c>
      <c r="O125" s="615"/>
      <c r="P125" s="616"/>
      <c r="Q125" s="617"/>
      <c r="R125" s="617">
        <f t="shared" ref="R125" si="272">R126+R139</f>
        <v>0</v>
      </c>
      <c r="S125" s="615"/>
      <c r="T125" s="616"/>
      <c r="U125" s="617"/>
      <c r="V125" s="617">
        <f t="shared" ref="V125" si="273">V126+V139</f>
        <v>0</v>
      </c>
      <c r="W125" s="615"/>
      <c r="X125" s="616"/>
      <c r="Y125" s="617"/>
      <c r="Z125" s="617">
        <f t="shared" ref="Z125" si="274">Z126+Z139</f>
        <v>0</v>
      </c>
      <c r="AA125" s="615"/>
      <c r="AB125" s="616"/>
      <c r="AC125" s="617"/>
      <c r="AD125" s="617">
        <f t="shared" ref="AD125" si="275">AD126+AD139</f>
        <v>0</v>
      </c>
      <c r="AE125" s="615"/>
      <c r="AF125" s="616"/>
      <c r="AG125" s="617"/>
      <c r="AH125" s="617">
        <f t="shared" ref="AH125" si="276">AH126+AH139</f>
        <v>0</v>
      </c>
      <c r="AI125" s="615"/>
      <c r="AJ125" s="616"/>
      <c r="AK125" s="617"/>
      <c r="AL125" s="617">
        <f t="shared" ref="AL125" si="277">AL126+AL139</f>
        <v>0</v>
      </c>
      <c r="AM125" s="615"/>
      <c r="AN125" s="616"/>
      <c r="AO125" s="617"/>
      <c r="AP125" s="617">
        <f t="shared" ref="AP125" si="278">AP126+AP139</f>
        <v>0</v>
      </c>
      <c r="AQ125" s="615"/>
      <c r="AR125" s="616"/>
      <c r="AS125" s="617"/>
      <c r="AT125" s="617">
        <f t="shared" ref="AT125" si="279">AT126+AT139</f>
        <v>0</v>
      </c>
      <c r="AW125" s="2"/>
      <c r="BB125" s="2"/>
      <c r="BJ125"/>
      <c r="BK125"/>
      <c r="BL125"/>
      <c r="BM125"/>
      <c r="BN125"/>
      <c r="BO125"/>
      <c r="BP125"/>
      <c r="BQ125"/>
      <c r="BR125"/>
      <c r="BS125"/>
      <c r="BT125"/>
      <c r="BU125"/>
      <c r="BV125"/>
      <c r="BW125"/>
      <c r="BX125"/>
      <c r="BY125"/>
      <c r="BZ125"/>
      <c r="CA125"/>
      <c r="CB125"/>
      <c r="CC125"/>
    </row>
    <row r="126" spans="1:81" ht="15.75">
      <c r="A126" s="475" t="s">
        <v>814</v>
      </c>
      <c r="B126" s="474"/>
      <c r="C126" s="615"/>
      <c r="D126" s="616"/>
      <c r="E126" s="617"/>
      <c r="F126" s="617">
        <f>SUM(F127:F138)</f>
        <v>0</v>
      </c>
      <c r="G126" s="615"/>
      <c r="H126" s="616"/>
      <c r="I126" s="617"/>
      <c r="J126" s="617">
        <f t="shared" ref="J126" si="280">SUM(J127:J138)</f>
        <v>0</v>
      </c>
      <c r="K126" s="615"/>
      <c r="L126" s="616"/>
      <c r="M126" s="617"/>
      <c r="N126" s="617">
        <f t="shared" ref="N126" si="281">SUM(N127:N138)</f>
        <v>0</v>
      </c>
      <c r="O126" s="615"/>
      <c r="P126" s="616"/>
      <c r="Q126" s="617"/>
      <c r="R126" s="617">
        <f t="shared" ref="R126" si="282">SUM(R127:R138)</f>
        <v>0</v>
      </c>
      <c r="S126" s="615"/>
      <c r="T126" s="616"/>
      <c r="U126" s="617"/>
      <c r="V126" s="617">
        <f t="shared" ref="V126" si="283">SUM(V127:V138)</f>
        <v>0</v>
      </c>
      <c r="W126" s="615"/>
      <c r="X126" s="616"/>
      <c r="Y126" s="617"/>
      <c r="Z126" s="617">
        <f t="shared" ref="Z126" si="284">SUM(Z127:Z138)</f>
        <v>0</v>
      </c>
      <c r="AA126" s="615"/>
      <c r="AB126" s="616"/>
      <c r="AC126" s="617"/>
      <c r="AD126" s="617">
        <f t="shared" ref="AD126" si="285">SUM(AD127:AD138)</f>
        <v>0</v>
      </c>
      <c r="AE126" s="615"/>
      <c r="AF126" s="616"/>
      <c r="AG126" s="617"/>
      <c r="AH126" s="617">
        <f t="shared" ref="AH126" si="286">SUM(AH127:AH138)</f>
        <v>0</v>
      </c>
      <c r="AI126" s="615"/>
      <c r="AJ126" s="616"/>
      <c r="AK126" s="617"/>
      <c r="AL126" s="617">
        <f t="shared" ref="AL126" si="287">SUM(AL127:AL138)</f>
        <v>0</v>
      </c>
      <c r="AM126" s="615"/>
      <c r="AN126" s="616"/>
      <c r="AO126" s="617"/>
      <c r="AP126" s="617">
        <f t="shared" ref="AP126" si="288">SUM(AP127:AP138)</f>
        <v>0</v>
      </c>
      <c r="AQ126" s="615"/>
      <c r="AR126" s="616"/>
      <c r="AS126" s="617"/>
      <c r="AT126" s="617">
        <f t="shared" ref="AT126" si="289">SUM(AT127:AT138)</f>
        <v>0</v>
      </c>
      <c r="AW126" s="2"/>
      <c r="BB126" s="2"/>
      <c r="BJ126"/>
      <c r="BK126"/>
      <c r="BL126"/>
      <c r="BM126"/>
      <c r="BN126"/>
      <c r="BO126"/>
      <c r="BP126"/>
      <c r="BQ126"/>
      <c r="BR126"/>
      <c r="BS126"/>
      <c r="BT126"/>
      <c r="BU126"/>
      <c r="BV126"/>
      <c r="BW126"/>
      <c r="BX126"/>
      <c r="BY126"/>
      <c r="BZ126"/>
      <c r="CA126"/>
      <c r="CB126"/>
      <c r="CC126"/>
    </row>
    <row r="127" spans="1:81" ht="15.75">
      <c r="A127" s="476" t="s">
        <v>781</v>
      </c>
      <c r="B127" s="474" t="s">
        <v>132</v>
      </c>
      <c r="C127" s="477"/>
      <c r="D127" s="478"/>
      <c r="E127" s="479"/>
      <c r="F127" s="480">
        <f t="shared" ref="F127:F138" si="290">C127*(D127+E127)</f>
        <v>0</v>
      </c>
      <c r="G127" s="477"/>
      <c r="H127" s="478"/>
      <c r="I127" s="479"/>
      <c r="J127" s="480">
        <f t="shared" ref="J127:J138" si="291">G127*(H127+I127)</f>
        <v>0</v>
      </c>
      <c r="K127" s="477"/>
      <c r="L127" s="478"/>
      <c r="M127" s="479"/>
      <c r="N127" s="480">
        <f t="shared" ref="N127:N138" si="292">K127*(L127+M127)</f>
        <v>0</v>
      </c>
      <c r="O127" s="477"/>
      <c r="P127" s="478"/>
      <c r="Q127" s="479"/>
      <c r="R127" s="480">
        <f t="shared" ref="R127:R138" si="293">O127*(P127+Q127)</f>
        <v>0</v>
      </c>
      <c r="S127" s="477"/>
      <c r="T127" s="478"/>
      <c r="U127" s="479"/>
      <c r="V127" s="480">
        <f t="shared" ref="V127:V138" si="294">S127*(T127+U127)</f>
        <v>0</v>
      </c>
      <c r="W127" s="477"/>
      <c r="X127" s="478"/>
      <c r="Y127" s="479"/>
      <c r="Z127" s="480">
        <f t="shared" ref="Z127:Z138" si="295">W127*(X127+Y127)</f>
        <v>0</v>
      </c>
      <c r="AA127" s="477"/>
      <c r="AB127" s="478"/>
      <c r="AC127" s="479"/>
      <c r="AD127" s="480">
        <f t="shared" ref="AD127:AD138" si="296">AA127*(AB127+AC127)</f>
        <v>0</v>
      </c>
      <c r="AE127" s="477"/>
      <c r="AF127" s="478"/>
      <c r="AG127" s="479"/>
      <c r="AH127" s="480">
        <f t="shared" ref="AH127:AH138" si="297">AE127*(AF127+AG127)</f>
        <v>0</v>
      </c>
      <c r="AI127" s="477"/>
      <c r="AJ127" s="478"/>
      <c r="AK127" s="479"/>
      <c r="AL127" s="480">
        <f t="shared" ref="AL127:AL138" si="298">AI127*(AJ127+AK127)</f>
        <v>0</v>
      </c>
      <c r="AM127" s="477"/>
      <c r="AN127" s="478"/>
      <c r="AO127" s="479"/>
      <c r="AP127" s="480">
        <f t="shared" ref="AP127:AP138" si="299">AM127*(AN127+AO127)</f>
        <v>0</v>
      </c>
      <c r="AQ127" s="477"/>
      <c r="AR127" s="478"/>
      <c r="AS127" s="479"/>
      <c r="AT127" s="480">
        <f t="shared" ref="AT127:AT138" si="300">AQ127*(AR127+AS127)</f>
        <v>0</v>
      </c>
      <c r="AW127" s="2"/>
      <c r="BB127" s="2"/>
      <c r="BJ127"/>
      <c r="BK127"/>
      <c r="BL127"/>
      <c r="BM127"/>
      <c r="BN127"/>
      <c r="BO127"/>
      <c r="BP127"/>
      <c r="BQ127"/>
      <c r="BR127"/>
      <c r="BS127"/>
      <c r="BT127"/>
      <c r="BU127"/>
      <c r="BV127"/>
      <c r="BW127"/>
      <c r="BX127"/>
      <c r="BY127"/>
      <c r="BZ127"/>
      <c r="CA127"/>
      <c r="CB127"/>
      <c r="CC127"/>
    </row>
    <row r="128" spans="1:81" ht="15.75">
      <c r="A128" s="476" t="s">
        <v>783</v>
      </c>
      <c r="B128" s="474" t="s">
        <v>132</v>
      </c>
      <c r="C128" s="477"/>
      <c r="D128" s="478"/>
      <c r="E128" s="479"/>
      <c r="F128" s="480">
        <f t="shared" si="290"/>
        <v>0</v>
      </c>
      <c r="G128" s="477"/>
      <c r="H128" s="478"/>
      <c r="I128" s="479"/>
      <c r="J128" s="480">
        <f t="shared" si="291"/>
        <v>0</v>
      </c>
      <c r="K128" s="477"/>
      <c r="L128" s="478"/>
      <c r="M128" s="479"/>
      <c r="N128" s="480">
        <f t="shared" si="292"/>
        <v>0</v>
      </c>
      <c r="O128" s="477"/>
      <c r="P128" s="478"/>
      <c r="Q128" s="479"/>
      <c r="R128" s="480">
        <f t="shared" si="293"/>
        <v>0</v>
      </c>
      <c r="S128" s="477"/>
      <c r="T128" s="478"/>
      <c r="U128" s="479"/>
      <c r="V128" s="480">
        <f t="shared" si="294"/>
        <v>0</v>
      </c>
      <c r="W128" s="477"/>
      <c r="X128" s="478"/>
      <c r="Y128" s="479"/>
      <c r="Z128" s="480">
        <f t="shared" si="295"/>
        <v>0</v>
      </c>
      <c r="AA128" s="477"/>
      <c r="AB128" s="478"/>
      <c r="AC128" s="479"/>
      <c r="AD128" s="480">
        <f t="shared" si="296"/>
        <v>0</v>
      </c>
      <c r="AE128" s="477"/>
      <c r="AF128" s="478"/>
      <c r="AG128" s="479"/>
      <c r="AH128" s="480">
        <f t="shared" si="297"/>
        <v>0</v>
      </c>
      <c r="AI128" s="477"/>
      <c r="AJ128" s="478"/>
      <c r="AK128" s="479"/>
      <c r="AL128" s="480">
        <f t="shared" si="298"/>
        <v>0</v>
      </c>
      <c r="AM128" s="477"/>
      <c r="AN128" s="478"/>
      <c r="AO128" s="479"/>
      <c r="AP128" s="480">
        <f t="shared" si="299"/>
        <v>0</v>
      </c>
      <c r="AQ128" s="477"/>
      <c r="AR128" s="478"/>
      <c r="AS128" s="479"/>
      <c r="AT128" s="480">
        <f t="shared" si="300"/>
        <v>0</v>
      </c>
      <c r="AW128" s="2"/>
      <c r="BB128" s="2"/>
      <c r="BJ128"/>
      <c r="BK128"/>
      <c r="BL128"/>
      <c r="BM128"/>
      <c r="BN128"/>
      <c r="BO128"/>
      <c r="BP128"/>
      <c r="BQ128"/>
      <c r="BR128"/>
      <c r="BS128"/>
      <c r="BT128"/>
      <c r="BU128"/>
      <c r="BV128"/>
      <c r="BW128"/>
      <c r="BX128"/>
      <c r="BY128"/>
      <c r="BZ128"/>
      <c r="CA128"/>
      <c r="CB128"/>
      <c r="CC128"/>
    </row>
    <row r="129" spans="1:81" ht="15.75">
      <c r="A129" s="476" t="s">
        <v>784</v>
      </c>
      <c r="B129" s="474" t="s">
        <v>132</v>
      </c>
      <c r="C129" s="477"/>
      <c r="D129" s="478"/>
      <c r="E129" s="479"/>
      <c r="F129" s="480">
        <f t="shared" si="290"/>
        <v>0</v>
      </c>
      <c r="G129" s="477"/>
      <c r="H129" s="478"/>
      <c r="I129" s="479"/>
      <c r="J129" s="480">
        <f t="shared" si="291"/>
        <v>0</v>
      </c>
      <c r="K129" s="477"/>
      <c r="L129" s="478"/>
      <c r="M129" s="479"/>
      <c r="N129" s="480">
        <f t="shared" si="292"/>
        <v>0</v>
      </c>
      <c r="O129" s="477"/>
      <c r="P129" s="478"/>
      <c r="Q129" s="479"/>
      <c r="R129" s="480">
        <f t="shared" si="293"/>
        <v>0</v>
      </c>
      <c r="S129" s="477"/>
      <c r="T129" s="478"/>
      <c r="U129" s="479"/>
      <c r="V129" s="480">
        <f t="shared" si="294"/>
        <v>0</v>
      </c>
      <c r="W129" s="477"/>
      <c r="X129" s="478"/>
      <c r="Y129" s="479"/>
      <c r="Z129" s="480">
        <f t="shared" si="295"/>
        <v>0</v>
      </c>
      <c r="AA129" s="477"/>
      <c r="AB129" s="478"/>
      <c r="AC129" s="479"/>
      <c r="AD129" s="480">
        <f t="shared" si="296"/>
        <v>0</v>
      </c>
      <c r="AE129" s="477"/>
      <c r="AF129" s="478"/>
      <c r="AG129" s="479"/>
      <c r="AH129" s="480">
        <f t="shared" si="297"/>
        <v>0</v>
      </c>
      <c r="AI129" s="477"/>
      <c r="AJ129" s="478"/>
      <c r="AK129" s="479"/>
      <c r="AL129" s="480">
        <f t="shared" si="298"/>
        <v>0</v>
      </c>
      <c r="AM129" s="477"/>
      <c r="AN129" s="478"/>
      <c r="AO129" s="479"/>
      <c r="AP129" s="480">
        <f t="shared" si="299"/>
        <v>0</v>
      </c>
      <c r="AQ129" s="477"/>
      <c r="AR129" s="478"/>
      <c r="AS129" s="479"/>
      <c r="AT129" s="480">
        <f t="shared" si="300"/>
        <v>0</v>
      </c>
      <c r="AW129" s="2"/>
      <c r="BB129" s="2"/>
      <c r="BJ129"/>
      <c r="BK129"/>
      <c r="BL129"/>
      <c r="BM129"/>
      <c r="BN129"/>
      <c r="BO129"/>
      <c r="BP129"/>
      <c r="BQ129"/>
      <c r="BR129"/>
      <c r="BS129"/>
      <c r="BT129"/>
      <c r="BU129"/>
      <c r="BV129"/>
      <c r="BW129"/>
      <c r="BX129"/>
      <c r="BY129"/>
      <c r="BZ129"/>
      <c r="CA129"/>
      <c r="CB129"/>
      <c r="CC129"/>
    </row>
    <row r="130" spans="1:81" ht="15.75">
      <c r="A130" s="476" t="s">
        <v>785</v>
      </c>
      <c r="B130" s="474" t="s">
        <v>132</v>
      </c>
      <c r="C130" s="477"/>
      <c r="D130" s="478"/>
      <c r="E130" s="479"/>
      <c r="F130" s="480">
        <f t="shared" si="290"/>
        <v>0</v>
      </c>
      <c r="G130" s="477"/>
      <c r="H130" s="478"/>
      <c r="I130" s="479"/>
      <c r="J130" s="480">
        <f t="shared" si="291"/>
        <v>0</v>
      </c>
      <c r="K130" s="477"/>
      <c r="L130" s="478"/>
      <c r="M130" s="479"/>
      <c r="N130" s="480">
        <f t="shared" si="292"/>
        <v>0</v>
      </c>
      <c r="O130" s="477"/>
      <c r="P130" s="478"/>
      <c r="Q130" s="479"/>
      <c r="R130" s="480">
        <f t="shared" si="293"/>
        <v>0</v>
      </c>
      <c r="S130" s="477"/>
      <c r="T130" s="478"/>
      <c r="U130" s="479"/>
      <c r="V130" s="480">
        <f t="shared" si="294"/>
        <v>0</v>
      </c>
      <c r="W130" s="477"/>
      <c r="X130" s="478"/>
      <c r="Y130" s="479"/>
      <c r="Z130" s="480">
        <f t="shared" si="295"/>
        <v>0</v>
      </c>
      <c r="AA130" s="477"/>
      <c r="AB130" s="478"/>
      <c r="AC130" s="479"/>
      <c r="AD130" s="480">
        <f t="shared" si="296"/>
        <v>0</v>
      </c>
      <c r="AE130" s="477"/>
      <c r="AF130" s="478"/>
      <c r="AG130" s="479"/>
      <c r="AH130" s="480">
        <f t="shared" si="297"/>
        <v>0</v>
      </c>
      <c r="AI130" s="477"/>
      <c r="AJ130" s="478"/>
      <c r="AK130" s="479"/>
      <c r="AL130" s="480">
        <f t="shared" si="298"/>
        <v>0</v>
      </c>
      <c r="AM130" s="477"/>
      <c r="AN130" s="478"/>
      <c r="AO130" s="479"/>
      <c r="AP130" s="480">
        <f t="shared" si="299"/>
        <v>0</v>
      </c>
      <c r="AQ130" s="477"/>
      <c r="AR130" s="478"/>
      <c r="AS130" s="479"/>
      <c r="AT130" s="480">
        <f t="shared" si="300"/>
        <v>0</v>
      </c>
      <c r="AW130" s="2"/>
      <c r="BB130" s="2"/>
      <c r="BJ130"/>
      <c r="BK130"/>
      <c r="BL130"/>
      <c r="BM130"/>
      <c r="BN130"/>
      <c r="BO130"/>
      <c r="BP130"/>
      <c r="BQ130"/>
      <c r="BR130"/>
      <c r="BS130"/>
      <c r="BT130"/>
      <c r="BU130"/>
      <c r="BV130"/>
      <c r="BW130"/>
      <c r="BX130"/>
      <c r="BY130"/>
      <c r="BZ130"/>
      <c r="CA130"/>
      <c r="CB130"/>
      <c r="CC130"/>
    </row>
    <row r="131" spans="1:81" ht="15.75">
      <c r="A131" s="476" t="s">
        <v>786</v>
      </c>
      <c r="B131" s="474" t="s">
        <v>132</v>
      </c>
      <c r="C131" s="477"/>
      <c r="D131" s="478"/>
      <c r="E131" s="479"/>
      <c r="F131" s="480">
        <f t="shared" si="290"/>
        <v>0</v>
      </c>
      <c r="G131" s="477"/>
      <c r="H131" s="478"/>
      <c r="I131" s="479"/>
      <c r="J131" s="480">
        <f t="shared" si="291"/>
        <v>0</v>
      </c>
      <c r="K131" s="477"/>
      <c r="L131" s="478"/>
      <c r="M131" s="479"/>
      <c r="N131" s="480">
        <f t="shared" si="292"/>
        <v>0</v>
      </c>
      <c r="O131" s="477"/>
      <c r="P131" s="478"/>
      <c r="Q131" s="479"/>
      <c r="R131" s="480">
        <f t="shared" si="293"/>
        <v>0</v>
      </c>
      <c r="S131" s="477"/>
      <c r="T131" s="478"/>
      <c r="U131" s="479"/>
      <c r="V131" s="480">
        <f t="shared" si="294"/>
        <v>0</v>
      </c>
      <c r="W131" s="477"/>
      <c r="X131" s="478"/>
      <c r="Y131" s="479"/>
      <c r="Z131" s="480">
        <f t="shared" si="295"/>
        <v>0</v>
      </c>
      <c r="AA131" s="477"/>
      <c r="AB131" s="478"/>
      <c r="AC131" s="479"/>
      <c r="AD131" s="480">
        <f t="shared" si="296"/>
        <v>0</v>
      </c>
      <c r="AE131" s="477"/>
      <c r="AF131" s="478"/>
      <c r="AG131" s="479"/>
      <c r="AH131" s="480">
        <f t="shared" si="297"/>
        <v>0</v>
      </c>
      <c r="AI131" s="477"/>
      <c r="AJ131" s="478"/>
      <c r="AK131" s="479"/>
      <c r="AL131" s="480">
        <f t="shared" si="298"/>
        <v>0</v>
      </c>
      <c r="AM131" s="477"/>
      <c r="AN131" s="478"/>
      <c r="AO131" s="479"/>
      <c r="AP131" s="480">
        <f t="shared" si="299"/>
        <v>0</v>
      </c>
      <c r="AQ131" s="477"/>
      <c r="AR131" s="478"/>
      <c r="AS131" s="479"/>
      <c r="AT131" s="480">
        <f t="shared" si="300"/>
        <v>0</v>
      </c>
      <c r="AW131" s="2"/>
      <c r="BB131" s="2"/>
      <c r="BJ131"/>
      <c r="BK131"/>
      <c r="BL131"/>
      <c r="BM131"/>
      <c r="BN131"/>
      <c r="BO131"/>
      <c r="BP131"/>
      <c r="BQ131"/>
      <c r="BR131"/>
      <c r="BS131"/>
      <c r="BT131"/>
      <c r="BU131"/>
      <c r="BV131"/>
      <c r="BW131"/>
      <c r="BX131"/>
      <c r="BY131"/>
      <c r="BZ131"/>
      <c r="CA131"/>
      <c r="CB131"/>
      <c r="CC131"/>
    </row>
    <row r="132" spans="1:81" ht="15.75">
      <c r="A132" s="476" t="s">
        <v>787</v>
      </c>
      <c r="B132" s="474" t="s">
        <v>132</v>
      </c>
      <c r="C132" s="477"/>
      <c r="D132" s="478"/>
      <c r="E132" s="479"/>
      <c r="F132" s="480">
        <f t="shared" si="290"/>
        <v>0</v>
      </c>
      <c r="G132" s="477"/>
      <c r="H132" s="478"/>
      <c r="I132" s="479"/>
      <c r="J132" s="480">
        <f t="shared" si="291"/>
        <v>0</v>
      </c>
      <c r="K132" s="477"/>
      <c r="L132" s="478"/>
      <c r="M132" s="479"/>
      <c r="N132" s="480">
        <f t="shared" si="292"/>
        <v>0</v>
      </c>
      <c r="O132" s="477"/>
      <c r="P132" s="478"/>
      <c r="Q132" s="479"/>
      <c r="R132" s="480">
        <f t="shared" si="293"/>
        <v>0</v>
      </c>
      <c r="S132" s="477"/>
      <c r="T132" s="478"/>
      <c r="U132" s="479"/>
      <c r="V132" s="480">
        <f t="shared" si="294"/>
        <v>0</v>
      </c>
      <c r="W132" s="477"/>
      <c r="X132" s="478"/>
      <c r="Y132" s="479"/>
      <c r="Z132" s="480">
        <f t="shared" si="295"/>
        <v>0</v>
      </c>
      <c r="AA132" s="477"/>
      <c r="AB132" s="478"/>
      <c r="AC132" s="479"/>
      <c r="AD132" s="480">
        <f t="shared" si="296"/>
        <v>0</v>
      </c>
      <c r="AE132" s="477"/>
      <c r="AF132" s="478"/>
      <c r="AG132" s="479"/>
      <c r="AH132" s="480">
        <f t="shared" si="297"/>
        <v>0</v>
      </c>
      <c r="AI132" s="477"/>
      <c r="AJ132" s="478"/>
      <c r="AK132" s="479"/>
      <c r="AL132" s="480">
        <f t="shared" si="298"/>
        <v>0</v>
      </c>
      <c r="AM132" s="477"/>
      <c r="AN132" s="478"/>
      <c r="AO132" s="479"/>
      <c r="AP132" s="480">
        <f t="shared" si="299"/>
        <v>0</v>
      </c>
      <c r="AQ132" s="477"/>
      <c r="AR132" s="478"/>
      <c r="AS132" s="479"/>
      <c r="AT132" s="480">
        <f t="shared" si="300"/>
        <v>0</v>
      </c>
      <c r="AW132" s="2"/>
      <c r="BB132" s="2"/>
      <c r="BJ132"/>
      <c r="BK132"/>
      <c r="BL132"/>
      <c r="BM132"/>
      <c r="BN132"/>
      <c r="BO132"/>
      <c r="BP132"/>
      <c r="BQ132"/>
      <c r="BR132"/>
      <c r="BS132"/>
      <c r="BT132"/>
      <c r="BU132"/>
      <c r="BV132"/>
      <c r="BW132"/>
      <c r="BX132"/>
      <c r="BY132"/>
      <c r="BZ132"/>
      <c r="CA132"/>
      <c r="CB132"/>
      <c r="CC132"/>
    </row>
    <row r="133" spans="1:81" ht="15.75">
      <c r="A133" s="476" t="s">
        <v>788</v>
      </c>
      <c r="B133" s="474" t="s">
        <v>132</v>
      </c>
      <c r="C133" s="477"/>
      <c r="D133" s="478"/>
      <c r="E133" s="479"/>
      <c r="F133" s="480">
        <f t="shared" si="290"/>
        <v>0</v>
      </c>
      <c r="G133" s="477"/>
      <c r="H133" s="478"/>
      <c r="I133" s="479"/>
      <c r="J133" s="480">
        <f t="shared" si="291"/>
        <v>0</v>
      </c>
      <c r="K133" s="477"/>
      <c r="L133" s="478"/>
      <c r="M133" s="479"/>
      <c r="N133" s="480">
        <f t="shared" si="292"/>
        <v>0</v>
      </c>
      <c r="O133" s="477"/>
      <c r="P133" s="478"/>
      <c r="Q133" s="479"/>
      <c r="R133" s="480">
        <f t="shared" si="293"/>
        <v>0</v>
      </c>
      <c r="S133" s="477"/>
      <c r="T133" s="478"/>
      <c r="U133" s="479"/>
      <c r="V133" s="480">
        <f t="shared" si="294"/>
        <v>0</v>
      </c>
      <c r="W133" s="477"/>
      <c r="X133" s="478"/>
      <c r="Y133" s="479"/>
      <c r="Z133" s="480">
        <f t="shared" si="295"/>
        <v>0</v>
      </c>
      <c r="AA133" s="477"/>
      <c r="AB133" s="478"/>
      <c r="AC133" s="479"/>
      <c r="AD133" s="480">
        <f t="shared" si="296"/>
        <v>0</v>
      </c>
      <c r="AE133" s="477"/>
      <c r="AF133" s="478"/>
      <c r="AG133" s="479"/>
      <c r="AH133" s="480">
        <f t="shared" si="297"/>
        <v>0</v>
      </c>
      <c r="AI133" s="477"/>
      <c r="AJ133" s="478"/>
      <c r="AK133" s="479"/>
      <c r="AL133" s="480">
        <f t="shared" si="298"/>
        <v>0</v>
      </c>
      <c r="AM133" s="477"/>
      <c r="AN133" s="478"/>
      <c r="AO133" s="479"/>
      <c r="AP133" s="480">
        <f t="shared" si="299"/>
        <v>0</v>
      </c>
      <c r="AQ133" s="477"/>
      <c r="AR133" s="478"/>
      <c r="AS133" s="479"/>
      <c r="AT133" s="480">
        <f t="shared" si="300"/>
        <v>0</v>
      </c>
      <c r="AW133" s="2"/>
      <c r="BB133" s="2"/>
      <c r="BJ133"/>
      <c r="BK133"/>
      <c r="BL133"/>
      <c r="BM133"/>
      <c r="BN133"/>
      <c r="BO133"/>
      <c r="BP133"/>
      <c r="BQ133"/>
      <c r="BR133"/>
      <c r="BS133"/>
      <c r="BT133"/>
      <c r="BU133"/>
      <c r="BV133"/>
      <c r="BW133"/>
      <c r="BX133"/>
      <c r="BY133"/>
      <c r="BZ133"/>
      <c r="CA133"/>
      <c r="CB133"/>
      <c r="CC133"/>
    </row>
    <row r="134" spans="1:81" ht="15.75">
      <c r="A134" s="476" t="s">
        <v>789</v>
      </c>
      <c r="B134" s="474" t="s">
        <v>132</v>
      </c>
      <c r="C134" s="477"/>
      <c r="D134" s="478"/>
      <c r="E134" s="479"/>
      <c r="F134" s="480">
        <f t="shared" si="290"/>
        <v>0</v>
      </c>
      <c r="G134" s="477"/>
      <c r="H134" s="478"/>
      <c r="I134" s="479"/>
      <c r="J134" s="480">
        <f t="shared" si="291"/>
        <v>0</v>
      </c>
      <c r="K134" s="477"/>
      <c r="L134" s="478"/>
      <c r="M134" s="479"/>
      <c r="N134" s="480">
        <f t="shared" si="292"/>
        <v>0</v>
      </c>
      <c r="O134" s="477"/>
      <c r="P134" s="478"/>
      <c r="Q134" s="479"/>
      <c r="R134" s="480">
        <f t="shared" si="293"/>
        <v>0</v>
      </c>
      <c r="S134" s="477"/>
      <c r="T134" s="478"/>
      <c r="U134" s="479"/>
      <c r="V134" s="480">
        <f t="shared" si="294"/>
        <v>0</v>
      </c>
      <c r="W134" s="477"/>
      <c r="X134" s="478"/>
      <c r="Y134" s="479"/>
      <c r="Z134" s="480">
        <f t="shared" si="295"/>
        <v>0</v>
      </c>
      <c r="AA134" s="477"/>
      <c r="AB134" s="478"/>
      <c r="AC134" s="479"/>
      <c r="AD134" s="480">
        <f t="shared" si="296"/>
        <v>0</v>
      </c>
      <c r="AE134" s="477"/>
      <c r="AF134" s="478"/>
      <c r="AG134" s="479"/>
      <c r="AH134" s="480">
        <f t="shared" si="297"/>
        <v>0</v>
      </c>
      <c r="AI134" s="477"/>
      <c r="AJ134" s="478"/>
      <c r="AK134" s="479"/>
      <c r="AL134" s="480">
        <f t="shared" si="298"/>
        <v>0</v>
      </c>
      <c r="AM134" s="477"/>
      <c r="AN134" s="478"/>
      <c r="AO134" s="479"/>
      <c r="AP134" s="480">
        <f t="shared" si="299"/>
        <v>0</v>
      </c>
      <c r="AQ134" s="477"/>
      <c r="AR134" s="478"/>
      <c r="AS134" s="479"/>
      <c r="AT134" s="480">
        <f t="shared" si="300"/>
        <v>0</v>
      </c>
      <c r="AW134" s="2"/>
      <c r="BB134" s="2"/>
      <c r="BJ134"/>
      <c r="BK134"/>
      <c r="BL134"/>
      <c r="BM134"/>
      <c r="BN134"/>
      <c r="BO134"/>
      <c r="BP134"/>
      <c r="BQ134"/>
      <c r="BR134"/>
      <c r="BS134"/>
      <c r="BT134"/>
      <c r="BU134"/>
      <c r="BV134"/>
      <c r="BW134"/>
      <c r="BX134"/>
      <c r="BY134"/>
      <c r="BZ134"/>
      <c r="CA134"/>
      <c r="CB134"/>
      <c r="CC134"/>
    </row>
    <row r="135" spans="1:81" ht="15.75">
      <c r="A135" s="476" t="s">
        <v>790</v>
      </c>
      <c r="B135" s="474" t="s">
        <v>132</v>
      </c>
      <c r="C135" s="477"/>
      <c r="D135" s="478"/>
      <c r="E135" s="479"/>
      <c r="F135" s="480">
        <f t="shared" si="290"/>
        <v>0</v>
      </c>
      <c r="G135" s="477"/>
      <c r="H135" s="478"/>
      <c r="I135" s="479"/>
      <c r="J135" s="480">
        <f t="shared" si="291"/>
        <v>0</v>
      </c>
      <c r="K135" s="477"/>
      <c r="L135" s="478"/>
      <c r="M135" s="479"/>
      <c r="N135" s="480">
        <f t="shared" si="292"/>
        <v>0</v>
      </c>
      <c r="O135" s="477"/>
      <c r="P135" s="478"/>
      <c r="Q135" s="479"/>
      <c r="R135" s="480">
        <f t="shared" si="293"/>
        <v>0</v>
      </c>
      <c r="S135" s="477"/>
      <c r="T135" s="478"/>
      <c r="U135" s="479"/>
      <c r="V135" s="480">
        <f t="shared" si="294"/>
        <v>0</v>
      </c>
      <c r="W135" s="477"/>
      <c r="X135" s="478"/>
      <c r="Y135" s="479"/>
      <c r="Z135" s="480">
        <f t="shared" si="295"/>
        <v>0</v>
      </c>
      <c r="AA135" s="477"/>
      <c r="AB135" s="478"/>
      <c r="AC135" s="479"/>
      <c r="AD135" s="480">
        <f t="shared" si="296"/>
        <v>0</v>
      </c>
      <c r="AE135" s="477"/>
      <c r="AF135" s="478"/>
      <c r="AG135" s="479"/>
      <c r="AH135" s="480">
        <f t="shared" si="297"/>
        <v>0</v>
      </c>
      <c r="AI135" s="477"/>
      <c r="AJ135" s="478"/>
      <c r="AK135" s="479"/>
      <c r="AL135" s="480">
        <f t="shared" si="298"/>
        <v>0</v>
      </c>
      <c r="AM135" s="477"/>
      <c r="AN135" s="478"/>
      <c r="AO135" s="479"/>
      <c r="AP135" s="480">
        <f t="shared" si="299"/>
        <v>0</v>
      </c>
      <c r="AQ135" s="477"/>
      <c r="AR135" s="478"/>
      <c r="AS135" s="479"/>
      <c r="AT135" s="480">
        <f t="shared" si="300"/>
        <v>0</v>
      </c>
      <c r="AW135" s="2"/>
      <c r="BB135" s="2"/>
      <c r="BJ135"/>
      <c r="BK135"/>
      <c r="BL135"/>
      <c r="BM135"/>
      <c r="BN135"/>
      <c r="BO135"/>
      <c r="BP135"/>
      <c r="BQ135"/>
      <c r="BR135"/>
      <c r="BS135"/>
      <c r="BT135"/>
      <c r="BU135"/>
      <c r="BV135"/>
      <c r="BW135"/>
      <c r="BX135"/>
      <c r="BY135"/>
      <c r="BZ135"/>
      <c r="CA135"/>
      <c r="CB135"/>
      <c r="CC135"/>
    </row>
    <row r="136" spans="1:81" ht="15.75">
      <c r="A136" s="476" t="s">
        <v>791</v>
      </c>
      <c r="B136" s="474" t="s">
        <v>132</v>
      </c>
      <c r="C136" s="477"/>
      <c r="D136" s="478"/>
      <c r="E136" s="479"/>
      <c r="F136" s="480">
        <f t="shared" si="290"/>
        <v>0</v>
      </c>
      <c r="G136" s="477"/>
      <c r="H136" s="478"/>
      <c r="I136" s="479"/>
      <c r="J136" s="480">
        <f t="shared" si="291"/>
        <v>0</v>
      </c>
      <c r="K136" s="477"/>
      <c r="L136" s="478"/>
      <c r="M136" s="479"/>
      <c r="N136" s="480">
        <f t="shared" si="292"/>
        <v>0</v>
      </c>
      <c r="O136" s="477"/>
      <c r="P136" s="478"/>
      <c r="Q136" s="479"/>
      <c r="R136" s="480">
        <f t="shared" si="293"/>
        <v>0</v>
      </c>
      <c r="S136" s="477"/>
      <c r="T136" s="478"/>
      <c r="U136" s="479"/>
      <c r="V136" s="480">
        <f t="shared" si="294"/>
        <v>0</v>
      </c>
      <c r="W136" s="477"/>
      <c r="X136" s="478"/>
      <c r="Y136" s="479"/>
      <c r="Z136" s="480">
        <f t="shared" si="295"/>
        <v>0</v>
      </c>
      <c r="AA136" s="477"/>
      <c r="AB136" s="478"/>
      <c r="AC136" s="479"/>
      <c r="AD136" s="480">
        <f t="shared" si="296"/>
        <v>0</v>
      </c>
      <c r="AE136" s="477"/>
      <c r="AF136" s="478"/>
      <c r="AG136" s="479"/>
      <c r="AH136" s="480">
        <f t="shared" si="297"/>
        <v>0</v>
      </c>
      <c r="AI136" s="477"/>
      <c r="AJ136" s="478"/>
      <c r="AK136" s="479"/>
      <c r="AL136" s="480">
        <f t="shared" si="298"/>
        <v>0</v>
      </c>
      <c r="AM136" s="477"/>
      <c r="AN136" s="478"/>
      <c r="AO136" s="479"/>
      <c r="AP136" s="480">
        <f t="shared" si="299"/>
        <v>0</v>
      </c>
      <c r="AQ136" s="477"/>
      <c r="AR136" s="478"/>
      <c r="AS136" s="479"/>
      <c r="AT136" s="480">
        <f t="shared" si="300"/>
        <v>0</v>
      </c>
      <c r="AW136" s="2"/>
      <c r="BB136" s="2"/>
      <c r="BJ136"/>
      <c r="BK136"/>
      <c r="BL136"/>
      <c r="BM136"/>
      <c r="BN136"/>
      <c r="BO136"/>
      <c r="BP136"/>
      <c r="BQ136"/>
      <c r="BR136"/>
      <c r="BS136"/>
      <c r="BT136"/>
      <c r="BU136"/>
      <c r="BV136"/>
      <c r="BW136"/>
      <c r="BX136"/>
      <c r="BY136"/>
      <c r="BZ136"/>
      <c r="CA136"/>
      <c r="CB136"/>
      <c r="CC136"/>
    </row>
    <row r="137" spans="1:81" ht="15.75">
      <c r="A137" s="476" t="s">
        <v>792</v>
      </c>
      <c r="B137" s="474" t="s">
        <v>132</v>
      </c>
      <c r="C137" s="477"/>
      <c r="D137" s="478"/>
      <c r="E137" s="479"/>
      <c r="F137" s="480">
        <f t="shared" si="290"/>
        <v>0</v>
      </c>
      <c r="G137" s="477"/>
      <c r="H137" s="478"/>
      <c r="I137" s="479"/>
      <c r="J137" s="480">
        <f t="shared" si="291"/>
        <v>0</v>
      </c>
      <c r="K137" s="477"/>
      <c r="L137" s="478"/>
      <c r="M137" s="479"/>
      <c r="N137" s="480">
        <f t="shared" si="292"/>
        <v>0</v>
      </c>
      <c r="O137" s="477"/>
      <c r="P137" s="478"/>
      <c r="Q137" s="479"/>
      <c r="R137" s="480">
        <f t="shared" si="293"/>
        <v>0</v>
      </c>
      <c r="S137" s="477"/>
      <c r="T137" s="478"/>
      <c r="U137" s="479"/>
      <c r="V137" s="480">
        <f t="shared" si="294"/>
        <v>0</v>
      </c>
      <c r="W137" s="477"/>
      <c r="X137" s="478"/>
      <c r="Y137" s="479"/>
      <c r="Z137" s="480">
        <f t="shared" si="295"/>
        <v>0</v>
      </c>
      <c r="AA137" s="477"/>
      <c r="AB137" s="478"/>
      <c r="AC137" s="479"/>
      <c r="AD137" s="480">
        <f t="shared" si="296"/>
        <v>0</v>
      </c>
      <c r="AE137" s="477"/>
      <c r="AF137" s="478"/>
      <c r="AG137" s="479"/>
      <c r="AH137" s="480">
        <f t="shared" si="297"/>
        <v>0</v>
      </c>
      <c r="AI137" s="477"/>
      <c r="AJ137" s="478"/>
      <c r="AK137" s="479"/>
      <c r="AL137" s="480">
        <f t="shared" si="298"/>
        <v>0</v>
      </c>
      <c r="AM137" s="477"/>
      <c r="AN137" s="478"/>
      <c r="AO137" s="479"/>
      <c r="AP137" s="480">
        <f t="shared" si="299"/>
        <v>0</v>
      </c>
      <c r="AQ137" s="477"/>
      <c r="AR137" s="478"/>
      <c r="AS137" s="479"/>
      <c r="AT137" s="480">
        <f t="shared" si="300"/>
        <v>0</v>
      </c>
      <c r="AW137" s="2"/>
      <c r="BB137" s="2"/>
      <c r="BJ137"/>
      <c r="BK137"/>
      <c r="BL137"/>
      <c r="BM137"/>
      <c r="BN137"/>
      <c r="BO137"/>
      <c r="BP137"/>
      <c r="BQ137"/>
      <c r="BR137"/>
      <c r="BS137"/>
      <c r="BT137"/>
      <c r="BU137"/>
      <c r="BV137"/>
      <c r="BW137"/>
      <c r="BX137"/>
      <c r="BY137"/>
      <c r="BZ137"/>
      <c r="CA137"/>
      <c r="CB137"/>
      <c r="CC137"/>
    </row>
    <row r="138" spans="1:81" ht="15.75">
      <c r="A138" s="476" t="s">
        <v>793</v>
      </c>
      <c r="B138" s="474" t="s">
        <v>132</v>
      </c>
      <c r="C138" s="477"/>
      <c r="D138" s="478"/>
      <c r="E138" s="479"/>
      <c r="F138" s="480">
        <f t="shared" si="290"/>
        <v>0</v>
      </c>
      <c r="G138" s="477"/>
      <c r="H138" s="478"/>
      <c r="I138" s="479"/>
      <c r="J138" s="480">
        <f t="shared" si="291"/>
        <v>0</v>
      </c>
      <c r="K138" s="477"/>
      <c r="L138" s="478"/>
      <c r="M138" s="479"/>
      <c r="N138" s="480">
        <f t="shared" si="292"/>
        <v>0</v>
      </c>
      <c r="O138" s="477"/>
      <c r="P138" s="478"/>
      <c r="Q138" s="479"/>
      <c r="R138" s="480">
        <f t="shared" si="293"/>
        <v>0</v>
      </c>
      <c r="S138" s="477"/>
      <c r="T138" s="478"/>
      <c r="U138" s="479"/>
      <c r="V138" s="480">
        <f t="shared" si="294"/>
        <v>0</v>
      </c>
      <c r="W138" s="477"/>
      <c r="X138" s="478"/>
      <c r="Y138" s="479"/>
      <c r="Z138" s="480">
        <f t="shared" si="295"/>
        <v>0</v>
      </c>
      <c r="AA138" s="477"/>
      <c r="AB138" s="478"/>
      <c r="AC138" s="479"/>
      <c r="AD138" s="480">
        <f t="shared" si="296"/>
        <v>0</v>
      </c>
      <c r="AE138" s="477"/>
      <c r="AF138" s="478"/>
      <c r="AG138" s="479"/>
      <c r="AH138" s="480">
        <f t="shared" si="297"/>
        <v>0</v>
      </c>
      <c r="AI138" s="477"/>
      <c r="AJ138" s="478"/>
      <c r="AK138" s="479"/>
      <c r="AL138" s="480">
        <f t="shared" si="298"/>
        <v>0</v>
      </c>
      <c r="AM138" s="477"/>
      <c r="AN138" s="478"/>
      <c r="AO138" s="479"/>
      <c r="AP138" s="480">
        <f t="shared" si="299"/>
        <v>0</v>
      </c>
      <c r="AQ138" s="477"/>
      <c r="AR138" s="478"/>
      <c r="AS138" s="479"/>
      <c r="AT138" s="480">
        <f t="shared" si="300"/>
        <v>0</v>
      </c>
      <c r="AW138" s="2"/>
      <c r="BB138" s="2"/>
      <c r="BJ138"/>
      <c r="BK138"/>
      <c r="BL138"/>
      <c r="BM138"/>
      <c r="BN138"/>
      <c r="BO138"/>
      <c r="BP138"/>
      <c r="BQ138"/>
      <c r="BR138"/>
      <c r="BS138"/>
      <c r="BT138"/>
      <c r="BU138"/>
      <c r="BV138"/>
      <c r="BW138"/>
      <c r="BX138"/>
      <c r="BY138"/>
      <c r="BZ138"/>
      <c r="CA138"/>
      <c r="CB138"/>
      <c r="CC138"/>
    </row>
    <row r="139" spans="1:81" ht="15.75">
      <c r="A139" s="475" t="s">
        <v>815</v>
      </c>
      <c r="B139" s="474"/>
      <c r="C139" s="615"/>
      <c r="D139" s="616"/>
      <c r="E139" s="617"/>
      <c r="F139" s="617">
        <f>SUM(F140:F145)</f>
        <v>0</v>
      </c>
      <c r="G139" s="615"/>
      <c r="H139" s="616"/>
      <c r="I139" s="617"/>
      <c r="J139" s="617">
        <f t="shared" ref="J139" si="301">SUM(J140:J145)</f>
        <v>0</v>
      </c>
      <c r="K139" s="615"/>
      <c r="L139" s="616"/>
      <c r="M139" s="617"/>
      <c r="N139" s="617">
        <f t="shared" ref="N139" si="302">SUM(N140:N145)</f>
        <v>0</v>
      </c>
      <c r="O139" s="615"/>
      <c r="P139" s="616"/>
      <c r="Q139" s="617"/>
      <c r="R139" s="617">
        <f t="shared" ref="R139" si="303">SUM(R140:R145)</f>
        <v>0</v>
      </c>
      <c r="S139" s="615"/>
      <c r="T139" s="616"/>
      <c r="U139" s="617"/>
      <c r="V139" s="617">
        <f t="shared" ref="V139" si="304">SUM(V140:V145)</f>
        <v>0</v>
      </c>
      <c r="W139" s="615"/>
      <c r="X139" s="616"/>
      <c r="Y139" s="617"/>
      <c r="Z139" s="617">
        <f t="shared" ref="Z139" si="305">SUM(Z140:Z145)</f>
        <v>0</v>
      </c>
      <c r="AA139" s="615"/>
      <c r="AB139" s="616"/>
      <c r="AC139" s="617"/>
      <c r="AD139" s="617">
        <f t="shared" ref="AD139" si="306">SUM(AD140:AD145)</f>
        <v>0</v>
      </c>
      <c r="AE139" s="615"/>
      <c r="AF139" s="616"/>
      <c r="AG139" s="617"/>
      <c r="AH139" s="617">
        <f t="shared" ref="AH139" si="307">SUM(AH140:AH145)</f>
        <v>0</v>
      </c>
      <c r="AI139" s="615"/>
      <c r="AJ139" s="616"/>
      <c r="AK139" s="617"/>
      <c r="AL139" s="617">
        <f t="shared" ref="AL139" si="308">SUM(AL140:AL145)</f>
        <v>0</v>
      </c>
      <c r="AM139" s="615"/>
      <c r="AN139" s="616"/>
      <c r="AO139" s="617"/>
      <c r="AP139" s="617">
        <f t="shared" ref="AP139" si="309">SUM(AP140:AP145)</f>
        <v>0</v>
      </c>
      <c r="AQ139" s="615"/>
      <c r="AR139" s="616"/>
      <c r="AS139" s="617"/>
      <c r="AT139" s="617">
        <f t="shared" ref="AT139" si="310">SUM(AT140:AT145)</f>
        <v>0</v>
      </c>
      <c r="AW139" s="2"/>
      <c r="BB139" s="2"/>
      <c r="BJ139"/>
      <c r="BK139"/>
      <c r="BL139"/>
      <c r="BM139"/>
      <c r="BN139"/>
      <c r="BO139"/>
      <c r="BP139"/>
      <c r="BQ139"/>
      <c r="BR139"/>
      <c r="BS139"/>
      <c r="BT139"/>
      <c r="BU139"/>
      <c r="BV139"/>
      <c r="BW139"/>
      <c r="BX139"/>
      <c r="BY139"/>
      <c r="BZ139"/>
      <c r="CA139"/>
      <c r="CB139"/>
      <c r="CC139"/>
    </row>
    <row r="140" spans="1:81" ht="15.75">
      <c r="A140" s="476" t="s">
        <v>795</v>
      </c>
      <c r="B140" s="474" t="s">
        <v>132</v>
      </c>
      <c r="C140" s="477"/>
      <c r="D140" s="478"/>
      <c r="E140" s="479"/>
      <c r="F140" s="480">
        <f t="shared" ref="F140:F145" si="311">C140*(D140+E140)</f>
        <v>0</v>
      </c>
      <c r="G140" s="477"/>
      <c r="H140" s="478"/>
      <c r="I140" s="479"/>
      <c r="J140" s="480">
        <f t="shared" ref="J140:J145" si="312">G140*(H140+I140)</f>
        <v>0</v>
      </c>
      <c r="K140" s="477"/>
      <c r="L140" s="478"/>
      <c r="M140" s="479"/>
      <c r="N140" s="480">
        <f t="shared" ref="N140:N145" si="313">K140*(L140+M140)</f>
        <v>0</v>
      </c>
      <c r="O140" s="477"/>
      <c r="P140" s="478"/>
      <c r="Q140" s="479"/>
      <c r="R140" s="480">
        <f t="shared" ref="R140:R145" si="314">O140*(P140+Q140)</f>
        <v>0</v>
      </c>
      <c r="S140" s="477"/>
      <c r="T140" s="478"/>
      <c r="U140" s="479"/>
      <c r="V140" s="480">
        <f t="shared" ref="V140:V145" si="315">S140*(T140+U140)</f>
        <v>0</v>
      </c>
      <c r="W140" s="477"/>
      <c r="X140" s="478"/>
      <c r="Y140" s="479"/>
      <c r="Z140" s="480">
        <f t="shared" ref="Z140:Z145" si="316">W140*(X140+Y140)</f>
        <v>0</v>
      </c>
      <c r="AA140" s="477"/>
      <c r="AB140" s="478"/>
      <c r="AC140" s="479"/>
      <c r="AD140" s="480">
        <f t="shared" ref="AD140:AD145" si="317">AA140*(AB140+AC140)</f>
        <v>0</v>
      </c>
      <c r="AE140" s="477"/>
      <c r="AF140" s="478"/>
      <c r="AG140" s="479"/>
      <c r="AH140" s="480">
        <f t="shared" ref="AH140:AH145" si="318">AE140*(AF140+AG140)</f>
        <v>0</v>
      </c>
      <c r="AI140" s="477"/>
      <c r="AJ140" s="478"/>
      <c r="AK140" s="479"/>
      <c r="AL140" s="480">
        <f t="shared" ref="AL140:AL145" si="319">AI140*(AJ140+AK140)</f>
        <v>0</v>
      </c>
      <c r="AM140" s="477"/>
      <c r="AN140" s="478"/>
      <c r="AO140" s="479"/>
      <c r="AP140" s="480">
        <f t="shared" ref="AP140:AP145" si="320">AM140*(AN140+AO140)</f>
        <v>0</v>
      </c>
      <c r="AQ140" s="477"/>
      <c r="AR140" s="478"/>
      <c r="AS140" s="479"/>
      <c r="AT140" s="480">
        <f t="shared" ref="AT140:AT145" si="321">AQ140*(AR140+AS140)</f>
        <v>0</v>
      </c>
      <c r="AW140" s="2"/>
      <c r="BB140" s="2"/>
      <c r="BJ140"/>
      <c r="BK140"/>
      <c r="BL140"/>
      <c r="BM140"/>
      <c r="BN140"/>
      <c r="BO140"/>
      <c r="BP140"/>
      <c r="BQ140"/>
      <c r="BR140"/>
      <c r="BS140"/>
      <c r="BT140"/>
      <c r="BU140"/>
      <c r="BV140"/>
      <c r="BW140"/>
      <c r="BX140"/>
      <c r="BY140"/>
      <c r="BZ140"/>
      <c r="CA140"/>
      <c r="CB140"/>
      <c r="CC140"/>
    </row>
    <row r="141" spans="1:81" ht="15.75">
      <c r="A141" s="476" t="s">
        <v>796</v>
      </c>
      <c r="B141" s="474" t="s">
        <v>132</v>
      </c>
      <c r="C141" s="477"/>
      <c r="D141" s="478"/>
      <c r="E141" s="479"/>
      <c r="F141" s="480">
        <f t="shared" si="311"/>
        <v>0</v>
      </c>
      <c r="G141" s="477"/>
      <c r="H141" s="478"/>
      <c r="I141" s="479"/>
      <c r="J141" s="480">
        <f t="shared" si="312"/>
        <v>0</v>
      </c>
      <c r="K141" s="477"/>
      <c r="L141" s="478"/>
      <c r="M141" s="479"/>
      <c r="N141" s="480">
        <f t="shared" si="313"/>
        <v>0</v>
      </c>
      <c r="O141" s="477"/>
      <c r="P141" s="478"/>
      <c r="Q141" s="479"/>
      <c r="R141" s="480">
        <f t="shared" si="314"/>
        <v>0</v>
      </c>
      <c r="S141" s="477"/>
      <c r="T141" s="478"/>
      <c r="U141" s="479"/>
      <c r="V141" s="480">
        <f t="shared" si="315"/>
        <v>0</v>
      </c>
      <c r="W141" s="477"/>
      <c r="X141" s="478"/>
      <c r="Y141" s="479"/>
      <c r="Z141" s="480">
        <f t="shared" si="316"/>
        <v>0</v>
      </c>
      <c r="AA141" s="477"/>
      <c r="AB141" s="478"/>
      <c r="AC141" s="479"/>
      <c r="AD141" s="480">
        <f t="shared" si="317"/>
        <v>0</v>
      </c>
      <c r="AE141" s="477"/>
      <c r="AF141" s="478"/>
      <c r="AG141" s="479"/>
      <c r="AH141" s="480">
        <f t="shared" si="318"/>
        <v>0</v>
      </c>
      <c r="AI141" s="477"/>
      <c r="AJ141" s="478"/>
      <c r="AK141" s="479"/>
      <c r="AL141" s="480">
        <f t="shared" si="319"/>
        <v>0</v>
      </c>
      <c r="AM141" s="477"/>
      <c r="AN141" s="478"/>
      <c r="AO141" s="479"/>
      <c r="AP141" s="480">
        <f t="shared" si="320"/>
        <v>0</v>
      </c>
      <c r="AQ141" s="477"/>
      <c r="AR141" s="478"/>
      <c r="AS141" s="479"/>
      <c r="AT141" s="480">
        <f t="shared" si="321"/>
        <v>0</v>
      </c>
      <c r="AW141" s="2"/>
      <c r="BB141" s="2"/>
      <c r="BJ141"/>
      <c r="BK141"/>
      <c r="BL141"/>
      <c r="BM141"/>
      <c r="BN141"/>
      <c r="BO141"/>
      <c r="BP141"/>
      <c r="BQ141"/>
      <c r="BR141"/>
      <c r="BS141"/>
      <c r="BT141"/>
      <c r="BU141"/>
      <c r="BV141"/>
      <c r="BW141"/>
      <c r="BX141"/>
      <c r="BY141"/>
      <c r="BZ141"/>
      <c r="CA141"/>
      <c r="CB141"/>
      <c r="CC141"/>
    </row>
    <row r="142" spans="1:81" ht="15.75">
      <c r="A142" s="476" t="s">
        <v>797</v>
      </c>
      <c r="B142" s="474" t="s">
        <v>132</v>
      </c>
      <c r="C142" s="477"/>
      <c r="D142" s="478"/>
      <c r="E142" s="479"/>
      <c r="F142" s="480">
        <f t="shared" si="311"/>
        <v>0</v>
      </c>
      <c r="G142" s="477"/>
      <c r="H142" s="478"/>
      <c r="I142" s="479"/>
      <c r="J142" s="480">
        <f t="shared" si="312"/>
        <v>0</v>
      </c>
      <c r="K142" s="477"/>
      <c r="L142" s="478"/>
      <c r="M142" s="479"/>
      <c r="N142" s="480">
        <f t="shared" si="313"/>
        <v>0</v>
      </c>
      <c r="O142" s="477"/>
      <c r="P142" s="478"/>
      <c r="Q142" s="479"/>
      <c r="R142" s="480">
        <f t="shared" si="314"/>
        <v>0</v>
      </c>
      <c r="S142" s="477"/>
      <c r="T142" s="478"/>
      <c r="U142" s="479"/>
      <c r="V142" s="480">
        <f t="shared" si="315"/>
        <v>0</v>
      </c>
      <c r="W142" s="477"/>
      <c r="X142" s="478"/>
      <c r="Y142" s="479"/>
      <c r="Z142" s="480">
        <f t="shared" si="316"/>
        <v>0</v>
      </c>
      <c r="AA142" s="477"/>
      <c r="AB142" s="478"/>
      <c r="AC142" s="479"/>
      <c r="AD142" s="480">
        <f t="shared" si="317"/>
        <v>0</v>
      </c>
      <c r="AE142" s="477"/>
      <c r="AF142" s="478"/>
      <c r="AG142" s="479"/>
      <c r="AH142" s="480">
        <f t="shared" si="318"/>
        <v>0</v>
      </c>
      <c r="AI142" s="477"/>
      <c r="AJ142" s="478"/>
      <c r="AK142" s="479"/>
      <c r="AL142" s="480">
        <f t="shared" si="319"/>
        <v>0</v>
      </c>
      <c r="AM142" s="477"/>
      <c r="AN142" s="478"/>
      <c r="AO142" s="479"/>
      <c r="AP142" s="480">
        <f t="shared" si="320"/>
        <v>0</v>
      </c>
      <c r="AQ142" s="477"/>
      <c r="AR142" s="478"/>
      <c r="AS142" s="479"/>
      <c r="AT142" s="480">
        <f t="shared" si="321"/>
        <v>0</v>
      </c>
      <c r="AW142" s="2"/>
      <c r="BB142" s="2"/>
      <c r="BJ142"/>
      <c r="BK142"/>
      <c r="BL142"/>
      <c r="BM142"/>
      <c r="BN142"/>
      <c r="BO142"/>
      <c r="BP142"/>
      <c r="BQ142"/>
      <c r="BR142"/>
      <c r="BS142"/>
      <c r="BT142"/>
      <c r="BU142"/>
      <c r="BV142"/>
      <c r="BW142"/>
      <c r="BX142"/>
      <c r="BY142"/>
      <c r="BZ142"/>
      <c r="CA142"/>
      <c r="CB142"/>
      <c r="CC142"/>
    </row>
    <row r="143" spans="1:81" ht="15.75">
      <c r="A143" s="476" t="s">
        <v>798</v>
      </c>
      <c r="B143" s="474" t="s">
        <v>132</v>
      </c>
      <c r="C143" s="477"/>
      <c r="D143" s="478"/>
      <c r="E143" s="479"/>
      <c r="F143" s="480">
        <f t="shared" si="311"/>
        <v>0</v>
      </c>
      <c r="G143" s="477"/>
      <c r="H143" s="478"/>
      <c r="I143" s="479"/>
      <c r="J143" s="480">
        <f t="shared" si="312"/>
        <v>0</v>
      </c>
      <c r="K143" s="477"/>
      <c r="L143" s="478"/>
      <c r="M143" s="479"/>
      <c r="N143" s="480">
        <f t="shared" si="313"/>
        <v>0</v>
      </c>
      <c r="O143" s="477"/>
      <c r="P143" s="478"/>
      <c r="Q143" s="479"/>
      <c r="R143" s="480">
        <f t="shared" si="314"/>
        <v>0</v>
      </c>
      <c r="S143" s="477"/>
      <c r="T143" s="478"/>
      <c r="U143" s="479"/>
      <c r="V143" s="480">
        <f t="shared" si="315"/>
        <v>0</v>
      </c>
      <c r="W143" s="477"/>
      <c r="X143" s="478"/>
      <c r="Y143" s="479"/>
      <c r="Z143" s="480">
        <f t="shared" si="316"/>
        <v>0</v>
      </c>
      <c r="AA143" s="477"/>
      <c r="AB143" s="478"/>
      <c r="AC143" s="479"/>
      <c r="AD143" s="480">
        <f t="shared" si="317"/>
        <v>0</v>
      </c>
      <c r="AE143" s="477"/>
      <c r="AF143" s="478"/>
      <c r="AG143" s="479"/>
      <c r="AH143" s="480">
        <f t="shared" si="318"/>
        <v>0</v>
      </c>
      <c r="AI143" s="477"/>
      <c r="AJ143" s="478"/>
      <c r="AK143" s="479"/>
      <c r="AL143" s="480">
        <f t="shared" si="319"/>
        <v>0</v>
      </c>
      <c r="AM143" s="477"/>
      <c r="AN143" s="478"/>
      <c r="AO143" s="479"/>
      <c r="AP143" s="480">
        <f t="shared" si="320"/>
        <v>0</v>
      </c>
      <c r="AQ143" s="477"/>
      <c r="AR143" s="478"/>
      <c r="AS143" s="479"/>
      <c r="AT143" s="480">
        <f t="shared" si="321"/>
        <v>0</v>
      </c>
      <c r="AW143" s="2"/>
      <c r="BB143" s="2"/>
      <c r="BJ143"/>
      <c r="BK143"/>
      <c r="BL143"/>
      <c r="BM143"/>
      <c r="BN143"/>
      <c r="BO143"/>
      <c r="BP143"/>
      <c r="BQ143"/>
      <c r="BR143"/>
      <c r="BS143"/>
      <c r="BT143"/>
      <c r="BU143"/>
      <c r="BV143"/>
      <c r="BW143"/>
      <c r="BX143"/>
      <c r="BY143"/>
      <c r="BZ143"/>
      <c r="CA143"/>
      <c r="CB143"/>
      <c r="CC143"/>
    </row>
    <row r="144" spans="1:81" ht="15.75">
      <c r="A144" s="476" t="s">
        <v>799</v>
      </c>
      <c r="B144" s="474" t="s">
        <v>132</v>
      </c>
      <c r="C144" s="477"/>
      <c r="D144" s="478"/>
      <c r="E144" s="479"/>
      <c r="F144" s="480">
        <f t="shared" si="311"/>
        <v>0</v>
      </c>
      <c r="G144" s="477"/>
      <c r="H144" s="478"/>
      <c r="I144" s="479"/>
      <c r="J144" s="480">
        <f t="shared" si="312"/>
        <v>0</v>
      </c>
      <c r="K144" s="477"/>
      <c r="L144" s="478"/>
      <c r="M144" s="479"/>
      <c r="N144" s="480">
        <f t="shared" si="313"/>
        <v>0</v>
      </c>
      <c r="O144" s="477"/>
      <c r="P144" s="478"/>
      <c r="Q144" s="479"/>
      <c r="R144" s="480">
        <f t="shared" si="314"/>
        <v>0</v>
      </c>
      <c r="S144" s="477"/>
      <c r="T144" s="478"/>
      <c r="U144" s="479"/>
      <c r="V144" s="480">
        <f t="shared" si="315"/>
        <v>0</v>
      </c>
      <c r="W144" s="477"/>
      <c r="X144" s="478"/>
      <c r="Y144" s="479"/>
      <c r="Z144" s="480">
        <f t="shared" si="316"/>
        <v>0</v>
      </c>
      <c r="AA144" s="477"/>
      <c r="AB144" s="478"/>
      <c r="AC144" s="479"/>
      <c r="AD144" s="480">
        <f t="shared" si="317"/>
        <v>0</v>
      </c>
      <c r="AE144" s="477"/>
      <c r="AF144" s="478"/>
      <c r="AG144" s="479"/>
      <c r="AH144" s="480">
        <f t="shared" si="318"/>
        <v>0</v>
      </c>
      <c r="AI144" s="477"/>
      <c r="AJ144" s="478"/>
      <c r="AK144" s="479"/>
      <c r="AL144" s="480">
        <f t="shared" si="319"/>
        <v>0</v>
      </c>
      <c r="AM144" s="477"/>
      <c r="AN144" s="478"/>
      <c r="AO144" s="479"/>
      <c r="AP144" s="480">
        <f t="shared" si="320"/>
        <v>0</v>
      </c>
      <c r="AQ144" s="477"/>
      <c r="AR144" s="478"/>
      <c r="AS144" s="479"/>
      <c r="AT144" s="480">
        <f t="shared" si="321"/>
        <v>0</v>
      </c>
      <c r="AW144" s="2"/>
      <c r="BB144" s="2"/>
      <c r="BJ144"/>
      <c r="BK144"/>
      <c r="BL144"/>
      <c r="BM144"/>
      <c r="BN144"/>
      <c r="BO144"/>
      <c r="BP144"/>
      <c r="BQ144"/>
      <c r="BR144"/>
      <c r="BS144"/>
      <c r="BT144"/>
      <c r="BU144"/>
      <c r="BV144"/>
      <c r="BW144"/>
      <c r="BX144"/>
      <c r="BY144"/>
      <c r="BZ144"/>
      <c r="CA144"/>
      <c r="CB144"/>
      <c r="CC144"/>
    </row>
    <row r="145" spans="1:81" ht="15.75">
      <c r="A145" s="476" t="s">
        <v>800</v>
      </c>
      <c r="B145" s="474" t="s">
        <v>132</v>
      </c>
      <c r="C145" s="477"/>
      <c r="D145" s="478"/>
      <c r="E145" s="479"/>
      <c r="F145" s="480">
        <f t="shared" si="311"/>
        <v>0</v>
      </c>
      <c r="G145" s="477"/>
      <c r="H145" s="478"/>
      <c r="I145" s="479"/>
      <c r="J145" s="480">
        <f t="shared" si="312"/>
        <v>0</v>
      </c>
      <c r="K145" s="477"/>
      <c r="L145" s="478"/>
      <c r="M145" s="479"/>
      <c r="N145" s="480">
        <f t="shared" si="313"/>
        <v>0</v>
      </c>
      <c r="O145" s="477"/>
      <c r="P145" s="478"/>
      <c r="Q145" s="479"/>
      <c r="R145" s="480">
        <f t="shared" si="314"/>
        <v>0</v>
      </c>
      <c r="S145" s="477"/>
      <c r="T145" s="478"/>
      <c r="U145" s="479"/>
      <c r="V145" s="480">
        <f t="shared" si="315"/>
        <v>0</v>
      </c>
      <c r="W145" s="477"/>
      <c r="X145" s="478"/>
      <c r="Y145" s="479"/>
      <c r="Z145" s="480">
        <f t="shared" si="316"/>
        <v>0</v>
      </c>
      <c r="AA145" s="477"/>
      <c r="AB145" s="478"/>
      <c r="AC145" s="479"/>
      <c r="AD145" s="480">
        <f t="shared" si="317"/>
        <v>0</v>
      </c>
      <c r="AE145" s="477"/>
      <c r="AF145" s="478"/>
      <c r="AG145" s="479"/>
      <c r="AH145" s="480">
        <f t="shared" si="318"/>
        <v>0</v>
      </c>
      <c r="AI145" s="477"/>
      <c r="AJ145" s="478"/>
      <c r="AK145" s="479"/>
      <c r="AL145" s="480">
        <f t="shared" si="319"/>
        <v>0</v>
      </c>
      <c r="AM145" s="477"/>
      <c r="AN145" s="478"/>
      <c r="AO145" s="479"/>
      <c r="AP145" s="480">
        <f t="shared" si="320"/>
        <v>0</v>
      </c>
      <c r="AQ145" s="477"/>
      <c r="AR145" s="478"/>
      <c r="AS145" s="479"/>
      <c r="AT145" s="480">
        <f t="shared" si="321"/>
        <v>0</v>
      </c>
      <c r="AW145" s="2"/>
      <c r="BB145" s="2"/>
      <c r="BJ145"/>
      <c r="BK145"/>
      <c r="BL145"/>
      <c r="BM145"/>
      <c r="BN145"/>
      <c r="BO145"/>
      <c r="BP145"/>
      <c r="BQ145"/>
      <c r="BR145"/>
      <c r="BS145"/>
      <c r="BT145"/>
      <c r="BU145"/>
      <c r="BV145"/>
      <c r="BW145"/>
      <c r="BX145"/>
      <c r="BY145"/>
      <c r="BZ145"/>
      <c r="CA145"/>
      <c r="CB145"/>
      <c r="CC145"/>
    </row>
    <row r="146" spans="1:81" ht="15.75">
      <c r="A146" s="473" t="s">
        <v>816</v>
      </c>
      <c r="B146" s="474"/>
      <c r="C146" s="615"/>
      <c r="D146" s="616"/>
      <c r="E146" s="617"/>
      <c r="F146" s="617">
        <f>SUM(F147:F151)</f>
        <v>0</v>
      </c>
      <c r="G146" s="615"/>
      <c r="H146" s="616"/>
      <c r="I146" s="617"/>
      <c r="J146" s="617">
        <f t="shared" ref="J146" si="322">SUM(J147:J151)</f>
        <v>0</v>
      </c>
      <c r="K146" s="615"/>
      <c r="L146" s="616"/>
      <c r="M146" s="617"/>
      <c r="N146" s="617">
        <f t="shared" ref="N146" si="323">SUM(N147:N151)</f>
        <v>0</v>
      </c>
      <c r="O146" s="615"/>
      <c r="P146" s="616"/>
      <c r="Q146" s="617"/>
      <c r="R146" s="617">
        <f t="shared" ref="R146" si="324">SUM(R147:R151)</f>
        <v>0</v>
      </c>
      <c r="S146" s="615"/>
      <c r="T146" s="616"/>
      <c r="U146" s="617"/>
      <c r="V146" s="617">
        <f t="shared" ref="V146" si="325">SUM(V147:V151)</f>
        <v>0</v>
      </c>
      <c r="W146" s="615"/>
      <c r="X146" s="616"/>
      <c r="Y146" s="617"/>
      <c r="Z146" s="617">
        <f t="shared" ref="Z146" si="326">SUM(Z147:Z151)</f>
        <v>0</v>
      </c>
      <c r="AA146" s="615"/>
      <c r="AB146" s="616"/>
      <c r="AC146" s="617"/>
      <c r="AD146" s="617">
        <f t="shared" ref="AD146" si="327">SUM(AD147:AD151)</f>
        <v>0</v>
      </c>
      <c r="AE146" s="615"/>
      <c r="AF146" s="616"/>
      <c r="AG146" s="617"/>
      <c r="AH146" s="617">
        <f t="shared" ref="AH146" si="328">SUM(AH147:AH151)</f>
        <v>0</v>
      </c>
      <c r="AI146" s="615"/>
      <c r="AJ146" s="616"/>
      <c r="AK146" s="617"/>
      <c r="AL146" s="617">
        <f t="shared" ref="AL146" si="329">SUM(AL147:AL151)</f>
        <v>0</v>
      </c>
      <c r="AM146" s="615"/>
      <c r="AN146" s="616"/>
      <c r="AO146" s="617"/>
      <c r="AP146" s="617">
        <f t="shared" ref="AP146" si="330">SUM(AP147:AP151)</f>
        <v>0</v>
      </c>
      <c r="AQ146" s="615"/>
      <c r="AR146" s="616"/>
      <c r="AS146" s="617"/>
      <c r="AT146" s="617">
        <f t="shared" ref="AT146" si="331">SUM(AT147:AT151)</f>
        <v>0</v>
      </c>
      <c r="AW146" s="2"/>
      <c r="BB146" s="2"/>
      <c r="BJ146"/>
      <c r="BK146"/>
      <c r="BL146"/>
      <c r="BM146"/>
      <c r="BN146"/>
      <c r="BO146"/>
      <c r="BP146"/>
      <c r="BQ146"/>
      <c r="BR146"/>
      <c r="BS146"/>
      <c r="BT146"/>
      <c r="BU146"/>
      <c r="BV146"/>
      <c r="BW146"/>
      <c r="BX146"/>
      <c r="BY146"/>
      <c r="BZ146"/>
      <c r="CA146"/>
      <c r="CB146"/>
      <c r="CC146"/>
    </row>
    <row r="147" spans="1:81" s="2" customFormat="1" ht="15.75">
      <c r="A147" s="482" t="s">
        <v>817</v>
      </c>
      <c r="B147" s="483" t="s">
        <v>132</v>
      </c>
      <c r="C147" s="484"/>
      <c r="D147" s="478"/>
      <c r="E147" s="479"/>
      <c r="F147" s="480">
        <f t="shared" ref="F147:F151" si="332">C147*(D147+E147)</f>
        <v>0</v>
      </c>
      <c r="G147" s="484"/>
      <c r="H147" s="478"/>
      <c r="I147" s="479"/>
      <c r="J147" s="480">
        <f t="shared" ref="J147:J151" si="333">G147*(H147+I147)</f>
        <v>0</v>
      </c>
      <c r="K147" s="484"/>
      <c r="L147" s="478"/>
      <c r="M147" s="479"/>
      <c r="N147" s="480">
        <f t="shared" ref="N147:N151" si="334">K147*(L147+M147)</f>
        <v>0</v>
      </c>
      <c r="O147" s="484"/>
      <c r="P147" s="478"/>
      <c r="Q147" s="479"/>
      <c r="R147" s="480">
        <f t="shared" ref="R147:R151" si="335">O147*(P147+Q147)</f>
        <v>0</v>
      </c>
      <c r="S147" s="484"/>
      <c r="T147" s="478"/>
      <c r="U147" s="479"/>
      <c r="V147" s="480">
        <f t="shared" ref="V147:V151" si="336">S147*(T147+U147)</f>
        <v>0</v>
      </c>
      <c r="W147" s="484"/>
      <c r="X147" s="478"/>
      <c r="Y147" s="479"/>
      <c r="Z147" s="480">
        <f t="shared" ref="Z147:Z151" si="337">W147*(X147+Y147)</f>
        <v>0</v>
      </c>
      <c r="AA147" s="484"/>
      <c r="AB147" s="478"/>
      <c r="AC147" s="479"/>
      <c r="AD147" s="480">
        <f t="shared" ref="AD147:AD151" si="338">AA147*(AB147+AC147)</f>
        <v>0</v>
      </c>
      <c r="AE147" s="484"/>
      <c r="AF147" s="478"/>
      <c r="AG147" s="479"/>
      <c r="AH147" s="480">
        <f t="shared" ref="AH147:AH151" si="339">AE147*(AF147+AG147)</f>
        <v>0</v>
      </c>
      <c r="AI147" s="484"/>
      <c r="AJ147" s="478"/>
      <c r="AK147" s="479"/>
      <c r="AL147" s="480">
        <f t="shared" ref="AL147:AL151" si="340">AI147*(AJ147+AK147)</f>
        <v>0</v>
      </c>
      <c r="AM147" s="484"/>
      <c r="AN147" s="478"/>
      <c r="AO147" s="479"/>
      <c r="AP147" s="480">
        <f t="shared" ref="AP147:AP151" si="341">AM147*(AN147+AO147)</f>
        <v>0</v>
      </c>
      <c r="AQ147" s="484"/>
      <c r="AR147" s="478"/>
      <c r="AS147" s="479"/>
      <c r="AT147" s="480">
        <f t="shared" ref="AT147:AT151" si="342">AQ147*(AR147+AS147)</f>
        <v>0</v>
      </c>
    </row>
    <row r="148" spans="1:81" s="2" customFormat="1" ht="15.75">
      <c r="A148" s="482" t="s">
        <v>818</v>
      </c>
      <c r="B148" s="483" t="s">
        <v>132</v>
      </c>
      <c r="C148" s="484"/>
      <c r="D148" s="478"/>
      <c r="E148" s="479"/>
      <c r="F148" s="480">
        <f t="shared" si="332"/>
        <v>0</v>
      </c>
      <c r="G148" s="484"/>
      <c r="H148" s="478"/>
      <c r="I148" s="479"/>
      <c r="J148" s="480">
        <f t="shared" si="333"/>
        <v>0</v>
      </c>
      <c r="K148" s="484"/>
      <c r="L148" s="478"/>
      <c r="M148" s="479"/>
      <c r="N148" s="480">
        <f t="shared" si="334"/>
        <v>0</v>
      </c>
      <c r="O148" s="484"/>
      <c r="P148" s="478"/>
      <c r="Q148" s="479"/>
      <c r="R148" s="480">
        <f t="shared" si="335"/>
        <v>0</v>
      </c>
      <c r="S148" s="484"/>
      <c r="T148" s="478"/>
      <c r="U148" s="479"/>
      <c r="V148" s="480">
        <f t="shared" si="336"/>
        <v>0</v>
      </c>
      <c r="W148" s="484"/>
      <c r="X148" s="478"/>
      <c r="Y148" s="479"/>
      <c r="Z148" s="480">
        <f t="shared" si="337"/>
        <v>0</v>
      </c>
      <c r="AA148" s="484"/>
      <c r="AB148" s="478"/>
      <c r="AC148" s="479"/>
      <c r="AD148" s="480">
        <f t="shared" si="338"/>
        <v>0</v>
      </c>
      <c r="AE148" s="484"/>
      <c r="AF148" s="478"/>
      <c r="AG148" s="479"/>
      <c r="AH148" s="480">
        <f t="shared" si="339"/>
        <v>0</v>
      </c>
      <c r="AI148" s="484"/>
      <c r="AJ148" s="478"/>
      <c r="AK148" s="479"/>
      <c r="AL148" s="480">
        <f t="shared" si="340"/>
        <v>0</v>
      </c>
      <c r="AM148" s="484"/>
      <c r="AN148" s="478"/>
      <c r="AO148" s="479"/>
      <c r="AP148" s="480">
        <f t="shared" si="341"/>
        <v>0</v>
      </c>
      <c r="AQ148" s="484"/>
      <c r="AR148" s="478"/>
      <c r="AS148" s="479"/>
      <c r="AT148" s="480">
        <f t="shared" si="342"/>
        <v>0</v>
      </c>
    </row>
    <row r="149" spans="1:81" s="2" customFormat="1" ht="15.75">
      <c r="A149" s="482" t="s">
        <v>819</v>
      </c>
      <c r="B149" s="483" t="s">
        <v>132</v>
      </c>
      <c r="C149" s="484"/>
      <c r="D149" s="478"/>
      <c r="E149" s="479"/>
      <c r="F149" s="480">
        <f t="shared" si="332"/>
        <v>0</v>
      </c>
      <c r="G149" s="484"/>
      <c r="H149" s="478"/>
      <c r="I149" s="479"/>
      <c r="J149" s="480">
        <f t="shared" si="333"/>
        <v>0</v>
      </c>
      <c r="K149" s="484"/>
      <c r="L149" s="478"/>
      <c r="M149" s="479"/>
      <c r="N149" s="480">
        <f t="shared" si="334"/>
        <v>0</v>
      </c>
      <c r="O149" s="484"/>
      <c r="P149" s="478"/>
      <c r="Q149" s="479"/>
      <c r="R149" s="480">
        <f t="shared" si="335"/>
        <v>0</v>
      </c>
      <c r="S149" s="484"/>
      <c r="T149" s="478"/>
      <c r="U149" s="479"/>
      <c r="V149" s="480">
        <f t="shared" si="336"/>
        <v>0</v>
      </c>
      <c r="W149" s="484"/>
      <c r="X149" s="478"/>
      <c r="Y149" s="479"/>
      <c r="Z149" s="480">
        <f t="shared" si="337"/>
        <v>0</v>
      </c>
      <c r="AA149" s="484"/>
      <c r="AB149" s="478"/>
      <c r="AC149" s="479"/>
      <c r="AD149" s="480">
        <f t="shared" si="338"/>
        <v>0</v>
      </c>
      <c r="AE149" s="484"/>
      <c r="AF149" s="478"/>
      <c r="AG149" s="479"/>
      <c r="AH149" s="480">
        <f t="shared" si="339"/>
        <v>0</v>
      </c>
      <c r="AI149" s="484"/>
      <c r="AJ149" s="478"/>
      <c r="AK149" s="479"/>
      <c r="AL149" s="480">
        <f t="shared" si="340"/>
        <v>0</v>
      </c>
      <c r="AM149" s="484"/>
      <c r="AN149" s="478"/>
      <c r="AO149" s="479"/>
      <c r="AP149" s="480">
        <f t="shared" si="341"/>
        <v>0</v>
      </c>
      <c r="AQ149" s="484"/>
      <c r="AR149" s="478"/>
      <c r="AS149" s="479"/>
      <c r="AT149" s="480">
        <f t="shared" si="342"/>
        <v>0</v>
      </c>
    </row>
    <row r="150" spans="1:81" s="2" customFormat="1" ht="15.75">
      <c r="A150" s="482" t="s">
        <v>820</v>
      </c>
      <c r="B150" s="483" t="s">
        <v>132</v>
      </c>
      <c r="C150" s="484"/>
      <c r="D150" s="478"/>
      <c r="E150" s="479"/>
      <c r="F150" s="486">
        <f t="shared" si="332"/>
        <v>0</v>
      </c>
      <c r="G150" s="484"/>
      <c r="H150" s="478"/>
      <c r="I150" s="479"/>
      <c r="J150" s="486">
        <f t="shared" si="333"/>
        <v>0</v>
      </c>
      <c r="K150" s="484"/>
      <c r="L150" s="478"/>
      <c r="M150" s="479"/>
      <c r="N150" s="486">
        <f t="shared" si="334"/>
        <v>0</v>
      </c>
      <c r="O150" s="484"/>
      <c r="P150" s="478"/>
      <c r="Q150" s="479"/>
      <c r="R150" s="486">
        <f t="shared" si="335"/>
        <v>0</v>
      </c>
      <c r="S150" s="484"/>
      <c r="T150" s="478"/>
      <c r="U150" s="479"/>
      <c r="V150" s="486">
        <f t="shared" si="336"/>
        <v>0</v>
      </c>
      <c r="W150" s="484"/>
      <c r="X150" s="478"/>
      <c r="Y150" s="479"/>
      <c r="Z150" s="486">
        <f t="shared" si="337"/>
        <v>0</v>
      </c>
      <c r="AA150" s="484"/>
      <c r="AB150" s="478"/>
      <c r="AC150" s="479"/>
      <c r="AD150" s="486">
        <f t="shared" si="338"/>
        <v>0</v>
      </c>
      <c r="AE150" s="484"/>
      <c r="AF150" s="478"/>
      <c r="AG150" s="479"/>
      <c r="AH150" s="486">
        <f t="shared" si="339"/>
        <v>0</v>
      </c>
      <c r="AI150" s="484"/>
      <c r="AJ150" s="478"/>
      <c r="AK150" s="479"/>
      <c r="AL150" s="486">
        <f t="shared" si="340"/>
        <v>0</v>
      </c>
      <c r="AM150" s="484"/>
      <c r="AN150" s="478"/>
      <c r="AO150" s="479"/>
      <c r="AP150" s="486">
        <f t="shared" si="341"/>
        <v>0</v>
      </c>
      <c r="AQ150" s="484"/>
      <c r="AR150" s="478"/>
      <c r="AS150" s="479"/>
      <c r="AT150" s="486">
        <f t="shared" si="342"/>
        <v>0</v>
      </c>
    </row>
    <row r="151" spans="1:81" s="2" customFormat="1" ht="15.75">
      <c r="A151" s="482" t="s">
        <v>53</v>
      </c>
      <c r="B151" s="483" t="s">
        <v>132</v>
      </c>
      <c r="C151" s="484"/>
      <c r="D151" s="478"/>
      <c r="E151" s="479"/>
      <c r="F151" s="486">
        <f t="shared" si="332"/>
        <v>0</v>
      </c>
      <c r="G151" s="484"/>
      <c r="H151" s="478"/>
      <c r="I151" s="479"/>
      <c r="J151" s="486">
        <f t="shared" si="333"/>
        <v>0</v>
      </c>
      <c r="K151" s="484"/>
      <c r="L151" s="478"/>
      <c r="M151" s="479"/>
      <c r="N151" s="486">
        <f t="shared" si="334"/>
        <v>0</v>
      </c>
      <c r="O151" s="484"/>
      <c r="P151" s="478"/>
      <c r="Q151" s="479"/>
      <c r="R151" s="486">
        <f t="shared" si="335"/>
        <v>0</v>
      </c>
      <c r="S151" s="484"/>
      <c r="T151" s="478"/>
      <c r="U151" s="479"/>
      <c r="V151" s="486">
        <f t="shared" si="336"/>
        <v>0</v>
      </c>
      <c r="W151" s="484"/>
      <c r="X151" s="478"/>
      <c r="Y151" s="479"/>
      <c r="Z151" s="486">
        <f t="shared" si="337"/>
        <v>0</v>
      </c>
      <c r="AA151" s="484"/>
      <c r="AB151" s="478"/>
      <c r="AC151" s="479"/>
      <c r="AD151" s="486">
        <f t="shared" si="338"/>
        <v>0</v>
      </c>
      <c r="AE151" s="484"/>
      <c r="AF151" s="478"/>
      <c r="AG151" s="479"/>
      <c r="AH151" s="486">
        <f t="shared" si="339"/>
        <v>0</v>
      </c>
      <c r="AI151" s="484"/>
      <c r="AJ151" s="478"/>
      <c r="AK151" s="479"/>
      <c r="AL151" s="486">
        <f t="shared" si="340"/>
        <v>0</v>
      </c>
      <c r="AM151" s="484"/>
      <c r="AN151" s="478"/>
      <c r="AO151" s="479"/>
      <c r="AP151" s="486">
        <f t="shared" si="341"/>
        <v>0</v>
      </c>
      <c r="AQ151" s="484"/>
      <c r="AR151" s="478"/>
      <c r="AS151" s="479"/>
      <c r="AT151" s="486">
        <f t="shared" si="342"/>
        <v>0</v>
      </c>
    </row>
    <row r="152" spans="1:81" ht="31.5" customHeight="1">
      <c r="A152" s="485" t="s">
        <v>821</v>
      </c>
      <c r="B152" s="474"/>
      <c r="C152" s="615"/>
      <c r="D152" s="616"/>
      <c r="E152" s="617"/>
      <c r="F152" s="617">
        <f>SUM(F153:F159)</f>
        <v>0</v>
      </c>
      <c r="G152" s="615"/>
      <c r="H152" s="616"/>
      <c r="I152" s="617"/>
      <c r="J152" s="617">
        <f t="shared" ref="J152" si="343">SUM(J153:J159)</f>
        <v>0</v>
      </c>
      <c r="K152" s="615"/>
      <c r="L152" s="616"/>
      <c r="M152" s="617"/>
      <c r="N152" s="617">
        <f t="shared" ref="N152" si="344">SUM(N153:N159)</f>
        <v>0</v>
      </c>
      <c r="O152" s="615"/>
      <c r="P152" s="616"/>
      <c r="Q152" s="617"/>
      <c r="R152" s="617">
        <f t="shared" ref="R152" si="345">SUM(R153:R159)</f>
        <v>0</v>
      </c>
      <c r="S152" s="615"/>
      <c r="T152" s="616"/>
      <c r="U152" s="617"/>
      <c r="V152" s="617">
        <f t="shared" ref="V152" si="346">SUM(V153:V159)</f>
        <v>0</v>
      </c>
      <c r="W152" s="615"/>
      <c r="X152" s="616"/>
      <c r="Y152" s="617"/>
      <c r="Z152" s="617">
        <f t="shared" ref="Z152" si="347">SUM(Z153:Z159)</f>
        <v>0</v>
      </c>
      <c r="AA152" s="615"/>
      <c r="AB152" s="616"/>
      <c r="AC152" s="617"/>
      <c r="AD152" s="617">
        <f t="shared" ref="AD152" si="348">SUM(AD153:AD159)</f>
        <v>0</v>
      </c>
      <c r="AE152" s="615"/>
      <c r="AF152" s="616"/>
      <c r="AG152" s="617"/>
      <c r="AH152" s="617">
        <f t="shared" ref="AH152" si="349">SUM(AH153:AH159)</f>
        <v>0</v>
      </c>
      <c r="AI152" s="615"/>
      <c r="AJ152" s="616"/>
      <c r="AK152" s="617"/>
      <c r="AL152" s="617">
        <f t="shared" ref="AL152" si="350">SUM(AL153:AL159)</f>
        <v>0</v>
      </c>
      <c r="AM152" s="615"/>
      <c r="AN152" s="616"/>
      <c r="AO152" s="617"/>
      <c r="AP152" s="617">
        <f t="shared" ref="AP152" si="351">SUM(AP153:AP159)</f>
        <v>0</v>
      </c>
      <c r="AQ152" s="615"/>
      <c r="AR152" s="616"/>
      <c r="AS152" s="617"/>
      <c r="AT152" s="617">
        <f t="shared" ref="AT152" si="352">SUM(AT153:AT159)</f>
        <v>0</v>
      </c>
      <c r="AW152" s="2"/>
      <c r="BB152" s="2"/>
      <c r="BJ152"/>
      <c r="BK152"/>
      <c r="BL152"/>
      <c r="BM152"/>
      <c r="BN152"/>
      <c r="BO152"/>
      <c r="BP152"/>
      <c r="BQ152"/>
      <c r="BR152"/>
      <c r="BS152"/>
      <c r="BT152"/>
      <c r="BU152"/>
      <c r="BV152"/>
      <c r="BW152"/>
      <c r="BX152"/>
      <c r="BY152"/>
      <c r="BZ152"/>
      <c r="CA152"/>
      <c r="CB152"/>
      <c r="CC152"/>
    </row>
    <row r="153" spans="1:81" s="2" customFormat="1" ht="15.75">
      <c r="A153" s="482" t="s">
        <v>822</v>
      </c>
      <c r="B153" s="483" t="s">
        <v>132</v>
      </c>
      <c r="C153" s="484"/>
      <c r="D153" s="478"/>
      <c r="E153" s="479"/>
      <c r="F153" s="480">
        <f t="shared" ref="F153:F157" si="353">C153*(D153+E153)</f>
        <v>0</v>
      </c>
      <c r="G153" s="484"/>
      <c r="H153" s="478"/>
      <c r="I153" s="479"/>
      <c r="J153" s="480">
        <f t="shared" ref="J153:J159" si="354">G153*(H153+I153)</f>
        <v>0</v>
      </c>
      <c r="K153" s="484"/>
      <c r="L153" s="478"/>
      <c r="M153" s="479"/>
      <c r="N153" s="480">
        <f t="shared" ref="N153:N159" si="355">K153*(L153+M153)</f>
        <v>0</v>
      </c>
      <c r="O153" s="484"/>
      <c r="P153" s="478"/>
      <c r="Q153" s="479"/>
      <c r="R153" s="480">
        <f t="shared" ref="R153:R159" si="356">O153*(P153+Q153)</f>
        <v>0</v>
      </c>
      <c r="S153" s="484"/>
      <c r="T153" s="478"/>
      <c r="U153" s="479"/>
      <c r="V153" s="480">
        <f t="shared" ref="V153:V159" si="357">S153*(T153+U153)</f>
        <v>0</v>
      </c>
      <c r="W153" s="484"/>
      <c r="X153" s="478"/>
      <c r="Y153" s="479"/>
      <c r="Z153" s="480">
        <f t="shared" ref="Z153:Z159" si="358">W153*(X153+Y153)</f>
        <v>0</v>
      </c>
      <c r="AA153" s="484"/>
      <c r="AB153" s="478"/>
      <c r="AC153" s="479"/>
      <c r="AD153" s="480">
        <f t="shared" ref="AD153:AD159" si="359">AA153*(AB153+AC153)</f>
        <v>0</v>
      </c>
      <c r="AE153" s="484"/>
      <c r="AF153" s="478"/>
      <c r="AG153" s="479"/>
      <c r="AH153" s="480">
        <f t="shared" ref="AH153:AH159" si="360">AE153*(AF153+AG153)</f>
        <v>0</v>
      </c>
      <c r="AI153" s="484"/>
      <c r="AJ153" s="478"/>
      <c r="AK153" s="479"/>
      <c r="AL153" s="480">
        <f t="shared" ref="AL153:AL159" si="361">AI153*(AJ153+AK153)</f>
        <v>0</v>
      </c>
      <c r="AM153" s="484"/>
      <c r="AN153" s="478"/>
      <c r="AO153" s="479"/>
      <c r="AP153" s="480">
        <f t="shared" ref="AP153:AP159" si="362">AM153*(AN153+AO153)</f>
        <v>0</v>
      </c>
      <c r="AQ153" s="484"/>
      <c r="AR153" s="478"/>
      <c r="AS153" s="479"/>
      <c r="AT153" s="480">
        <f t="shared" ref="AT153:AT159" si="363">AQ153*(AR153+AS153)</f>
        <v>0</v>
      </c>
    </row>
    <row r="154" spans="1:81" s="2" customFormat="1" ht="15.75">
      <c r="A154" s="482" t="s">
        <v>822</v>
      </c>
      <c r="B154" s="483" t="s">
        <v>132</v>
      </c>
      <c r="C154" s="484"/>
      <c r="D154" s="478"/>
      <c r="E154" s="479"/>
      <c r="F154" s="480">
        <f t="shared" si="353"/>
        <v>0</v>
      </c>
      <c r="G154" s="484"/>
      <c r="H154" s="478"/>
      <c r="I154" s="479"/>
      <c r="J154" s="480">
        <f t="shared" si="354"/>
        <v>0</v>
      </c>
      <c r="K154" s="484"/>
      <c r="L154" s="478"/>
      <c r="M154" s="479"/>
      <c r="N154" s="480">
        <f t="shared" si="355"/>
        <v>0</v>
      </c>
      <c r="O154" s="484"/>
      <c r="P154" s="478"/>
      <c r="Q154" s="479"/>
      <c r="R154" s="480">
        <f t="shared" si="356"/>
        <v>0</v>
      </c>
      <c r="S154" s="484"/>
      <c r="T154" s="478"/>
      <c r="U154" s="479"/>
      <c r="V154" s="480">
        <f t="shared" si="357"/>
        <v>0</v>
      </c>
      <c r="W154" s="484"/>
      <c r="X154" s="478"/>
      <c r="Y154" s="479"/>
      <c r="Z154" s="480">
        <f t="shared" si="358"/>
        <v>0</v>
      </c>
      <c r="AA154" s="484"/>
      <c r="AB154" s="478"/>
      <c r="AC154" s="479"/>
      <c r="AD154" s="480">
        <f t="shared" si="359"/>
        <v>0</v>
      </c>
      <c r="AE154" s="484"/>
      <c r="AF154" s="478"/>
      <c r="AG154" s="479"/>
      <c r="AH154" s="480">
        <f t="shared" si="360"/>
        <v>0</v>
      </c>
      <c r="AI154" s="484"/>
      <c r="AJ154" s="478"/>
      <c r="AK154" s="479"/>
      <c r="AL154" s="480">
        <f t="shared" si="361"/>
        <v>0</v>
      </c>
      <c r="AM154" s="484"/>
      <c r="AN154" s="478"/>
      <c r="AO154" s="479"/>
      <c r="AP154" s="480">
        <f t="shared" si="362"/>
        <v>0</v>
      </c>
      <c r="AQ154" s="484"/>
      <c r="AR154" s="478"/>
      <c r="AS154" s="479"/>
      <c r="AT154" s="480">
        <f t="shared" si="363"/>
        <v>0</v>
      </c>
    </row>
    <row r="155" spans="1:81" s="2" customFormat="1" ht="15.75">
      <c r="A155" s="482" t="s">
        <v>822</v>
      </c>
      <c r="B155" s="483" t="s">
        <v>132</v>
      </c>
      <c r="C155" s="484"/>
      <c r="D155" s="478"/>
      <c r="E155" s="479"/>
      <c r="F155" s="480">
        <f t="shared" si="353"/>
        <v>0</v>
      </c>
      <c r="G155" s="484"/>
      <c r="H155" s="478"/>
      <c r="I155" s="479"/>
      <c r="J155" s="480">
        <f t="shared" si="354"/>
        <v>0</v>
      </c>
      <c r="K155" s="484"/>
      <c r="L155" s="478"/>
      <c r="M155" s="479"/>
      <c r="N155" s="480">
        <f t="shared" si="355"/>
        <v>0</v>
      </c>
      <c r="O155" s="484"/>
      <c r="P155" s="478"/>
      <c r="Q155" s="479"/>
      <c r="R155" s="480">
        <f t="shared" si="356"/>
        <v>0</v>
      </c>
      <c r="S155" s="484"/>
      <c r="T155" s="478"/>
      <c r="U155" s="479"/>
      <c r="V155" s="480">
        <f t="shared" si="357"/>
        <v>0</v>
      </c>
      <c r="W155" s="484"/>
      <c r="X155" s="478"/>
      <c r="Y155" s="479"/>
      <c r="Z155" s="480">
        <f t="shared" si="358"/>
        <v>0</v>
      </c>
      <c r="AA155" s="484"/>
      <c r="AB155" s="478"/>
      <c r="AC155" s="479"/>
      <c r="AD155" s="480">
        <f t="shared" si="359"/>
        <v>0</v>
      </c>
      <c r="AE155" s="484"/>
      <c r="AF155" s="478"/>
      <c r="AG155" s="479"/>
      <c r="AH155" s="480">
        <f t="shared" si="360"/>
        <v>0</v>
      </c>
      <c r="AI155" s="484"/>
      <c r="AJ155" s="478"/>
      <c r="AK155" s="479"/>
      <c r="AL155" s="480">
        <f t="shared" si="361"/>
        <v>0</v>
      </c>
      <c r="AM155" s="484"/>
      <c r="AN155" s="478"/>
      <c r="AO155" s="479"/>
      <c r="AP155" s="480">
        <f t="shared" si="362"/>
        <v>0</v>
      </c>
      <c r="AQ155" s="484"/>
      <c r="AR155" s="478"/>
      <c r="AS155" s="479"/>
      <c r="AT155" s="480">
        <f t="shared" si="363"/>
        <v>0</v>
      </c>
    </row>
    <row r="156" spans="1:81" s="2" customFormat="1" ht="15.75">
      <c r="A156" s="482" t="s">
        <v>822</v>
      </c>
      <c r="B156" s="483" t="s">
        <v>132</v>
      </c>
      <c r="C156" s="484"/>
      <c r="D156" s="478"/>
      <c r="E156" s="479"/>
      <c r="F156" s="480">
        <f t="shared" si="353"/>
        <v>0</v>
      </c>
      <c r="G156" s="484"/>
      <c r="H156" s="478"/>
      <c r="I156" s="479"/>
      <c r="J156" s="480">
        <f t="shared" si="354"/>
        <v>0</v>
      </c>
      <c r="K156" s="484"/>
      <c r="L156" s="478"/>
      <c r="M156" s="479"/>
      <c r="N156" s="480">
        <f t="shared" si="355"/>
        <v>0</v>
      </c>
      <c r="O156" s="484"/>
      <c r="P156" s="478"/>
      <c r="Q156" s="479"/>
      <c r="R156" s="480">
        <f t="shared" si="356"/>
        <v>0</v>
      </c>
      <c r="S156" s="484"/>
      <c r="T156" s="478"/>
      <c r="U156" s="479"/>
      <c r="V156" s="480">
        <f t="shared" si="357"/>
        <v>0</v>
      </c>
      <c r="W156" s="484"/>
      <c r="X156" s="478"/>
      <c r="Y156" s="479"/>
      <c r="Z156" s="480">
        <f t="shared" si="358"/>
        <v>0</v>
      </c>
      <c r="AA156" s="484"/>
      <c r="AB156" s="478"/>
      <c r="AC156" s="479"/>
      <c r="AD156" s="480">
        <f t="shared" si="359"/>
        <v>0</v>
      </c>
      <c r="AE156" s="484"/>
      <c r="AF156" s="478"/>
      <c r="AG156" s="479"/>
      <c r="AH156" s="480">
        <f t="shared" si="360"/>
        <v>0</v>
      </c>
      <c r="AI156" s="484"/>
      <c r="AJ156" s="478"/>
      <c r="AK156" s="479"/>
      <c r="AL156" s="480">
        <f t="shared" si="361"/>
        <v>0</v>
      </c>
      <c r="AM156" s="484"/>
      <c r="AN156" s="478"/>
      <c r="AO156" s="479"/>
      <c r="AP156" s="480">
        <f t="shared" si="362"/>
        <v>0</v>
      </c>
      <c r="AQ156" s="484"/>
      <c r="AR156" s="478"/>
      <c r="AS156" s="479"/>
      <c r="AT156" s="480">
        <f t="shared" si="363"/>
        <v>0</v>
      </c>
    </row>
    <row r="157" spans="1:81" s="2" customFormat="1" ht="15.75">
      <c r="A157" s="482" t="s">
        <v>822</v>
      </c>
      <c r="B157" s="483" t="s">
        <v>132</v>
      </c>
      <c r="C157" s="484"/>
      <c r="D157" s="478"/>
      <c r="E157" s="479"/>
      <c r="F157" s="480">
        <f t="shared" si="353"/>
        <v>0</v>
      </c>
      <c r="G157" s="484"/>
      <c r="H157" s="478"/>
      <c r="I157" s="479"/>
      <c r="J157" s="480">
        <f t="shared" si="354"/>
        <v>0</v>
      </c>
      <c r="K157" s="484"/>
      <c r="L157" s="478"/>
      <c r="M157" s="479"/>
      <c r="N157" s="480">
        <f t="shared" si="355"/>
        <v>0</v>
      </c>
      <c r="O157" s="484"/>
      <c r="P157" s="478"/>
      <c r="Q157" s="479"/>
      <c r="R157" s="480">
        <f t="shared" si="356"/>
        <v>0</v>
      </c>
      <c r="S157" s="484"/>
      <c r="T157" s="478"/>
      <c r="U157" s="479"/>
      <c r="V157" s="480">
        <f t="shared" si="357"/>
        <v>0</v>
      </c>
      <c r="W157" s="484"/>
      <c r="X157" s="478"/>
      <c r="Y157" s="479"/>
      <c r="Z157" s="480">
        <f t="shared" si="358"/>
        <v>0</v>
      </c>
      <c r="AA157" s="484"/>
      <c r="AB157" s="478"/>
      <c r="AC157" s="479"/>
      <c r="AD157" s="480">
        <f t="shared" si="359"/>
        <v>0</v>
      </c>
      <c r="AE157" s="484"/>
      <c r="AF157" s="478"/>
      <c r="AG157" s="479"/>
      <c r="AH157" s="480">
        <f t="shared" si="360"/>
        <v>0</v>
      </c>
      <c r="AI157" s="484"/>
      <c r="AJ157" s="478"/>
      <c r="AK157" s="479"/>
      <c r="AL157" s="480">
        <f t="shared" si="361"/>
        <v>0</v>
      </c>
      <c r="AM157" s="484"/>
      <c r="AN157" s="478"/>
      <c r="AO157" s="479"/>
      <c r="AP157" s="480">
        <f t="shared" si="362"/>
        <v>0</v>
      </c>
      <c r="AQ157" s="484"/>
      <c r="AR157" s="478"/>
      <c r="AS157" s="479"/>
      <c r="AT157" s="480">
        <f t="shared" si="363"/>
        <v>0</v>
      </c>
    </row>
    <row r="158" spans="1:81" s="2" customFormat="1" ht="15.75">
      <c r="A158" s="482" t="s">
        <v>822</v>
      </c>
      <c r="B158" s="483" t="s">
        <v>132</v>
      </c>
      <c r="C158" s="484"/>
      <c r="D158" s="478"/>
      <c r="E158" s="479"/>
      <c r="F158" s="486">
        <f>C158*(D158+E158)</f>
        <v>0</v>
      </c>
      <c r="G158" s="484"/>
      <c r="H158" s="478"/>
      <c r="I158" s="479"/>
      <c r="J158" s="486">
        <f t="shared" si="354"/>
        <v>0</v>
      </c>
      <c r="K158" s="484"/>
      <c r="L158" s="478"/>
      <c r="M158" s="479"/>
      <c r="N158" s="486">
        <f t="shared" si="355"/>
        <v>0</v>
      </c>
      <c r="O158" s="484"/>
      <c r="P158" s="478"/>
      <c r="Q158" s="479"/>
      <c r="R158" s="486">
        <f t="shared" si="356"/>
        <v>0</v>
      </c>
      <c r="S158" s="484"/>
      <c r="T158" s="478"/>
      <c r="U158" s="479"/>
      <c r="V158" s="486">
        <f t="shared" si="357"/>
        <v>0</v>
      </c>
      <c r="W158" s="484"/>
      <c r="X158" s="478"/>
      <c r="Y158" s="479"/>
      <c r="Z158" s="486">
        <f t="shared" si="358"/>
        <v>0</v>
      </c>
      <c r="AA158" s="484"/>
      <c r="AB158" s="478"/>
      <c r="AC158" s="479"/>
      <c r="AD158" s="486">
        <f t="shared" si="359"/>
        <v>0</v>
      </c>
      <c r="AE158" s="484"/>
      <c r="AF158" s="478"/>
      <c r="AG158" s="479"/>
      <c r="AH158" s="486">
        <f t="shared" si="360"/>
        <v>0</v>
      </c>
      <c r="AI158" s="484"/>
      <c r="AJ158" s="478"/>
      <c r="AK158" s="479"/>
      <c r="AL158" s="486">
        <f t="shared" si="361"/>
        <v>0</v>
      </c>
      <c r="AM158" s="484"/>
      <c r="AN158" s="478"/>
      <c r="AO158" s="479"/>
      <c r="AP158" s="486">
        <f t="shared" si="362"/>
        <v>0</v>
      </c>
      <c r="AQ158" s="484"/>
      <c r="AR158" s="478"/>
      <c r="AS158" s="479"/>
      <c r="AT158" s="486">
        <f t="shared" si="363"/>
        <v>0</v>
      </c>
    </row>
    <row r="159" spans="1:81" s="2" customFormat="1" ht="15.75">
      <c r="A159" s="482" t="s">
        <v>53</v>
      </c>
      <c r="B159" s="483" t="s">
        <v>132</v>
      </c>
      <c r="C159" s="484"/>
      <c r="D159" s="478"/>
      <c r="E159" s="479"/>
      <c r="F159" s="486">
        <f t="shared" ref="F159" si="364">C159*(D159+E159)</f>
        <v>0</v>
      </c>
      <c r="G159" s="484"/>
      <c r="H159" s="478"/>
      <c r="I159" s="479"/>
      <c r="J159" s="486">
        <f t="shared" si="354"/>
        <v>0</v>
      </c>
      <c r="K159" s="484"/>
      <c r="L159" s="478"/>
      <c r="M159" s="479"/>
      <c r="N159" s="486">
        <f t="shared" si="355"/>
        <v>0</v>
      </c>
      <c r="O159" s="484"/>
      <c r="P159" s="478"/>
      <c r="Q159" s="479"/>
      <c r="R159" s="486">
        <f t="shared" si="356"/>
        <v>0</v>
      </c>
      <c r="S159" s="484"/>
      <c r="T159" s="478"/>
      <c r="U159" s="479"/>
      <c r="V159" s="486">
        <f t="shared" si="357"/>
        <v>0</v>
      </c>
      <c r="W159" s="484"/>
      <c r="X159" s="478"/>
      <c r="Y159" s="479"/>
      <c r="Z159" s="486">
        <f t="shared" si="358"/>
        <v>0</v>
      </c>
      <c r="AA159" s="484"/>
      <c r="AB159" s="478"/>
      <c r="AC159" s="479"/>
      <c r="AD159" s="486">
        <f t="shared" si="359"/>
        <v>0</v>
      </c>
      <c r="AE159" s="484"/>
      <c r="AF159" s="478"/>
      <c r="AG159" s="479"/>
      <c r="AH159" s="486">
        <f t="shared" si="360"/>
        <v>0</v>
      </c>
      <c r="AI159" s="484"/>
      <c r="AJ159" s="478"/>
      <c r="AK159" s="479"/>
      <c r="AL159" s="486">
        <f t="shared" si="361"/>
        <v>0</v>
      </c>
      <c r="AM159" s="484"/>
      <c r="AN159" s="478"/>
      <c r="AO159" s="479"/>
      <c r="AP159" s="486">
        <f t="shared" si="362"/>
        <v>0</v>
      </c>
      <c r="AQ159" s="484"/>
      <c r="AR159" s="478"/>
      <c r="AS159" s="479"/>
      <c r="AT159" s="486">
        <f t="shared" si="363"/>
        <v>0</v>
      </c>
    </row>
    <row r="160" spans="1:81" s="2" customFormat="1" ht="11.25" customHeight="1">
      <c r="A160" s="487"/>
      <c r="B160" s="488"/>
      <c r="C160" s="489"/>
      <c r="D160" s="490"/>
      <c r="E160" s="490"/>
      <c r="F160" s="490"/>
      <c r="G160" s="489"/>
      <c r="H160" s="490"/>
      <c r="I160" s="490"/>
      <c r="J160" s="490"/>
      <c r="K160" s="489"/>
      <c r="L160" s="490"/>
      <c r="M160" s="490"/>
      <c r="N160" s="490"/>
      <c r="O160" s="489"/>
      <c r="P160" s="490"/>
      <c r="Q160" s="490"/>
      <c r="R160" s="490"/>
      <c r="S160" s="489"/>
      <c r="T160" s="490"/>
      <c r="U160" s="490"/>
      <c r="V160" s="490"/>
      <c r="W160" s="489"/>
      <c r="X160" s="490"/>
      <c r="Y160" s="490"/>
      <c r="Z160" s="490"/>
      <c r="AA160" s="489"/>
      <c r="AB160" s="490"/>
      <c r="AC160" s="490"/>
      <c r="AD160" s="490"/>
      <c r="AE160" s="489"/>
      <c r="AF160" s="490"/>
      <c r="AG160" s="490"/>
      <c r="AH160" s="490"/>
      <c r="AI160" s="489"/>
      <c r="AJ160" s="490"/>
      <c r="AK160" s="490"/>
      <c r="AL160" s="490"/>
      <c r="AM160" s="489"/>
      <c r="AN160" s="490"/>
      <c r="AO160" s="490"/>
      <c r="AP160" s="490"/>
      <c r="AQ160" s="489"/>
      <c r="AR160" s="490"/>
      <c r="AS160" s="490"/>
      <c r="AT160" s="490"/>
    </row>
    <row r="161" spans="1:81" ht="31.5">
      <c r="A161" s="471" t="s">
        <v>823</v>
      </c>
      <c r="B161" s="474"/>
      <c r="C161" s="615"/>
      <c r="D161" s="616"/>
      <c r="E161" s="617"/>
      <c r="F161" s="617">
        <f>F162+F165+F168+F171</f>
        <v>0</v>
      </c>
      <c r="G161" s="615"/>
      <c r="H161" s="616"/>
      <c r="I161" s="617"/>
      <c r="J161" s="617">
        <f t="shared" ref="J161" si="365">J162+J165+J168+J171</f>
        <v>0</v>
      </c>
      <c r="K161" s="615"/>
      <c r="L161" s="616"/>
      <c r="M161" s="617"/>
      <c r="N161" s="617">
        <f t="shared" ref="N161" si="366">N162+N165+N168+N171</f>
        <v>0</v>
      </c>
      <c r="O161" s="615"/>
      <c r="P161" s="616"/>
      <c r="Q161" s="617"/>
      <c r="R161" s="617">
        <f t="shared" ref="R161" si="367">R162+R165+R168+R171</f>
        <v>0</v>
      </c>
      <c r="S161" s="615"/>
      <c r="T161" s="616"/>
      <c r="U161" s="617"/>
      <c r="V161" s="617">
        <f t="shared" ref="V161" si="368">V162+V165+V168+V171</f>
        <v>0</v>
      </c>
      <c r="W161" s="615"/>
      <c r="X161" s="616"/>
      <c r="Y161" s="617"/>
      <c r="Z161" s="617">
        <f t="shared" ref="Z161" si="369">Z162+Z165+Z168+Z171</f>
        <v>0</v>
      </c>
      <c r="AA161" s="615"/>
      <c r="AB161" s="616"/>
      <c r="AC161" s="617"/>
      <c r="AD161" s="617">
        <f t="shared" ref="AD161" si="370">AD162+AD165+AD168+AD171</f>
        <v>0</v>
      </c>
      <c r="AE161" s="615"/>
      <c r="AF161" s="616"/>
      <c r="AG161" s="617"/>
      <c r="AH161" s="617">
        <f t="shared" ref="AH161" si="371">AH162+AH165+AH168+AH171</f>
        <v>0</v>
      </c>
      <c r="AI161" s="615"/>
      <c r="AJ161" s="616"/>
      <c r="AK161" s="617"/>
      <c r="AL161" s="617">
        <f t="shared" ref="AL161" si="372">AL162+AL165+AL168+AL171</f>
        <v>0</v>
      </c>
      <c r="AM161" s="615"/>
      <c r="AN161" s="616"/>
      <c r="AO161" s="617"/>
      <c r="AP161" s="617">
        <f t="shared" ref="AP161" si="373">AP162+AP165+AP168+AP171</f>
        <v>0</v>
      </c>
      <c r="AQ161" s="615"/>
      <c r="AR161" s="616"/>
      <c r="AS161" s="617"/>
      <c r="AT161" s="617">
        <f t="shared" ref="AT161" si="374">AT162+AT165+AT168+AT171</f>
        <v>0</v>
      </c>
      <c r="AW161" s="2"/>
      <c r="BB161" s="2"/>
      <c r="BJ161"/>
      <c r="BK161"/>
      <c r="BL161"/>
      <c r="BM161"/>
      <c r="BN161"/>
      <c r="BO161"/>
      <c r="BP161"/>
      <c r="BQ161"/>
      <c r="BR161"/>
      <c r="BS161"/>
      <c r="BT161"/>
      <c r="BU161"/>
      <c r="BV161"/>
      <c r="BW161"/>
      <c r="BX161"/>
      <c r="BY161"/>
      <c r="BZ161"/>
      <c r="CA161"/>
      <c r="CB161"/>
      <c r="CC161"/>
    </row>
    <row r="162" spans="1:81" ht="30.75" customHeight="1">
      <c r="A162" s="485" t="s">
        <v>824</v>
      </c>
      <c r="B162" s="491"/>
      <c r="C162" s="615"/>
      <c r="D162" s="616"/>
      <c r="E162" s="617"/>
      <c r="F162" s="617">
        <f>F163+F164</f>
        <v>0</v>
      </c>
      <c r="G162" s="615"/>
      <c r="H162" s="616"/>
      <c r="I162" s="617"/>
      <c r="J162" s="617">
        <f t="shared" ref="J162" si="375">J163+J164</f>
        <v>0</v>
      </c>
      <c r="K162" s="615"/>
      <c r="L162" s="616"/>
      <c r="M162" s="617"/>
      <c r="N162" s="617">
        <f t="shared" ref="N162" si="376">N163+N164</f>
        <v>0</v>
      </c>
      <c r="O162" s="615"/>
      <c r="P162" s="616"/>
      <c r="Q162" s="617"/>
      <c r="R162" s="617">
        <f t="shared" ref="R162" si="377">R163+R164</f>
        <v>0</v>
      </c>
      <c r="S162" s="615"/>
      <c r="T162" s="616"/>
      <c r="U162" s="617"/>
      <c r="V162" s="617">
        <f t="shared" ref="V162" si="378">V163+V164</f>
        <v>0</v>
      </c>
      <c r="W162" s="615"/>
      <c r="X162" s="616"/>
      <c r="Y162" s="617"/>
      <c r="Z162" s="617">
        <f t="shared" ref="Z162" si="379">Z163+Z164</f>
        <v>0</v>
      </c>
      <c r="AA162" s="615"/>
      <c r="AB162" s="616"/>
      <c r="AC162" s="617"/>
      <c r="AD162" s="617">
        <f t="shared" ref="AD162" si="380">AD163+AD164</f>
        <v>0</v>
      </c>
      <c r="AE162" s="615"/>
      <c r="AF162" s="616"/>
      <c r="AG162" s="617"/>
      <c r="AH162" s="617">
        <f t="shared" ref="AH162" si="381">AH163+AH164</f>
        <v>0</v>
      </c>
      <c r="AI162" s="615"/>
      <c r="AJ162" s="616"/>
      <c r="AK162" s="617"/>
      <c r="AL162" s="617">
        <f t="shared" ref="AL162" si="382">AL163+AL164</f>
        <v>0</v>
      </c>
      <c r="AM162" s="615"/>
      <c r="AN162" s="616"/>
      <c r="AO162" s="617"/>
      <c r="AP162" s="617">
        <f t="shared" ref="AP162" si="383">AP163+AP164</f>
        <v>0</v>
      </c>
      <c r="AQ162" s="615"/>
      <c r="AR162" s="616"/>
      <c r="AS162" s="617"/>
      <c r="AT162" s="617">
        <f t="shared" ref="AT162" si="384">AT163+AT164</f>
        <v>0</v>
      </c>
      <c r="AW162" s="2"/>
      <c r="BB162" s="2"/>
      <c r="BJ162"/>
      <c r="BK162"/>
      <c r="BL162"/>
      <c r="BM162"/>
      <c r="BN162"/>
      <c r="BO162"/>
      <c r="BP162"/>
      <c r="BQ162"/>
      <c r="BR162"/>
      <c r="BS162"/>
      <c r="BT162"/>
      <c r="BU162"/>
      <c r="BV162"/>
      <c r="BW162"/>
      <c r="BX162"/>
      <c r="BY162"/>
      <c r="BZ162"/>
      <c r="CA162"/>
      <c r="CB162"/>
      <c r="CC162"/>
    </row>
    <row r="163" spans="1:81" ht="15.75">
      <c r="A163" s="566" t="s">
        <v>948</v>
      </c>
      <c r="B163" s="491" t="s">
        <v>825</v>
      </c>
      <c r="C163" s="492"/>
      <c r="D163" s="478"/>
      <c r="E163" s="479"/>
      <c r="F163" s="480">
        <f>C163*(D163+E163)</f>
        <v>0</v>
      </c>
      <c r="G163" s="492"/>
      <c r="H163" s="478"/>
      <c r="I163" s="479"/>
      <c r="J163" s="480">
        <f t="shared" ref="J163:J164" si="385">G163*(H163+I163)</f>
        <v>0</v>
      </c>
      <c r="K163" s="492"/>
      <c r="L163" s="478"/>
      <c r="M163" s="479"/>
      <c r="N163" s="480">
        <f t="shared" ref="N163:N164" si="386">K163*(L163+M163)</f>
        <v>0</v>
      </c>
      <c r="O163" s="492"/>
      <c r="P163" s="478"/>
      <c r="Q163" s="479"/>
      <c r="R163" s="480">
        <f t="shared" ref="R163:R164" si="387">O163*(P163+Q163)</f>
        <v>0</v>
      </c>
      <c r="S163" s="492"/>
      <c r="T163" s="478"/>
      <c r="U163" s="479"/>
      <c r="V163" s="480">
        <f t="shared" ref="V163:V164" si="388">S163*(T163+U163)</f>
        <v>0</v>
      </c>
      <c r="W163" s="492"/>
      <c r="X163" s="478"/>
      <c r="Y163" s="479"/>
      <c r="Z163" s="480">
        <f t="shared" ref="Z163:Z164" si="389">W163*(X163+Y163)</f>
        <v>0</v>
      </c>
      <c r="AA163" s="492"/>
      <c r="AB163" s="478"/>
      <c r="AC163" s="479"/>
      <c r="AD163" s="480">
        <f t="shared" ref="AD163:AD164" si="390">AA163*(AB163+AC163)</f>
        <v>0</v>
      </c>
      <c r="AE163" s="492"/>
      <c r="AF163" s="478"/>
      <c r="AG163" s="479"/>
      <c r="AH163" s="480">
        <f t="shared" ref="AH163:AH164" si="391">AE163*(AF163+AG163)</f>
        <v>0</v>
      </c>
      <c r="AI163" s="492"/>
      <c r="AJ163" s="478"/>
      <c r="AK163" s="479"/>
      <c r="AL163" s="480">
        <f t="shared" ref="AL163:AL164" si="392">AI163*(AJ163+AK163)</f>
        <v>0</v>
      </c>
      <c r="AM163" s="492"/>
      <c r="AN163" s="478"/>
      <c r="AO163" s="479"/>
      <c r="AP163" s="480">
        <f t="shared" ref="AP163:AP164" si="393">AM163*(AN163+AO163)</f>
        <v>0</v>
      </c>
      <c r="AQ163" s="492"/>
      <c r="AR163" s="478"/>
      <c r="AS163" s="479"/>
      <c r="AT163" s="480">
        <f t="shared" ref="AT163:AT164" si="394">AQ163*(AR163+AS163)</f>
        <v>0</v>
      </c>
      <c r="AW163" s="2"/>
      <c r="BB163" s="2"/>
      <c r="BJ163"/>
      <c r="BK163"/>
      <c r="BL163"/>
      <c r="BM163"/>
      <c r="BN163"/>
      <c r="BO163"/>
      <c r="BP163"/>
      <c r="BQ163"/>
      <c r="BR163"/>
      <c r="BS163"/>
      <c r="BT163"/>
      <c r="BU163"/>
      <c r="BV163"/>
      <c r="BW163"/>
      <c r="BX163"/>
      <c r="BY163"/>
      <c r="BZ163"/>
      <c r="CA163"/>
      <c r="CB163"/>
      <c r="CC163"/>
    </row>
    <row r="164" spans="1:81" ht="15.75">
      <c r="A164" s="566" t="s">
        <v>947</v>
      </c>
      <c r="B164" s="474" t="s">
        <v>132</v>
      </c>
      <c r="C164" s="492"/>
      <c r="D164" s="478"/>
      <c r="E164" s="479"/>
      <c r="F164" s="480">
        <f>C164*(D164+E164)</f>
        <v>0</v>
      </c>
      <c r="G164" s="492"/>
      <c r="H164" s="478"/>
      <c r="I164" s="479"/>
      <c r="J164" s="480">
        <f t="shared" si="385"/>
        <v>0</v>
      </c>
      <c r="K164" s="492"/>
      <c r="L164" s="478"/>
      <c r="M164" s="479"/>
      <c r="N164" s="480">
        <f t="shared" si="386"/>
        <v>0</v>
      </c>
      <c r="O164" s="492"/>
      <c r="P164" s="478"/>
      <c r="Q164" s="479"/>
      <c r="R164" s="480">
        <f t="shared" si="387"/>
        <v>0</v>
      </c>
      <c r="S164" s="492"/>
      <c r="T164" s="478"/>
      <c r="U164" s="479"/>
      <c r="V164" s="480">
        <f t="shared" si="388"/>
        <v>0</v>
      </c>
      <c r="W164" s="492"/>
      <c r="X164" s="478"/>
      <c r="Y164" s="479"/>
      <c r="Z164" s="480">
        <f t="shared" si="389"/>
        <v>0</v>
      </c>
      <c r="AA164" s="492"/>
      <c r="AB164" s="478"/>
      <c r="AC164" s="479"/>
      <c r="AD164" s="480">
        <f t="shared" si="390"/>
        <v>0</v>
      </c>
      <c r="AE164" s="492"/>
      <c r="AF164" s="478"/>
      <c r="AG164" s="479"/>
      <c r="AH164" s="480">
        <f t="shared" si="391"/>
        <v>0</v>
      </c>
      <c r="AI164" s="492"/>
      <c r="AJ164" s="478"/>
      <c r="AK164" s="479"/>
      <c r="AL164" s="480">
        <f t="shared" si="392"/>
        <v>0</v>
      </c>
      <c r="AM164" s="492"/>
      <c r="AN164" s="478"/>
      <c r="AO164" s="479"/>
      <c r="AP164" s="480">
        <f t="shared" si="393"/>
        <v>0</v>
      </c>
      <c r="AQ164" s="492"/>
      <c r="AR164" s="478"/>
      <c r="AS164" s="479"/>
      <c r="AT164" s="480">
        <f t="shared" si="394"/>
        <v>0</v>
      </c>
      <c r="AW164" s="2"/>
      <c r="BB164" s="2"/>
      <c r="BJ164"/>
      <c r="BK164"/>
      <c r="BL164"/>
      <c r="BM164"/>
      <c r="BN164"/>
      <c r="BO164"/>
      <c r="BP164"/>
      <c r="BQ164"/>
      <c r="BR164"/>
      <c r="BS164"/>
      <c r="BT164"/>
      <c r="BU164"/>
      <c r="BV164"/>
      <c r="BW164"/>
      <c r="BX164"/>
      <c r="BY164"/>
      <c r="BZ164"/>
      <c r="CA164"/>
      <c r="CB164"/>
      <c r="CC164"/>
    </row>
    <row r="165" spans="1:81" ht="31.5">
      <c r="A165" s="485" t="s">
        <v>826</v>
      </c>
      <c r="B165" s="567"/>
      <c r="C165" s="615"/>
      <c r="D165" s="616"/>
      <c r="E165" s="617"/>
      <c r="F165" s="617">
        <f>F166+F167</f>
        <v>0</v>
      </c>
      <c r="G165" s="615"/>
      <c r="H165" s="616"/>
      <c r="I165" s="617"/>
      <c r="J165" s="617">
        <f t="shared" ref="J165" si="395">J166+J167</f>
        <v>0</v>
      </c>
      <c r="K165" s="615"/>
      <c r="L165" s="616"/>
      <c r="M165" s="617"/>
      <c r="N165" s="617">
        <f t="shared" ref="N165" si="396">N166+N167</f>
        <v>0</v>
      </c>
      <c r="O165" s="615"/>
      <c r="P165" s="616"/>
      <c r="Q165" s="617"/>
      <c r="R165" s="617">
        <f t="shared" ref="R165" si="397">R166+R167</f>
        <v>0</v>
      </c>
      <c r="S165" s="615"/>
      <c r="T165" s="616"/>
      <c r="U165" s="617"/>
      <c r="V165" s="617">
        <f t="shared" ref="V165" si="398">V166+V167</f>
        <v>0</v>
      </c>
      <c r="W165" s="615"/>
      <c r="X165" s="616"/>
      <c r="Y165" s="617"/>
      <c r="Z165" s="617">
        <f t="shared" ref="Z165" si="399">Z166+Z167</f>
        <v>0</v>
      </c>
      <c r="AA165" s="615"/>
      <c r="AB165" s="616"/>
      <c r="AC165" s="617"/>
      <c r="AD165" s="617">
        <f t="shared" ref="AD165" si="400">AD166+AD167</f>
        <v>0</v>
      </c>
      <c r="AE165" s="615"/>
      <c r="AF165" s="616"/>
      <c r="AG165" s="617"/>
      <c r="AH165" s="617">
        <f t="shared" ref="AH165" si="401">AH166+AH167</f>
        <v>0</v>
      </c>
      <c r="AI165" s="615"/>
      <c r="AJ165" s="616"/>
      <c r="AK165" s="617"/>
      <c r="AL165" s="617">
        <f t="shared" ref="AL165" si="402">AL166+AL167</f>
        <v>0</v>
      </c>
      <c r="AM165" s="615"/>
      <c r="AN165" s="616"/>
      <c r="AO165" s="617"/>
      <c r="AP165" s="617">
        <f t="shared" ref="AP165" si="403">AP166+AP167</f>
        <v>0</v>
      </c>
      <c r="AQ165" s="615"/>
      <c r="AR165" s="616"/>
      <c r="AS165" s="617"/>
      <c r="AT165" s="617">
        <f t="shared" ref="AT165" si="404">AT166+AT167</f>
        <v>0</v>
      </c>
      <c r="AW165" s="2"/>
      <c r="BB165" s="2"/>
      <c r="BJ165"/>
      <c r="BK165"/>
      <c r="BL165"/>
      <c r="BM165"/>
      <c r="BN165"/>
      <c r="BO165"/>
      <c r="BP165"/>
      <c r="BQ165"/>
      <c r="BR165"/>
      <c r="BS165"/>
      <c r="BT165"/>
      <c r="BU165"/>
      <c r="BV165"/>
      <c r="BW165"/>
      <c r="BX165"/>
      <c r="BY165"/>
      <c r="BZ165"/>
      <c r="CA165"/>
      <c r="CB165"/>
      <c r="CC165"/>
    </row>
    <row r="166" spans="1:81" ht="15.75">
      <c r="A166" s="566" t="s">
        <v>949</v>
      </c>
      <c r="B166" s="491" t="s">
        <v>825</v>
      </c>
      <c r="C166" s="492"/>
      <c r="D166" s="478"/>
      <c r="E166" s="479"/>
      <c r="F166" s="480">
        <f>C166*(D166+E166)</f>
        <v>0</v>
      </c>
      <c r="G166" s="492"/>
      <c r="H166" s="478"/>
      <c r="I166" s="479"/>
      <c r="J166" s="480">
        <f t="shared" ref="J166:J167" si="405">G166*(H166+I166)</f>
        <v>0</v>
      </c>
      <c r="K166" s="492"/>
      <c r="L166" s="478"/>
      <c r="M166" s="479"/>
      <c r="N166" s="480">
        <f t="shared" ref="N166:N167" si="406">K166*(L166+M166)</f>
        <v>0</v>
      </c>
      <c r="O166" s="492"/>
      <c r="P166" s="478"/>
      <c r="Q166" s="479"/>
      <c r="R166" s="480">
        <f t="shared" ref="R166:R167" si="407">O166*(P166+Q166)</f>
        <v>0</v>
      </c>
      <c r="S166" s="492"/>
      <c r="T166" s="478"/>
      <c r="U166" s="479"/>
      <c r="V166" s="480">
        <f t="shared" ref="V166:V167" si="408">S166*(T166+U166)</f>
        <v>0</v>
      </c>
      <c r="W166" s="492"/>
      <c r="X166" s="478"/>
      <c r="Y166" s="479"/>
      <c r="Z166" s="480">
        <f t="shared" ref="Z166:Z167" si="409">W166*(X166+Y166)</f>
        <v>0</v>
      </c>
      <c r="AA166" s="492"/>
      <c r="AB166" s="478"/>
      <c r="AC166" s="479"/>
      <c r="AD166" s="480">
        <f t="shared" ref="AD166:AD167" si="410">AA166*(AB166+AC166)</f>
        <v>0</v>
      </c>
      <c r="AE166" s="492"/>
      <c r="AF166" s="478"/>
      <c r="AG166" s="479"/>
      <c r="AH166" s="480">
        <f t="shared" ref="AH166:AH167" si="411">AE166*(AF166+AG166)</f>
        <v>0</v>
      </c>
      <c r="AI166" s="492"/>
      <c r="AJ166" s="478"/>
      <c r="AK166" s="479"/>
      <c r="AL166" s="480">
        <f t="shared" ref="AL166:AL167" si="412">AI166*(AJ166+AK166)</f>
        <v>0</v>
      </c>
      <c r="AM166" s="492"/>
      <c r="AN166" s="478"/>
      <c r="AO166" s="479"/>
      <c r="AP166" s="480">
        <f t="shared" ref="AP166:AP167" si="413">AM166*(AN166+AO166)</f>
        <v>0</v>
      </c>
      <c r="AQ166" s="492"/>
      <c r="AR166" s="478"/>
      <c r="AS166" s="479"/>
      <c r="AT166" s="480">
        <f t="shared" ref="AT166:AT167" si="414">AQ166*(AR166+AS166)</f>
        <v>0</v>
      </c>
      <c r="AW166" s="2"/>
      <c r="BB166" s="2"/>
      <c r="BJ166"/>
      <c r="BK166"/>
      <c r="BL166"/>
      <c r="BM166"/>
      <c r="BN166"/>
      <c r="BO166"/>
      <c r="BP166"/>
      <c r="BQ166"/>
      <c r="BR166"/>
      <c r="BS166"/>
      <c r="BT166"/>
      <c r="BU166"/>
      <c r="BV166"/>
      <c r="BW166"/>
      <c r="BX166"/>
      <c r="BY166"/>
      <c r="BZ166"/>
      <c r="CA166"/>
      <c r="CB166"/>
      <c r="CC166"/>
    </row>
    <row r="167" spans="1:81" ht="15.75">
      <c r="A167" s="566" t="s">
        <v>950</v>
      </c>
      <c r="B167" s="474" t="s">
        <v>132</v>
      </c>
      <c r="C167" s="492"/>
      <c r="D167" s="478"/>
      <c r="E167" s="479"/>
      <c r="F167" s="480">
        <f>C167*(D167+E167)</f>
        <v>0</v>
      </c>
      <c r="G167" s="492"/>
      <c r="H167" s="478"/>
      <c r="I167" s="479"/>
      <c r="J167" s="480">
        <f t="shared" si="405"/>
        <v>0</v>
      </c>
      <c r="K167" s="492"/>
      <c r="L167" s="478"/>
      <c r="M167" s="479"/>
      <c r="N167" s="480">
        <f t="shared" si="406"/>
        <v>0</v>
      </c>
      <c r="O167" s="492"/>
      <c r="P167" s="478"/>
      <c r="Q167" s="479"/>
      <c r="R167" s="480">
        <f t="shared" si="407"/>
        <v>0</v>
      </c>
      <c r="S167" s="492"/>
      <c r="T167" s="478"/>
      <c r="U167" s="479"/>
      <c r="V167" s="480">
        <f t="shared" si="408"/>
        <v>0</v>
      </c>
      <c r="W167" s="492"/>
      <c r="X167" s="478"/>
      <c r="Y167" s="479"/>
      <c r="Z167" s="480">
        <f t="shared" si="409"/>
        <v>0</v>
      </c>
      <c r="AA167" s="492"/>
      <c r="AB167" s="478"/>
      <c r="AC167" s="479"/>
      <c r="AD167" s="480">
        <f t="shared" si="410"/>
        <v>0</v>
      </c>
      <c r="AE167" s="492"/>
      <c r="AF167" s="478"/>
      <c r="AG167" s="479"/>
      <c r="AH167" s="480">
        <f t="shared" si="411"/>
        <v>0</v>
      </c>
      <c r="AI167" s="492"/>
      <c r="AJ167" s="478"/>
      <c r="AK167" s="479"/>
      <c r="AL167" s="480">
        <f t="shared" si="412"/>
        <v>0</v>
      </c>
      <c r="AM167" s="492"/>
      <c r="AN167" s="478"/>
      <c r="AO167" s="479"/>
      <c r="AP167" s="480">
        <f t="shared" si="413"/>
        <v>0</v>
      </c>
      <c r="AQ167" s="492"/>
      <c r="AR167" s="478"/>
      <c r="AS167" s="479"/>
      <c r="AT167" s="480">
        <f t="shared" si="414"/>
        <v>0</v>
      </c>
      <c r="AW167" s="2"/>
      <c r="BB167" s="2"/>
      <c r="BJ167"/>
      <c r="BK167"/>
      <c r="BL167"/>
      <c r="BM167"/>
      <c r="BN167"/>
      <c r="BO167"/>
      <c r="BP167"/>
      <c r="BQ167"/>
      <c r="BR167"/>
      <c r="BS167"/>
      <c r="BT167"/>
      <c r="BU167"/>
      <c r="BV167"/>
      <c r="BW167"/>
      <c r="BX167"/>
      <c r="BY167"/>
      <c r="BZ167"/>
      <c r="CA167"/>
      <c r="CB167"/>
      <c r="CC167"/>
    </row>
    <row r="168" spans="1:81" ht="15.75">
      <c r="A168" s="485" t="s">
        <v>827</v>
      </c>
      <c r="B168" s="491"/>
      <c r="C168" s="615"/>
      <c r="D168" s="616"/>
      <c r="E168" s="617"/>
      <c r="F168" s="617">
        <f>F169+F170</f>
        <v>0</v>
      </c>
      <c r="G168" s="615"/>
      <c r="H168" s="616"/>
      <c r="I168" s="617"/>
      <c r="J168" s="617">
        <f t="shared" ref="J168" si="415">J169+J170</f>
        <v>0</v>
      </c>
      <c r="K168" s="615"/>
      <c r="L168" s="616"/>
      <c r="M168" s="617"/>
      <c r="N168" s="617">
        <f t="shared" ref="N168" si="416">N169+N170</f>
        <v>0</v>
      </c>
      <c r="O168" s="615"/>
      <c r="P168" s="616"/>
      <c r="Q168" s="617"/>
      <c r="R168" s="617">
        <f t="shared" ref="R168" si="417">R169+R170</f>
        <v>0</v>
      </c>
      <c r="S168" s="615"/>
      <c r="T168" s="616"/>
      <c r="U168" s="617"/>
      <c r="V168" s="617">
        <f t="shared" ref="V168" si="418">V169+V170</f>
        <v>0</v>
      </c>
      <c r="W168" s="615"/>
      <c r="X168" s="616"/>
      <c r="Y168" s="617"/>
      <c r="Z168" s="617">
        <f t="shared" ref="Z168" si="419">Z169+Z170</f>
        <v>0</v>
      </c>
      <c r="AA168" s="615"/>
      <c r="AB168" s="616"/>
      <c r="AC168" s="617"/>
      <c r="AD168" s="617">
        <f t="shared" ref="AD168" si="420">AD169+AD170</f>
        <v>0</v>
      </c>
      <c r="AE168" s="615"/>
      <c r="AF168" s="616"/>
      <c r="AG168" s="617"/>
      <c r="AH168" s="617">
        <f t="shared" ref="AH168" si="421">AH169+AH170</f>
        <v>0</v>
      </c>
      <c r="AI168" s="615"/>
      <c r="AJ168" s="616"/>
      <c r="AK168" s="617"/>
      <c r="AL168" s="617">
        <f t="shared" ref="AL168" si="422">AL169+AL170</f>
        <v>0</v>
      </c>
      <c r="AM168" s="615"/>
      <c r="AN168" s="616"/>
      <c r="AO168" s="617"/>
      <c r="AP168" s="617">
        <f t="shared" ref="AP168" si="423">AP169+AP170</f>
        <v>0</v>
      </c>
      <c r="AQ168" s="615"/>
      <c r="AR168" s="616"/>
      <c r="AS168" s="617"/>
      <c r="AT168" s="617">
        <f t="shared" ref="AT168" si="424">AT169+AT170</f>
        <v>0</v>
      </c>
      <c r="AW168" s="2"/>
      <c r="BB168" s="2"/>
      <c r="BJ168"/>
      <c r="BK168"/>
      <c r="BL168"/>
      <c r="BM168"/>
      <c r="BN168"/>
      <c r="BO168"/>
      <c r="BP168"/>
      <c r="BQ168"/>
      <c r="BR168"/>
      <c r="BS168"/>
      <c r="BT168"/>
      <c r="BU168"/>
      <c r="BV168"/>
      <c r="BW168"/>
      <c r="BX168"/>
      <c r="BY168"/>
      <c r="BZ168"/>
      <c r="CA168"/>
      <c r="CB168"/>
      <c r="CC168"/>
    </row>
    <row r="169" spans="1:81" ht="15.75">
      <c r="A169" s="566" t="s">
        <v>951</v>
      </c>
      <c r="B169" s="491" t="s">
        <v>825</v>
      </c>
      <c r="C169" s="492"/>
      <c r="D169" s="478"/>
      <c r="E169" s="479"/>
      <c r="F169" s="480">
        <f>C169*(D169+E169)</f>
        <v>0</v>
      </c>
      <c r="G169" s="492"/>
      <c r="H169" s="478"/>
      <c r="I169" s="479"/>
      <c r="J169" s="480">
        <f t="shared" ref="J169:J170" si="425">G169*(H169+I169)</f>
        <v>0</v>
      </c>
      <c r="K169" s="492"/>
      <c r="L169" s="478"/>
      <c r="M169" s="479"/>
      <c r="N169" s="480">
        <f t="shared" ref="N169:N170" si="426">K169*(L169+M169)</f>
        <v>0</v>
      </c>
      <c r="O169" s="492"/>
      <c r="P169" s="478"/>
      <c r="Q169" s="479"/>
      <c r="R169" s="480">
        <f t="shared" ref="R169:R170" si="427">O169*(P169+Q169)</f>
        <v>0</v>
      </c>
      <c r="S169" s="492"/>
      <c r="T169" s="478"/>
      <c r="U169" s="479"/>
      <c r="V169" s="480">
        <f t="shared" ref="V169:V170" si="428">S169*(T169+U169)</f>
        <v>0</v>
      </c>
      <c r="W169" s="492"/>
      <c r="X169" s="478"/>
      <c r="Y169" s="479"/>
      <c r="Z169" s="480">
        <f t="shared" ref="Z169:Z170" si="429">W169*(X169+Y169)</f>
        <v>0</v>
      </c>
      <c r="AA169" s="492"/>
      <c r="AB169" s="478"/>
      <c r="AC169" s="479"/>
      <c r="AD169" s="480">
        <f t="shared" ref="AD169:AD170" si="430">AA169*(AB169+AC169)</f>
        <v>0</v>
      </c>
      <c r="AE169" s="492"/>
      <c r="AF169" s="478"/>
      <c r="AG169" s="479"/>
      <c r="AH169" s="480">
        <f t="shared" ref="AH169:AH170" si="431">AE169*(AF169+AG169)</f>
        <v>0</v>
      </c>
      <c r="AI169" s="492"/>
      <c r="AJ169" s="478"/>
      <c r="AK169" s="479"/>
      <c r="AL169" s="480">
        <f t="shared" ref="AL169:AL170" si="432">AI169*(AJ169+AK169)</f>
        <v>0</v>
      </c>
      <c r="AM169" s="492"/>
      <c r="AN169" s="478"/>
      <c r="AO169" s="479"/>
      <c r="AP169" s="480">
        <f t="shared" ref="AP169:AP170" si="433">AM169*(AN169+AO169)</f>
        <v>0</v>
      </c>
      <c r="AQ169" s="492"/>
      <c r="AR169" s="478"/>
      <c r="AS169" s="479"/>
      <c r="AT169" s="480">
        <f t="shared" ref="AT169:AT170" si="434">AQ169*(AR169+AS169)</f>
        <v>0</v>
      </c>
      <c r="AW169" s="2"/>
      <c r="BB169" s="2"/>
      <c r="BJ169"/>
      <c r="BK169"/>
      <c r="BL169"/>
      <c r="BM169"/>
      <c r="BN169"/>
      <c r="BO169"/>
      <c r="BP169"/>
      <c r="BQ169"/>
      <c r="BR169"/>
      <c r="BS169"/>
      <c r="BT169"/>
      <c r="BU169"/>
      <c r="BV169"/>
      <c r="BW169"/>
      <c r="BX169"/>
      <c r="BY169"/>
      <c r="BZ169"/>
      <c r="CA169"/>
      <c r="CB169"/>
      <c r="CC169"/>
    </row>
    <row r="170" spans="1:81" ht="15.75">
      <c r="A170" s="566" t="s">
        <v>952</v>
      </c>
      <c r="B170" s="474" t="s">
        <v>132</v>
      </c>
      <c r="C170" s="492"/>
      <c r="D170" s="478"/>
      <c r="E170" s="479"/>
      <c r="F170" s="480">
        <f>C170*(D170+E170)</f>
        <v>0</v>
      </c>
      <c r="G170" s="492"/>
      <c r="H170" s="478"/>
      <c r="I170" s="479"/>
      <c r="J170" s="480">
        <f t="shared" si="425"/>
        <v>0</v>
      </c>
      <c r="K170" s="492"/>
      <c r="L170" s="478"/>
      <c r="M170" s="479"/>
      <c r="N170" s="480">
        <f t="shared" si="426"/>
        <v>0</v>
      </c>
      <c r="O170" s="492"/>
      <c r="P170" s="478"/>
      <c r="Q170" s="479"/>
      <c r="R170" s="480">
        <f t="shared" si="427"/>
        <v>0</v>
      </c>
      <c r="S170" s="492"/>
      <c r="T170" s="478"/>
      <c r="U170" s="479"/>
      <c r="V170" s="480">
        <f t="shared" si="428"/>
        <v>0</v>
      </c>
      <c r="W170" s="492"/>
      <c r="X170" s="478"/>
      <c r="Y170" s="479"/>
      <c r="Z170" s="480">
        <f t="shared" si="429"/>
        <v>0</v>
      </c>
      <c r="AA170" s="492"/>
      <c r="AB170" s="478"/>
      <c r="AC170" s="479"/>
      <c r="AD170" s="480">
        <f t="shared" si="430"/>
        <v>0</v>
      </c>
      <c r="AE170" s="492"/>
      <c r="AF170" s="478"/>
      <c r="AG170" s="479"/>
      <c r="AH170" s="480">
        <f t="shared" si="431"/>
        <v>0</v>
      </c>
      <c r="AI170" s="492"/>
      <c r="AJ170" s="478"/>
      <c r="AK170" s="479"/>
      <c r="AL170" s="480">
        <f t="shared" si="432"/>
        <v>0</v>
      </c>
      <c r="AM170" s="492"/>
      <c r="AN170" s="478"/>
      <c r="AO170" s="479"/>
      <c r="AP170" s="480">
        <f t="shared" si="433"/>
        <v>0</v>
      </c>
      <c r="AQ170" s="492"/>
      <c r="AR170" s="478"/>
      <c r="AS170" s="479"/>
      <c r="AT170" s="480">
        <f t="shared" si="434"/>
        <v>0</v>
      </c>
      <c r="AW170" s="2"/>
      <c r="BB170" s="2"/>
      <c r="BJ170"/>
      <c r="BK170"/>
      <c r="BL170"/>
      <c r="BM170"/>
      <c r="BN170"/>
      <c r="BO170"/>
      <c r="BP170"/>
      <c r="BQ170"/>
      <c r="BR170"/>
      <c r="BS170"/>
      <c r="BT170"/>
      <c r="BU170"/>
      <c r="BV170"/>
      <c r="BW170"/>
      <c r="BX170"/>
      <c r="BY170"/>
      <c r="BZ170"/>
      <c r="CA170"/>
      <c r="CB170"/>
      <c r="CC170"/>
    </row>
    <row r="171" spans="1:81" ht="30.75" customHeight="1">
      <c r="A171" s="485" t="s">
        <v>828</v>
      </c>
      <c r="B171" s="481"/>
      <c r="C171" s="618"/>
      <c r="D171" s="619"/>
      <c r="E171" s="620"/>
      <c r="F171" s="617">
        <f>SUM(F172:F184)</f>
        <v>0</v>
      </c>
      <c r="G171" s="618"/>
      <c r="H171" s="619"/>
      <c r="I171" s="620"/>
      <c r="J171" s="617">
        <f t="shared" ref="J171" si="435">SUM(J172:J184)</f>
        <v>0</v>
      </c>
      <c r="K171" s="618"/>
      <c r="L171" s="619"/>
      <c r="M171" s="620"/>
      <c r="N171" s="617">
        <f t="shared" ref="N171" si="436">SUM(N172:N184)</f>
        <v>0</v>
      </c>
      <c r="O171" s="618"/>
      <c r="P171" s="619"/>
      <c r="Q171" s="620"/>
      <c r="R171" s="617">
        <f t="shared" ref="R171" si="437">SUM(R172:R184)</f>
        <v>0</v>
      </c>
      <c r="S171" s="618"/>
      <c r="T171" s="619"/>
      <c r="U171" s="620"/>
      <c r="V171" s="617">
        <f t="shared" ref="V171" si="438">SUM(V172:V184)</f>
        <v>0</v>
      </c>
      <c r="W171" s="618"/>
      <c r="X171" s="619"/>
      <c r="Y171" s="620"/>
      <c r="Z171" s="617">
        <f t="shared" ref="Z171" si="439">SUM(Z172:Z184)</f>
        <v>0</v>
      </c>
      <c r="AA171" s="618"/>
      <c r="AB171" s="619"/>
      <c r="AC171" s="620"/>
      <c r="AD171" s="617">
        <f t="shared" ref="AD171" si="440">SUM(AD172:AD184)</f>
        <v>0</v>
      </c>
      <c r="AE171" s="618"/>
      <c r="AF171" s="619"/>
      <c r="AG171" s="620"/>
      <c r="AH171" s="617">
        <f t="shared" ref="AH171" si="441">SUM(AH172:AH184)</f>
        <v>0</v>
      </c>
      <c r="AI171" s="618"/>
      <c r="AJ171" s="619"/>
      <c r="AK171" s="620"/>
      <c r="AL171" s="617">
        <f t="shared" ref="AL171" si="442">SUM(AL172:AL184)</f>
        <v>0</v>
      </c>
      <c r="AM171" s="618"/>
      <c r="AN171" s="619"/>
      <c r="AO171" s="620"/>
      <c r="AP171" s="617">
        <f t="shared" ref="AP171" si="443">SUM(AP172:AP184)</f>
        <v>0</v>
      </c>
      <c r="AQ171" s="618"/>
      <c r="AR171" s="619"/>
      <c r="AS171" s="620"/>
      <c r="AT171" s="617">
        <f t="shared" ref="AT171" si="444">SUM(AT172:AT184)</f>
        <v>0</v>
      </c>
      <c r="AW171" s="2"/>
      <c r="BB171" s="2"/>
      <c r="BJ171"/>
      <c r="BK171"/>
      <c r="BL171"/>
      <c r="BM171"/>
      <c r="BN171"/>
      <c r="BO171"/>
      <c r="BP171"/>
      <c r="BQ171"/>
      <c r="BR171"/>
      <c r="BS171"/>
      <c r="BT171"/>
      <c r="BU171"/>
      <c r="BV171"/>
      <c r="BW171"/>
      <c r="BX171"/>
      <c r="BY171"/>
      <c r="BZ171"/>
      <c r="CA171"/>
      <c r="CB171"/>
      <c r="CC171"/>
    </row>
    <row r="172" spans="1:81" ht="15.75">
      <c r="A172" s="476" t="s">
        <v>829</v>
      </c>
      <c r="B172" s="474" t="s">
        <v>132</v>
      </c>
      <c r="C172" s="493"/>
      <c r="D172" s="298"/>
      <c r="E172" s="494"/>
      <c r="F172" s="480">
        <f t="shared" ref="F172:F184" si="445">C172*(D172+E172)</f>
        <v>0</v>
      </c>
      <c r="G172" s="493"/>
      <c r="H172" s="298"/>
      <c r="I172" s="494"/>
      <c r="J172" s="480">
        <f t="shared" ref="J172:J184" si="446">G172*(H172+I172)</f>
        <v>0</v>
      </c>
      <c r="K172" s="493"/>
      <c r="L172" s="298"/>
      <c r="M172" s="494"/>
      <c r="N172" s="480">
        <f t="shared" ref="N172:N184" si="447">K172*(L172+M172)</f>
        <v>0</v>
      </c>
      <c r="O172" s="493"/>
      <c r="P172" s="298"/>
      <c r="Q172" s="494"/>
      <c r="R172" s="480">
        <f t="shared" ref="R172:R184" si="448">O172*(P172+Q172)</f>
        <v>0</v>
      </c>
      <c r="S172" s="493"/>
      <c r="T172" s="298"/>
      <c r="U172" s="494"/>
      <c r="V172" s="480">
        <f t="shared" ref="V172:V184" si="449">S172*(T172+U172)</f>
        <v>0</v>
      </c>
      <c r="W172" s="493"/>
      <c r="X172" s="298"/>
      <c r="Y172" s="494"/>
      <c r="Z172" s="480">
        <f t="shared" ref="Z172:Z184" si="450">W172*(X172+Y172)</f>
        <v>0</v>
      </c>
      <c r="AA172" s="493"/>
      <c r="AB172" s="298"/>
      <c r="AC172" s="494"/>
      <c r="AD172" s="480">
        <f t="shared" ref="AD172:AD184" si="451">AA172*(AB172+AC172)</f>
        <v>0</v>
      </c>
      <c r="AE172" s="493"/>
      <c r="AF172" s="298"/>
      <c r="AG172" s="494"/>
      <c r="AH172" s="480">
        <f t="shared" ref="AH172:AH184" si="452">AE172*(AF172+AG172)</f>
        <v>0</v>
      </c>
      <c r="AI172" s="493"/>
      <c r="AJ172" s="298"/>
      <c r="AK172" s="494"/>
      <c r="AL172" s="480">
        <f t="shared" ref="AL172:AL184" si="453">AI172*(AJ172+AK172)</f>
        <v>0</v>
      </c>
      <c r="AM172" s="493"/>
      <c r="AN172" s="298"/>
      <c r="AO172" s="494"/>
      <c r="AP172" s="480">
        <f t="shared" ref="AP172:AP184" si="454">AM172*(AN172+AO172)</f>
        <v>0</v>
      </c>
      <c r="AQ172" s="493"/>
      <c r="AR172" s="298"/>
      <c r="AS172" s="494"/>
      <c r="AT172" s="480">
        <f t="shared" ref="AT172:AT184" si="455">AQ172*(AR172+AS172)</f>
        <v>0</v>
      </c>
      <c r="AW172" s="2"/>
      <c r="BB172" s="2"/>
      <c r="BJ172"/>
      <c r="BK172"/>
      <c r="BL172"/>
      <c r="BM172"/>
      <c r="BN172"/>
      <c r="BO172"/>
      <c r="BP172"/>
      <c r="BQ172"/>
      <c r="BR172"/>
      <c r="BS172"/>
      <c r="BT172"/>
      <c r="BU172"/>
      <c r="BV172"/>
      <c r="BW172"/>
      <c r="BX172"/>
      <c r="BY172"/>
      <c r="BZ172"/>
      <c r="CA172"/>
      <c r="CB172"/>
      <c r="CC172"/>
    </row>
    <row r="173" spans="1:81" ht="15.75">
      <c r="A173" s="476" t="s">
        <v>830</v>
      </c>
      <c r="B173" s="474" t="s">
        <v>132</v>
      </c>
      <c r="C173" s="493"/>
      <c r="D173" s="298"/>
      <c r="E173" s="494"/>
      <c r="F173" s="480">
        <f t="shared" si="445"/>
        <v>0</v>
      </c>
      <c r="G173" s="493"/>
      <c r="H173" s="298"/>
      <c r="I173" s="494"/>
      <c r="J173" s="480">
        <f t="shared" si="446"/>
        <v>0</v>
      </c>
      <c r="K173" s="493"/>
      <c r="L173" s="298"/>
      <c r="M173" s="494"/>
      <c r="N173" s="480">
        <f t="shared" si="447"/>
        <v>0</v>
      </c>
      <c r="O173" s="493"/>
      <c r="P173" s="298"/>
      <c r="Q173" s="494"/>
      <c r="R173" s="480">
        <f t="shared" si="448"/>
        <v>0</v>
      </c>
      <c r="S173" s="493"/>
      <c r="T173" s="298"/>
      <c r="U173" s="494"/>
      <c r="V173" s="480">
        <f t="shared" si="449"/>
        <v>0</v>
      </c>
      <c r="W173" s="493"/>
      <c r="X173" s="298"/>
      <c r="Y173" s="494"/>
      <c r="Z173" s="480">
        <f t="shared" si="450"/>
        <v>0</v>
      </c>
      <c r="AA173" s="493"/>
      <c r="AB173" s="298"/>
      <c r="AC173" s="494"/>
      <c r="AD173" s="480">
        <f t="shared" si="451"/>
        <v>0</v>
      </c>
      <c r="AE173" s="493"/>
      <c r="AF173" s="298"/>
      <c r="AG173" s="494"/>
      <c r="AH173" s="480">
        <f t="shared" si="452"/>
        <v>0</v>
      </c>
      <c r="AI173" s="493"/>
      <c r="AJ173" s="298"/>
      <c r="AK173" s="494"/>
      <c r="AL173" s="480">
        <f t="shared" si="453"/>
        <v>0</v>
      </c>
      <c r="AM173" s="493"/>
      <c r="AN173" s="298"/>
      <c r="AO173" s="494"/>
      <c r="AP173" s="480">
        <f t="shared" si="454"/>
        <v>0</v>
      </c>
      <c r="AQ173" s="493"/>
      <c r="AR173" s="298"/>
      <c r="AS173" s="494"/>
      <c r="AT173" s="480">
        <f t="shared" si="455"/>
        <v>0</v>
      </c>
      <c r="AW173" s="2"/>
      <c r="BB173" s="2"/>
      <c r="BJ173"/>
      <c r="BK173"/>
      <c r="BL173"/>
      <c r="BM173"/>
      <c r="BN173"/>
      <c r="BO173"/>
      <c r="BP173"/>
      <c r="BQ173"/>
      <c r="BR173"/>
      <c r="BS173"/>
      <c r="BT173"/>
      <c r="BU173"/>
      <c r="BV173"/>
      <c r="BW173"/>
      <c r="BX173"/>
      <c r="BY173"/>
      <c r="BZ173"/>
      <c r="CA173"/>
      <c r="CB173"/>
      <c r="CC173"/>
    </row>
    <row r="174" spans="1:81" ht="15.75">
      <c r="A174" s="476" t="s">
        <v>831</v>
      </c>
      <c r="B174" s="474" t="s">
        <v>132</v>
      </c>
      <c r="C174" s="493"/>
      <c r="D174" s="298"/>
      <c r="E174" s="494"/>
      <c r="F174" s="480">
        <f t="shared" si="445"/>
        <v>0</v>
      </c>
      <c r="G174" s="493"/>
      <c r="H174" s="298"/>
      <c r="I174" s="494"/>
      <c r="J174" s="480">
        <f t="shared" si="446"/>
        <v>0</v>
      </c>
      <c r="K174" s="493"/>
      <c r="L174" s="298"/>
      <c r="M174" s="494"/>
      <c r="N174" s="480">
        <f t="shared" si="447"/>
        <v>0</v>
      </c>
      <c r="O174" s="493"/>
      <c r="P174" s="298"/>
      <c r="Q174" s="494"/>
      <c r="R174" s="480">
        <f t="shared" si="448"/>
        <v>0</v>
      </c>
      <c r="S174" s="493"/>
      <c r="T174" s="298"/>
      <c r="U174" s="494"/>
      <c r="V174" s="480">
        <f t="shared" si="449"/>
        <v>0</v>
      </c>
      <c r="W174" s="493"/>
      <c r="X174" s="298"/>
      <c r="Y174" s="494"/>
      <c r="Z174" s="480">
        <f t="shared" si="450"/>
        <v>0</v>
      </c>
      <c r="AA174" s="493"/>
      <c r="AB174" s="298"/>
      <c r="AC174" s="494"/>
      <c r="AD174" s="480">
        <f t="shared" si="451"/>
        <v>0</v>
      </c>
      <c r="AE174" s="493"/>
      <c r="AF174" s="298"/>
      <c r="AG174" s="494"/>
      <c r="AH174" s="480">
        <f t="shared" si="452"/>
        <v>0</v>
      </c>
      <c r="AI174" s="493"/>
      <c r="AJ174" s="298"/>
      <c r="AK174" s="494"/>
      <c r="AL174" s="480">
        <f t="shared" si="453"/>
        <v>0</v>
      </c>
      <c r="AM174" s="493"/>
      <c r="AN174" s="298"/>
      <c r="AO174" s="494"/>
      <c r="AP174" s="480">
        <f t="shared" si="454"/>
        <v>0</v>
      </c>
      <c r="AQ174" s="493"/>
      <c r="AR174" s="298"/>
      <c r="AS174" s="494"/>
      <c r="AT174" s="480">
        <f t="shared" si="455"/>
        <v>0</v>
      </c>
      <c r="AW174" s="2"/>
      <c r="BB174" s="2"/>
      <c r="BJ174"/>
      <c r="BK174"/>
      <c r="BL174"/>
      <c r="BM174"/>
      <c r="BN174"/>
      <c r="BO174"/>
      <c r="BP174"/>
      <c r="BQ174"/>
      <c r="BR174"/>
      <c r="BS174"/>
      <c r="BT174"/>
      <c r="BU174"/>
      <c r="BV174"/>
      <c r="BW174"/>
      <c r="BX174"/>
      <c r="BY174"/>
      <c r="BZ174"/>
      <c r="CA174"/>
      <c r="CB174"/>
      <c r="CC174"/>
    </row>
    <row r="175" spans="1:81" ht="15.75">
      <c r="A175" s="476" t="s">
        <v>832</v>
      </c>
      <c r="B175" s="474" t="s">
        <v>132</v>
      </c>
      <c r="C175" s="493"/>
      <c r="D175" s="298"/>
      <c r="E175" s="494"/>
      <c r="F175" s="480">
        <f t="shared" si="445"/>
        <v>0</v>
      </c>
      <c r="G175" s="493"/>
      <c r="H175" s="298"/>
      <c r="I175" s="494"/>
      <c r="J175" s="480">
        <f t="shared" si="446"/>
        <v>0</v>
      </c>
      <c r="K175" s="493"/>
      <c r="L175" s="298"/>
      <c r="M175" s="494"/>
      <c r="N175" s="480">
        <f t="shared" si="447"/>
        <v>0</v>
      </c>
      <c r="O175" s="493"/>
      <c r="P175" s="298"/>
      <c r="Q175" s="494"/>
      <c r="R175" s="480">
        <f t="shared" si="448"/>
        <v>0</v>
      </c>
      <c r="S175" s="493"/>
      <c r="T175" s="298"/>
      <c r="U175" s="494"/>
      <c r="V175" s="480">
        <f t="shared" si="449"/>
        <v>0</v>
      </c>
      <c r="W175" s="493"/>
      <c r="X175" s="298"/>
      <c r="Y175" s="494"/>
      <c r="Z175" s="480">
        <f t="shared" si="450"/>
        <v>0</v>
      </c>
      <c r="AA175" s="493"/>
      <c r="AB175" s="298"/>
      <c r="AC175" s="494"/>
      <c r="AD175" s="480">
        <f t="shared" si="451"/>
        <v>0</v>
      </c>
      <c r="AE175" s="493"/>
      <c r="AF175" s="298"/>
      <c r="AG175" s="494"/>
      <c r="AH175" s="480">
        <f t="shared" si="452"/>
        <v>0</v>
      </c>
      <c r="AI175" s="493"/>
      <c r="AJ175" s="298"/>
      <c r="AK175" s="494"/>
      <c r="AL175" s="480">
        <f t="shared" si="453"/>
        <v>0</v>
      </c>
      <c r="AM175" s="493"/>
      <c r="AN175" s="298"/>
      <c r="AO175" s="494"/>
      <c r="AP175" s="480">
        <f t="shared" si="454"/>
        <v>0</v>
      </c>
      <c r="AQ175" s="493"/>
      <c r="AR175" s="298"/>
      <c r="AS175" s="494"/>
      <c r="AT175" s="480">
        <f t="shared" si="455"/>
        <v>0</v>
      </c>
      <c r="AW175" s="2"/>
      <c r="BB175" s="2"/>
      <c r="BJ175"/>
      <c r="BK175"/>
      <c r="BL175"/>
      <c r="BM175"/>
      <c r="BN175"/>
      <c r="BO175"/>
      <c r="BP175"/>
      <c r="BQ175"/>
      <c r="BR175"/>
      <c r="BS175"/>
      <c r="BT175"/>
      <c r="BU175"/>
      <c r="BV175"/>
      <c r="BW175"/>
      <c r="BX175"/>
      <c r="BY175"/>
      <c r="BZ175"/>
      <c r="CA175"/>
      <c r="CB175"/>
      <c r="CC175"/>
    </row>
    <row r="176" spans="1:81" ht="15.75">
      <c r="A176" s="476" t="s">
        <v>833</v>
      </c>
      <c r="B176" s="474" t="s">
        <v>132</v>
      </c>
      <c r="C176" s="493"/>
      <c r="D176" s="298"/>
      <c r="E176" s="494"/>
      <c r="F176" s="480">
        <f t="shared" si="445"/>
        <v>0</v>
      </c>
      <c r="G176" s="493"/>
      <c r="H176" s="298"/>
      <c r="I176" s="494"/>
      <c r="J176" s="480">
        <f t="shared" si="446"/>
        <v>0</v>
      </c>
      <c r="K176" s="493"/>
      <c r="L176" s="298"/>
      <c r="M176" s="494"/>
      <c r="N176" s="480">
        <f t="shared" si="447"/>
        <v>0</v>
      </c>
      <c r="O176" s="493"/>
      <c r="P176" s="298"/>
      <c r="Q176" s="494"/>
      <c r="R176" s="480">
        <f t="shared" si="448"/>
        <v>0</v>
      </c>
      <c r="S176" s="493"/>
      <c r="T176" s="298"/>
      <c r="U176" s="494"/>
      <c r="V176" s="480">
        <f t="shared" si="449"/>
        <v>0</v>
      </c>
      <c r="W176" s="493"/>
      <c r="X176" s="298"/>
      <c r="Y176" s="494"/>
      <c r="Z176" s="480">
        <f t="shared" si="450"/>
        <v>0</v>
      </c>
      <c r="AA176" s="493"/>
      <c r="AB176" s="298"/>
      <c r="AC176" s="494"/>
      <c r="AD176" s="480">
        <f t="shared" si="451"/>
        <v>0</v>
      </c>
      <c r="AE176" s="493"/>
      <c r="AF176" s="298"/>
      <c r="AG176" s="494"/>
      <c r="AH176" s="480">
        <f t="shared" si="452"/>
        <v>0</v>
      </c>
      <c r="AI176" s="493"/>
      <c r="AJ176" s="298"/>
      <c r="AK176" s="494"/>
      <c r="AL176" s="480">
        <f t="shared" si="453"/>
        <v>0</v>
      </c>
      <c r="AM176" s="493"/>
      <c r="AN176" s="298"/>
      <c r="AO176" s="494"/>
      <c r="AP176" s="480">
        <f t="shared" si="454"/>
        <v>0</v>
      </c>
      <c r="AQ176" s="493"/>
      <c r="AR176" s="298"/>
      <c r="AS176" s="494"/>
      <c r="AT176" s="480">
        <f t="shared" si="455"/>
        <v>0</v>
      </c>
      <c r="AW176" s="2"/>
      <c r="BB176" s="2"/>
      <c r="BJ176"/>
      <c r="BK176"/>
      <c r="BL176"/>
      <c r="BM176"/>
      <c r="BN176"/>
      <c r="BO176"/>
      <c r="BP176"/>
      <c r="BQ176"/>
      <c r="BR176"/>
      <c r="BS176"/>
      <c r="BT176"/>
      <c r="BU176"/>
      <c r="BV176"/>
      <c r="BW176"/>
      <c r="BX176"/>
      <c r="BY176"/>
      <c r="BZ176"/>
      <c r="CA176"/>
      <c r="CB176"/>
      <c r="CC176"/>
    </row>
    <row r="177" spans="1:81" ht="15.75">
      <c r="A177" s="476" t="s">
        <v>834</v>
      </c>
      <c r="B177" s="474" t="s">
        <v>132</v>
      </c>
      <c r="C177" s="493"/>
      <c r="D177" s="298"/>
      <c r="E177" s="494"/>
      <c r="F177" s="480">
        <f t="shared" si="445"/>
        <v>0</v>
      </c>
      <c r="G177" s="493"/>
      <c r="H177" s="298"/>
      <c r="I177" s="494"/>
      <c r="J177" s="480">
        <f t="shared" si="446"/>
        <v>0</v>
      </c>
      <c r="K177" s="493"/>
      <c r="L177" s="298"/>
      <c r="M177" s="494"/>
      <c r="N177" s="480">
        <f t="shared" si="447"/>
        <v>0</v>
      </c>
      <c r="O177" s="493"/>
      <c r="P177" s="298"/>
      <c r="Q177" s="494"/>
      <c r="R177" s="480">
        <f t="shared" si="448"/>
        <v>0</v>
      </c>
      <c r="S177" s="493"/>
      <c r="T177" s="298"/>
      <c r="U177" s="494"/>
      <c r="V177" s="480">
        <f t="shared" si="449"/>
        <v>0</v>
      </c>
      <c r="W177" s="493"/>
      <c r="X177" s="298"/>
      <c r="Y177" s="494"/>
      <c r="Z177" s="480">
        <f t="shared" si="450"/>
        <v>0</v>
      </c>
      <c r="AA177" s="493"/>
      <c r="AB177" s="298"/>
      <c r="AC177" s="494"/>
      <c r="AD177" s="480">
        <f t="shared" si="451"/>
        <v>0</v>
      </c>
      <c r="AE177" s="493"/>
      <c r="AF177" s="298"/>
      <c r="AG177" s="494"/>
      <c r="AH177" s="480">
        <f t="shared" si="452"/>
        <v>0</v>
      </c>
      <c r="AI177" s="493"/>
      <c r="AJ177" s="298"/>
      <c r="AK177" s="494"/>
      <c r="AL177" s="480">
        <f t="shared" si="453"/>
        <v>0</v>
      </c>
      <c r="AM177" s="493"/>
      <c r="AN177" s="298"/>
      <c r="AO177" s="494"/>
      <c r="AP177" s="480">
        <f t="shared" si="454"/>
        <v>0</v>
      </c>
      <c r="AQ177" s="493"/>
      <c r="AR177" s="298"/>
      <c r="AS177" s="494"/>
      <c r="AT177" s="480">
        <f t="shared" si="455"/>
        <v>0</v>
      </c>
      <c r="AW177" s="2"/>
      <c r="BB177" s="2"/>
      <c r="BJ177"/>
      <c r="BK177"/>
      <c r="BL177"/>
      <c r="BM177"/>
      <c r="BN177"/>
      <c r="BO177"/>
      <c r="BP177"/>
      <c r="BQ177"/>
      <c r="BR177"/>
      <c r="BS177"/>
      <c r="BT177"/>
      <c r="BU177"/>
      <c r="BV177"/>
      <c r="BW177"/>
      <c r="BX177"/>
      <c r="BY177"/>
      <c r="BZ177"/>
      <c r="CA177"/>
      <c r="CB177"/>
      <c r="CC177"/>
    </row>
    <row r="178" spans="1:81" ht="15.75">
      <c r="A178" s="476" t="s">
        <v>835</v>
      </c>
      <c r="B178" s="474" t="s">
        <v>132</v>
      </c>
      <c r="C178" s="493"/>
      <c r="D178" s="298"/>
      <c r="E178" s="494"/>
      <c r="F178" s="480">
        <f t="shared" si="445"/>
        <v>0</v>
      </c>
      <c r="G178" s="493"/>
      <c r="H178" s="298"/>
      <c r="I178" s="494"/>
      <c r="J178" s="480">
        <f t="shared" si="446"/>
        <v>0</v>
      </c>
      <c r="K178" s="493"/>
      <c r="L178" s="298"/>
      <c r="M178" s="494"/>
      <c r="N178" s="480">
        <f t="shared" si="447"/>
        <v>0</v>
      </c>
      <c r="O178" s="493"/>
      <c r="P178" s="298"/>
      <c r="Q178" s="494"/>
      <c r="R178" s="480">
        <f t="shared" si="448"/>
        <v>0</v>
      </c>
      <c r="S178" s="493"/>
      <c r="T178" s="298"/>
      <c r="U178" s="494"/>
      <c r="V178" s="480">
        <f t="shared" si="449"/>
        <v>0</v>
      </c>
      <c r="W178" s="493"/>
      <c r="X178" s="298"/>
      <c r="Y178" s="494"/>
      <c r="Z178" s="480">
        <f t="shared" si="450"/>
        <v>0</v>
      </c>
      <c r="AA178" s="493"/>
      <c r="AB178" s="298"/>
      <c r="AC178" s="494"/>
      <c r="AD178" s="480">
        <f t="shared" si="451"/>
        <v>0</v>
      </c>
      <c r="AE178" s="493"/>
      <c r="AF178" s="298"/>
      <c r="AG178" s="494"/>
      <c r="AH178" s="480">
        <f t="shared" si="452"/>
        <v>0</v>
      </c>
      <c r="AI178" s="493"/>
      <c r="AJ178" s="298"/>
      <c r="AK178" s="494"/>
      <c r="AL178" s="480">
        <f t="shared" si="453"/>
        <v>0</v>
      </c>
      <c r="AM178" s="493"/>
      <c r="AN178" s="298"/>
      <c r="AO178" s="494"/>
      <c r="AP178" s="480">
        <f t="shared" si="454"/>
        <v>0</v>
      </c>
      <c r="AQ178" s="493"/>
      <c r="AR178" s="298"/>
      <c r="AS178" s="494"/>
      <c r="AT178" s="480">
        <f t="shared" si="455"/>
        <v>0</v>
      </c>
      <c r="AW178" s="2"/>
      <c r="BB178" s="2"/>
      <c r="BJ178"/>
      <c r="BK178"/>
      <c r="BL178"/>
      <c r="BM178"/>
      <c r="BN178"/>
      <c r="BO178"/>
      <c r="BP178"/>
      <c r="BQ178"/>
      <c r="BR178"/>
      <c r="BS178"/>
      <c r="BT178"/>
      <c r="BU178"/>
      <c r="BV178"/>
      <c r="BW178"/>
      <c r="BX178"/>
      <c r="BY178"/>
      <c r="BZ178"/>
      <c r="CA178"/>
      <c r="CB178"/>
      <c r="CC178"/>
    </row>
    <row r="179" spans="1:81" ht="15.75">
      <c r="A179" s="476" t="s">
        <v>836</v>
      </c>
      <c r="B179" s="474" t="s">
        <v>132</v>
      </c>
      <c r="C179" s="493"/>
      <c r="D179" s="298"/>
      <c r="E179" s="494"/>
      <c r="F179" s="480">
        <f t="shared" si="445"/>
        <v>0</v>
      </c>
      <c r="G179" s="493"/>
      <c r="H179" s="298"/>
      <c r="I179" s="494"/>
      <c r="J179" s="480">
        <f t="shared" si="446"/>
        <v>0</v>
      </c>
      <c r="K179" s="493"/>
      <c r="L179" s="298"/>
      <c r="M179" s="494"/>
      <c r="N179" s="480">
        <f t="shared" si="447"/>
        <v>0</v>
      </c>
      <c r="O179" s="493"/>
      <c r="P179" s="298"/>
      <c r="Q179" s="494"/>
      <c r="R179" s="480">
        <f t="shared" si="448"/>
        <v>0</v>
      </c>
      <c r="S179" s="493"/>
      <c r="T179" s="298"/>
      <c r="U179" s="494"/>
      <c r="V179" s="480">
        <f t="shared" si="449"/>
        <v>0</v>
      </c>
      <c r="W179" s="493"/>
      <c r="X179" s="298"/>
      <c r="Y179" s="494"/>
      <c r="Z179" s="480">
        <f t="shared" si="450"/>
        <v>0</v>
      </c>
      <c r="AA179" s="493"/>
      <c r="AB179" s="298"/>
      <c r="AC179" s="494"/>
      <c r="AD179" s="480">
        <f t="shared" si="451"/>
        <v>0</v>
      </c>
      <c r="AE179" s="493"/>
      <c r="AF179" s="298"/>
      <c r="AG179" s="494"/>
      <c r="AH179" s="480">
        <f t="shared" si="452"/>
        <v>0</v>
      </c>
      <c r="AI179" s="493"/>
      <c r="AJ179" s="298"/>
      <c r="AK179" s="494"/>
      <c r="AL179" s="480">
        <f t="shared" si="453"/>
        <v>0</v>
      </c>
      <c r="AM179" s="493"/>
      <c r="AN179" s="298"/>
      <c r="AO179" s="494"/>
      <c r="AP179" s="480">
        <f t="shared" si="454"/>
        <v>0</v>
      </c>
      <c r="AQ179" s="493"/>
      <c r="AR179" s="298"/>
      <c r="AS179" s="494"/>
      <c r="AT179" s="480">
        <f t="shared" si="455"/>
        <v>0</v>
      </c>
      <c r="AW179" s="2"/>
      <c r="BB179" s="2"/>
      <c r="BJ179"/>
      <c r="BK179"/>
      <c r="BL179"/>
      <c r="BM179"/>
      <c r="BN179"/>
      <c r="BO179"/>
      <c r="BP179"/>
      <c r="BQ179"/>
      <c r="BR179"/>
      <c r="BS179"/>
      <c r="BT179"/>
      <c r="BU179"/>
      <c r="BV179"/>
      <c r="BW179"/>
      <c r="BX179"/>
      <c r="BY179"/>
      <c r="BZ179"/>
      <c r="CA179"/>
      <c r="CB179"/>
      <c r="CC179"/>
    </row>
    <row r="180" spans="1:81" ht="15.75">
      <c r="A180" s="476" t="s">
        <v>837</v>
      </c>
      <c r="B180" s="474" t="s">
        <v>132</v>
      </c>
      <c r="C180" s="493"/>
      <c r="D180" s="298"/>
      <c r="E180" s="494"/>
      <c r="F180" s="480">
        <f t="shared" si="445"/>
        <v>0</v>
      </c>
      <c r="G180" s="493"/>
      <c r="H180" s="298"/>
      <c r="I180" s="494"/>
      <c r="J180" s="480">
        <f t="shared" si="446"/>
        <v>0</v>
      </c>
      <c r="K180" s="493"/>
      <c r="L180" s="298"/>
      <c r="M180" s="494"/>
      <c r="N180" s="480">
        <f t="shared" si="447"/>
        <v>0</v>
      </c>
      <c r="O180" s="493"/>
      <c r="P180" s="298"/>
      <c r="Q180" s="494"/>
      <c r="R180" s="480">
        <f t="shared" si="448"/>
        <v>0</v>
      </c>
      <c r="S180" s="493"/>
      <c r="T180" s="298"/>
      <c r="U180" s="494"/>
      <c r="V180" s="480">
        <f t="shared" si="449"/>
        <v>0</v>
      </c>
      <c r="W180" s="493"/>
      <c r="X180" s="298"/>
      <c r="Y180" s="494"/>
      <c r="Z180" s="480">
        <f t="shared" si="450"/>
        <v>0</v>
      </c>
      <c r="AA180" s="493"/>
      <c r="AB180" s="298"/>
      <c r="AC180" s="494"/>
      <c r="AD180" s="480">
        <f t="shared" si="451"/>
        <v>0</v>
      </c>
      <c r="AE180" s="493"/>
      <c r="AF180" s="298"/>
      <c r="AG180" s="494"/>
      <c r="AH180" s="480">
        <f t="shared" si="452"/>
        <v>0</v>
      </c>
      <c r="AI180" s="493"/>
      <c r="AJ180" s="298"/>
      <c r="AK180" s="494"/>
      <c r="AL180" s="480">
        <f t="shared" si="453"/>
        <v>0</v>
      </c>
      <c r="AM180" s="493"/>
      <c r="AN180" s="298"/>
      <c r="AO180" s="494"/>
      <c r="AP180" s="480">
        <f t="shared" si="454"/>
        <v>0</v>
      </c>
      <c r="AQ180" s="493"/>
      <c r="AR180" s="298"/>
      <c r="AS180" s="494"/>
      <c r="AT180" s="480">
        <f t="shared" si="455"/>
        <v>0</v>
      </c>
      <c r="AW180" s="2"/>
      <c r="BB180" s="2"/>
      <c r="BJ180"/>
      <c r="BK180"/>
      <c r="BL180"/>
      <c r="BM180"/>
      <c r="BN180"/>
      <c r="BO180"/>
      <c r="BP180"/>
      <c r="BQ180"/>
      <c r="BR180"/>
      <c r="BS180"/>
      <c r="BT180"/>
      <c r="BU180"/>
      <c r="BV180"/>
      <c r="BW180"/>
      <c r="BX180"/>
      <c r="BY180"/>
      <c r="BZ180"/>
      <c r="CA180"/>
      <c r="CB180"/>
      <c r="CC180"/>
    </row>
    <row r="181" spans="1:81" ht="15.75">
      <c r="A181" s="476" t="s">
        <v>838</v>
      </c>
      <c r="B181" s="474" t="s">
        <v>132</v>
      </c>
      <c r="C181" s="493"/>
      <c r="D181" s="298"/>
      <c r="E181" s="494"/>
      <c r="F181" s="480">
        <f t="shared" si="445"/>
        <v>0</v>
      </c>
      <c r="G181" s="493"/>
      <c r="H181" s="298"/>
      <c r="I181" s="494"/>
      <c r="J181" s="480">
        <f t="shared" si="446"/>
        <v>0</v>
      </c>
      <c r="K181" s="493"/>
      <c r="L181" s="298"/>
      <c r="M181" s="494"/>
      <c r="N181" s="480">
        <f t="shared" si="447"/>
        <v>0</v>
      </c>
      <c r="O181" s="493"/>
      <c r="P181" s="298"/>
      <c r="Q181" s="494"/>
      <c r="R181" s="480">
        <f t="shared" si="448"/>
        <v>0</v>
      </c>
      <c r="S181" s="493"/>
      <c r="T181" s="298"/>
      <c r="U181" s="494"/>
      <c r="V181" s="480">
        <f t="shared" si="449"/>
        <v>0</v>
      </c>
      <c r="W181" s="493"/>
      <c r="X181" s="298"/>
      <c r="Y181" s="494"/>
      <c r="Z181" s="480">
        <f t="shared" si="450"/>
        <v>0</v>
      </c>
      <c r="AA181" s="493"/>
      <c r="AB181" s="298"/>
      <c r="AC181" s="494"/>
      <c r="AD181" s="480">
        <f t="shared" si="451"/>
        <v>0</v>
      </c>
      <c r="AE181" s="493"/>
      <c r="AF181" s="298"/>
      <c r="AG181" s="494"/>
      <c r="AH181" s="480">
        <f t="shared" si="452"/>
        <v>0</v>
      </c>
      <c r="AI181" s="493"/>
      <c r="AJ181" s="298"/>
      <c r="AK181" s="494"/>
      <c r="AL181" s="480">
        <f t="shared" si="453"/>
        <v>0</v>
      </c>
      <c r="AM181" s="493"/>
      <c r="AN181" s="298"/>
      <c r="AO181" s="494"/>
      <c r="AP181" s="480">
        <f t="shared" si="454"/>
        <v>0</v>
      </c>
      <c r="AQ181" s="493"/>
      <c r="AR181" s="298"/>
      <c r="AS181" s="494"/>
      <c r="AT181" s="480">
        <f t="shared" si="455"/>
        <v>0</v>
      </c>
      <c r="AW181" s="2"/>
      <c r="BB181" s="2"/>
      <c r="BJ181"/>
      <c r="BK181"/>
      <c r="BL181"/>
      <c r="BM181"/>
      <c r="BN181"/>
      <c r="BO181"/>
      <c r="BP181"/>
      <c r="BQ181"/>
      <c r="BR181"/>
      <c r="BS181"/>
      <c r="BT181"/>
      <c r="BU181"/>
      <c r="BV181"/>
      <c r="BW181"/>
      <c r="BX181"/>
      <c r="BY181"/>
      <c r="BZ181"/>
      <c r="CA181"/>
      <c r="CB181"/>
      <c r="CC181"/>
    </row>
    <row r="182" spans="1:81" ht="15.75">
      <c r="A182" s="476" t="s">
        <v>839</v>
      </c>
      <c r="B182" s="474" t="s">
        <v>132</v>
      </c>
      <c r="C182" s="493"/>
      <c r="D182" s="298"/>
      <c r="E182" s="494"/>
      <c r="F182" s="480">
        <f t="shared" si="445"/>
        <v>0</v>
      </c>
      <c r="G182" s="493"/>
      <c r="H182" s="298"/>
      <c r="I182" s="494"/>
      <c r="J182" s="480">
        <f t="shared" si="446"/>
        <v>0</v>
      </c>
      <c r="K182" s="493"/>
      <c r="L182" s="298"/>
      <c r="M182" s="494"/>
      <c r="N182" s="480">
        <f t="shared" si="447"/>
        <v>0</v>
      </c>
      <c r="O182" s="493"/>
      <c r="P182" s="298"/>
      <c r="Q182" s="494"/>
      <c r="R182" s="480">
        <f t="shared" si="448"/>
        <v>0</v>
      </c>
      <c r="S182" s="493"/>
      <c r="T182" s="298"/>
      <c r="U182" s="494"/>
      <c r="V182" s="480">
        <f t="shared" si="449"/>
        <v>0</v>
      </c>
      <c r="W182" s="493"/>
      <c r="X182" s="298"/>
      <c r="Y182" s="494"/>
      <c r="Z182" s="480">
        <f t="shared" si="450"/>
        <v>0</v>
      </c>
      <c r="AA182" s="493"/>
      <c r="AB182" s="298"/>
      <c r="AC182" s="494"/>
      <c r="AD182" s="480">
        <f t="shared" si="451"/>
        <v>0</v>
      </c>
      <c r="AE182" s="493"/>
      <c r="AF182" s="298"/>
      <c r="AG182" s="494"/>
      <c r="AH182" s="480">
        <f t="shared" si="452"/>
        <v>0</v>
      </c>
      <c r="AI182" s="493"/>
      <c r="AJ182" s="298"/>
      <c r="AK182" s="494"/>
      <c r="AL182" s="480">
        <f t="shared" si="453"/>
        <v>0</v>
      </c>
      <c r="AM182" s="493"/>
      <c r="AN182" s="298"/>
      <c r="AO182" s="494"/>
      <c r="AP182" s="480">
        <f t="shared" si="454"/>
        <v>0</v>
      </c>
      <c r="AQ182" s="493"/>
      <c r="AR182" s="298"/>
      <c r="AS182" s="494"/>
      <c r="AT182" s="480">
        <f t="shared" si="455"/>
        <v>0</v>
      </c>
      <c r="AW182" s="2"/>
      <c r="BB182" s="2"/>
      <c r="BJ182"/>
      <c r="BK182"/>
      <c r="BL182"/>
      <c r="BM182"/>
      <c r="BN182"/>
      <c r="BO182"/>
      <c r="BP182"/>
      <c r="BQ182"/>
      <c r="BR182"/>
      <c r="BS182"/>
      <c r="BT182"/>
      <c r="BU182"/>
      <c r="BV182"/>
      <c r="BW182"/>
      <c r="BX182"/>
      <c r="BY182"/>
      <c r="BZ182"/>
      <c r="CA182"/>
      <c r="CB182"/>
      <c r="CC182"/>
    </row>
    <row r="183" spans="1:81" ht="15.75">
      <c r="A183" s="476" t="s">
        <v>840</v>
      </c>
      <c r="B183" s="474" t="s">
        <v>132</v>
      </c>
      <c r="C183" s="493"/>
      <c r="D183" s="298"/>
      <c r="E183" s="494"/>
      <c r="F183" s="486">
        <f t="shared" si="445"/>
        <v>0</v>
      </c>
      <c r="G183" s="493"/>
      <c r="H183" s="298"/>
      <c r="I183" s="494"/>
      <c r="J183" s="486">
        <f t="shared" si="446"/>
        <v>0</v>
      </c>
      <c r="K183" s="493"/>
      <c r="L183" s="298"/>
      <c r="M183" s="494"/>
      <c r="N183" s="486">
        <f t="shared" si="447"/>
        <v>0</v>
      </c>
      <c r="O183" s="493"/>
      <c r="P183" s="298"/>
      <c r="Q183" s="494"/>
      <c r="R183" s="486">
        <f t="shared" si="448"/>
        <v>0</v>
      </c>
      <c r="S183" s="493"/>
      <c r="T183" s="298"/>
      <c r="U183" s="494"/>
      <c r="V183" s="486">
        <f t="shared" si="449"/>
        <v>0</v>
      </c>
      <c r="W183" s="493"/>
      <c r="X183" s="298"/>
      <c r="Y183" s="494"/>
      <c r="Z183" s="486">
        <f t="shared" si="450"/>
        <v>0</v>
      </c>
      <c r="AA183" s="493"/>
      <c r="AB183" s="298"/>
      <c r="AC183" s="494"/>
      <c r="AD183" s="486">
        <f t="shared" si="451"/>
        <v>0</v>
      </c>
      <c r="AE183" s="493"/>
      <c r="AF183" s="298"/>
      <c r="AG183" s="494"/>
      <c r="AH183" s="486">
        <f t="shared" si="452"/>
        <v>0</v>
      </c>
      <c r="AI183" s="493"/>
      <c r="AJ183" s="298"/>
      <c r="AK183" s="494"/>
      <c r="AL183" s="486">
        <f t="shared" si="453"/>
        <v>0</v>
      </c>
      <c r="AM183" s="493"/>
      <c r="AN183" s="298"/>
      <c r="AO183" s="494"/>
      <c r="AP183" s="486">
        <f t="shared" si="454"/>
        <v>0</v>
      </c>
      <c r="AQ183" s="493"/>
      <c r="AR183" s="298"/>
      <c r="AS183" s="494"/>
      <c r="AT183" s="486">
        <f t="shared" si="455"/>
        <v>0</v>
      </c>
      <c r="AW183" s="2"/>
      <c r="BB183" s="2"/>
      <c r="BJ183"/>
      <c r="BK183"/>
      <c r="BL183"/>
      <c r="BM183"/>
      <c r="BN183"/>
      <c r="BO183"/>
      <c r="BP183"/>
      <c r="BQ183"/>
      <c r="BR183"/>
      <c r="BS183"/>
      <c r="BT183"/>
      <c r="BU183"/>
      <c r="BV183"/>
      <c r="BW183"/>
      <c r="BX183"/>
      <c r="BY183"/>
      <c r="BZ183"/>
      <c r="CA183"/>
      <c r="CB183"/>
      <c r="CC183"/>
    </row>
    <row r="184" spans="1:81" s="2" customFormat="1" ht="15.75">
      <c r="A184" s="482" t="s">
        <v>53</v>
      </c>
      <c r="B184" s="483" t="s">
        <v>132</v>
      </c>
      <c r="C184" s="493"/>
      <c r="D184" s="298"/>
      <c r="E184" s="494"/>
      <c r="F184" s="486">
        <f t="shared" si="445"/>
        <v>0</v>
      </c>
      <c r="G184" s="493"/>
      <c r="H184" s="298"/>
      <c r="I184" s="494"/>
      <c r="J184" s="486">
        <f t="shared" si="446"/>
        <v>0</v>
      </c>
      <c r="K184" s="493"/>
      <c r="L184" s="298"/>
      <c r="M184" s="494"/>
      <c r="N184" s="486">
        <f t="shared" si="447"/>
        <v>0</v>
      </c>
      <c r="O184" s="493"/>
      <c r="P184" s="298"/>
      <c r="Q184" s="494"/>
      <c r="R184" s="486">
        <f t="shared" si="448"/>
        <v>0</v>
      </c>
      <c r="S184" s="493"/>
      <c r="T184" s="298"/>
      <c r="U184" s="494"/>
      <c r="V184" s="486">
        <f t="shared" si="449"/>
        <v>0</v>
      </c>
      <c r="W184" s="493"/>
      <c r="X184" s="298"/>
      <c r="Y184" s="494"/>
      <c r="Z184" s="486">
        <f t="shared" si="450"/>
        <v>0</v>
      </c>
      <c r="AA184" s="493"/>
      <c r="AB184" s="298"/>
      <c r="AC184" s="494"/>
      <c r="AD184" s="486">
        <f t="shared" si="451"/>
        <v>0</v>
      </c>
      <c r="AE184" s="493"/>
      <c r="AF184" s="298"/>
      <c r="AG184" s="494"/>
      <c r="AH184" s="486">
        <f t="shared" si="452"/>
        <v>0</v>
      </c>
      <c r="AI184" s="493"/>
      <c r="AJ184" s="298"/>
      <c r="AK184" s="494"/>
      <c r="AL184" s="486">
        <f t="shared" si="453"/>
        <v>0</v>
      </c>
      <c r="AM184" s="493"/>
      <c r="AN184" s="298"/>
      <c r="AO184" s="494"/>
      <c r="AP184" s="486">
        <f t="shared" si="454"/>
        <v>0</v>
      </c>
      <c r="AQ184" s="493"/>
      <c r="AR184" s="298"/>
      <c r="AS184" s="494"/>
      <c r="AT184" s="486">
        <f t="shared" si="455"/>
        <v>0</v>
      </c>
    </row>
    <row r="185" spans="1:81" s="2" customFormat="1" ht="13.5" thickBot="1">
      <c r="B185" s="461"/>
    </row>
    <row r="186" spans="1:81" s="2" customFormat="1" ht="18" customHeight="1" thickBot="1">
      <c r="B186" s="635">
        <v>38352</v>
      </c>
      <c r="C186" s="636">
        <v>38717</v>
      </c>
      <c r="D186" s="636">
        <v>39082</v>
      </c>
      <c r="E186" s="636">
        <v>39447</v>
      </c>
      <c r="F186" s="636">
        <v>39813</v>
      </c>
      <c r="G186" s="636">
        <v>40178</v>
      </c>
      <c r="H186" s="636">
        <v>40543</v>
      </c>
      <c r="I186" s="636">
        <v>40908</v>
      </c>
      <c r="J186" s="636">
        <v>41274</v>
      </c>
      <c r="K186" s="637">
        <v>41639</v>
      </c>
      <c r="L186" s="637">
        <v>42004</v>
      </c>
    </row>
    <row r="187" spans="1:81" s="2" customFormat="1" ht="18" customHeight="1" thickBot="1">
      <c r="A187" s="628" t="s">
        <v>841</v>
      </c>
      <c r="B187" s="632">
        <f t="shared" ref="B187:K187" si="456">SUM(B188:B195)</f>
        <v>0</v>
      </c>
      <c r="C187" s="633">
        <f t="shared" si="456"/>
        <v>0</v>
      </c>
      <c r="D187" s="633">
        <f t="shared" si="456"/>
        <v>0</v>
      </c>
      <c r="E187" s="633">
        <f t="shared" si="456"/>
        <v>0</v>
      </c>
      <c r="F187" s="633">
        <f t="shared" si="456"/>
        <v>0</v>
      </c>
      <c r="G187" s="633">
        <f t="shared" si="456"/>
        <v>0</v>
      </c>
      <c r="H187" s="633">
        <f t="shared" si="456"/>
        <v>0</v>
      </c>
      <c r="I187" s="633">
        <f t="shared" si="456"/>
        <v>0</v>
      </c>
      <c r="J187" s="633">
        <f t="shared" si="456"/>
        <v>0</v>
      </c>
      <c r="K187" s="634">
        <f t="shared" si="456"/>
        <v>0</v>
      </c>
      <c r="L187" s="634">
        <f t="shared" ref="L187" si="457">SUM(L188:L195)</f>
        <v>0</v>
      </c>
    </row>
    <row r="188" spans="1:81" s="2" customFormat="1" ht="15.75" customHeight="1">
      <c r="A188" s="495" t="s">
        <v>842</v>
      </c>
      <c r="B188" s="629"/>
      <c r="C188" s="630"/>
      <c r="D188" s="630"/>
      <c r="E188" s="630"/>
      <c r="F188" s="630"/>
      <c r="G188" s="630"/>
      <c r="H188" s="630"/>
      <c r="I188" s="630"/>
      <c r="J188" s="630"/>
      <c r="K188" s="631"/>
      <c r="L188" s="631"/>
    </row>
    <row r="189" spans="1:81" s="2" customFormat="1" ht="15.75" customHeight="1">
      <c r="A189" s="496" t="s">
        <v>843</v>
      </c>
      <c r="B189" s="484"/>
      <c r="C189" s="621"/>
      <c r="D189" s="621"/>
      <c r="E189" s="621"/>
      <c r="F189" s="621"/>
      <c r="G189" s="621"/>
      <c r="H189" s="621"/>
      <c r="I189" s="621"/>
      <c r="J189" s="621"/>
      <c r="K189" s="623"/>
      <c r="L189" s="623"/>
    </row>
    <row r="190" spans="1:81" s="2" customFormat="1" ht="30" customHeight="1">
      <c r="A190" s="497" t="s">
        <v>844</v>
      </c>
      <c r="B190" s="484"/>
      <c r="C190" s="621"/>
      <c r="D190" s="621"/>
      <c r="E190" s="621"/>
      <c r="F190" s="621"/>
      <c r="G190" s="621"/>
      <c r="H190" s="621"/>
      <c r="I190" s="621"/>
      <c r="J190" s="621"/>
      <c r="K190" s="623"/>
      <c r="L190" s="623"/>
    </row>
    <row r="191" spans="1:81" s="2" customFormat="1" ht="15.75" customHeight="1">
      <c r="A191" s="496" t="s">
        <v>845</v>
      </c>
      <c r="B191" s="493"/>
      <c r="C191" s="622"/>
      <c r="D191" s="622"/>
      <c r="E191" s="622"/>
      <c r="F191" s="622"/>
      <c r="G191" s="622"/>
      <c r="H191" s="622"/>
      <c r="I191" s="622"/>
      <c r="J191" s="622"/>
      <c r="K191" s="624"/>
      <c r="L191" s="624"/>
    </row>
    <row r="192" spans="1:81" ht="15.75">
      <c r="A192" s="496" t="s">
        <v>846</v>
      </c>
      <c r="B192" s="484"/>
      <c r="C192" s="621"/>
      <c r="D192" s="621"/>
      <c r="E192" s="621"/>
      <c r="F192" s="621"/>
      <c r="G192" s="621"/>
      <c r="H192" s="621"/>
      <c r="I192" s="621"/>
      <c r="J192" s="621"/>
      <c r="K192" s="623"/>
      <c r="L192" s="623"/>
      <c r="M192" s="2"/>
      <c r="N192" s="2"/>
      <c r="O192" s="2"/>
      <c r="P192" s="2"/>
      <c r="Q192" s="2"/>
      <c r="R192" s="2"/>
      <c r="S192" s="2"/>
      <c r="T192" s="2"/>
      <c r="U192" s="2"/>
      <c r="V192" s="2"/>
      <c r="W192" s="2"/>
      <c r="X192" s="2"/>
      <c r="Y192" s="2"/>
      <c r="Z192" s="2"/>
      <c r="AA192" s="2"/>
      <c r="AB192" s="2"/>
      <c r="AC192" s="2"/>
      <c r="AD192" s="2"/>
      <c r="AE192" s="2"/>
      <c r="AF192" s="2"/>
      <c r="AG192" s="2"/>
      <c r="AH192" s="2"/>
      <c r="AI192" s="2"/>
      <c r="AJ192" s="2"/>
      <c r="AK192" s="2"/>
      <c r="AL192" s="2"/>
      <c r="AM192" s="2"/>
      <c r="AN192" s="2"/>
      <c r="AO192" s="2"/>
      <c r="AP192" s="2"/>
      <c r="AQ192" s="2"/>
      <c r="AR192" s="2"/>
      <c r="AW192" s="2"/>
      <c r="BB192" s="2"/>
      <c r="BZ192"/>
      <c r="CA192"/>
      <c r="CB192"/>
      <c r="CC192"/>
    </row>
    <row r="193" spans="1:81" ht="15.75">
      <c r="A193" s="496" t="s">
        <v>953</v>
      </c>
      <c r="B193" s="484"/>
      <c r="C193" s="621"/>
      <c r="D193" s="621"/>
      <c r="E193" s="621"/>
      <c r="F193" s="621"/>
      <c r="G193" s="621"/>
      <c r="H193" s="621"/>
      <c r="I193" s="621"/>
      <c r="J193" s="621"/>
      <c r="K193" s="623"/>
      <c r="L193" s="623"/>
      <c r="M193" s="2"/>
      <c r="N193" s="2"/>
      <c r="O193" s="2"/>
      <c r="P193" s="2"/>
      <c r="Q193" s="2"/>
      <c r="R193" s="2"/>
      <c r="S193" s="2"/>
      <c r="T193" s="2"/>
      <c r="U193" s="2"/>
      <c r="V193" s="2"/>
      <c r="W193" s="2"/>
      <c r="X193" s="2"/>
      <c r="Y193" s="2"/>
      <c r="Z193" s="2"/>
      <c r="AA193" s="2"/>
      <c r="AB193" s="2"/>
      <c r="AC193" s="2"/>
      <c r="AD193" s="2"/>
      <c r="AE193" s="2"/>
      <c r="AF193" s="2"/>
      <c r="AG193" s="2"/>
      <c r="AH193" s="2"/>
      <c r="AI193" s="2"/>
      <c r="AJ193" s="2"/>
      <c r="AK193" s="2"/>
      <c r="AL193" s="2"/>
      <c r="AM193" s="2"/>
      <c r="AN193" s="2"/>
      <c r="AO193" s="2"/>
      <c r="AP193" s="2"/>
      <c r="AQ193" s="2"/>
      <c r="AR193" s="2"/>
      <c r="AW193" s="2"/>
      <c r="BB193" s="2"/>
      <c r="BZ193"/>
      <c r="CA193"/>
      <c r="CB193"/>
      <c r="CC193"/>
    </row>
    <row r="194" spans="1:81" ht="15.75">
      <c r="A194" s="496" t="s">
        <v>954</v>
      </c>
      <c r="B194" s="484"/>
      <c r="C194" s="621"/>
      <c r="D194" s="621"/>
      <c r="E194" s="621"/>
      <c r="F194" s="621"/>
      <c r="G194" s="621"/>
      <c r="H194" s="621"/>
      <c r="I194" s="621"/>
      <c r="J194" s="621"/>
      <c r="K194" s="623"/>
      <c r="L194" s="623"/>
      <c r="M194" s="2"/>
      <c r="N194" s="2"/>
      <c r="O194" s="2"/>
      <c r="P194" s="2"/>
      <c r="Q194" s="2"/>
      <c r="R194" s="2"/>
      <c r="S194" s="2"/>
      <c r="T194" s="2"/>
      <c r="U194" s="2"/>
      <c r="V194" s="2"/>
      <c r="W194" s="2"/>
      <c r="X194" s="2"/>
      <c r="Y194" s="2"/>
      <c r="Z194" s="2"/>
      <c r="AA194" s="2"/>
      <c r="AB194" s="2"/>
      <c r="AC194" s="2"/>
      <c r="AD194" s="2"/>
      <c r="AE194" s="2"/>
      <c r="AF194" s="2"/>
      <c r="AG194" s="2"/>
      <c r="AH194" s="2"/>
      <c r="AI194" s="2"/>
      <c r="AJ194" s="2"/>
      <c r="AK194" s="2"/>
      <c r="AL194" s="2"/>
      <c r="AM194" s="2"/>
      <c r="AN194" s="2"/>
      <c r="AO194" s="2"/>
      <c r="AP194" s="2"/>
      <c r="AQ194" s="2"/>
      <c r="AR194" s="2"/>
      <c r="AW194" s="2"/>
      <c r="BB194" s="2"/>
      <c r="BY194"/>
      <c r="BZ194"/>
      <c r="CA194"/>
      <c r="CB194"/>
      <c r="CC194"/>
    </row>
    <row r="195" spans="1:81" ht="16.5" thickBot="1">
      <c r="A195" s="498" t="s">
        <v>955</v>
      </c>
      <c r="B195" s="625"/>
      <c r="C195" s="626"/>
      <c r="D195" s="626"/>
      <c r="E195" s="626"/>
      <c r="F195" s="626"/>
      <c r="G195" s="626"/>
      <c r="H195" s="626"/>
      <c r="I195" s="626"/>
      <c r="J195" s="626"/>
      <c r="K195" s="627"/>
      <c r="L195" s="627"/>
      <c r="M195" s="2"/>
      <c r="N195" s="2"/>
      <c r="O195" s="2"/>
      <c r="P195" s="2"/>
      <c r="Q195" s="2"/>
      <c r="R195" s="2"/>
      <c r="S195" s="2"/>
      <c r="T195" s="2"/>
      <c r="U195" s="2"/>
      <c r="V195" s="2"/>
      <c r="W195" s="2"/>
      <c r="X195" s="2"/>
      <c r="Y195" s="2"/>
      <c r="Z195" s="2"/>
      <c r="AA195" s="2"/>
      <c r="AB195" s="2"/>
      <c r="AC195" s="2"/>
      <c r="AD195" s="2"/>
      <c r="AE195" s="2"/>
      <c r="AF195" s="2"/>
      <c r="AG195" s="2"/>
      <c r="AH195" s="2"/>
      <c r="AI195" s="2"/>
      <c r="AJ195" s="2"/>
      <c r="AK195" s="2"/>
      <c r="AL195" s="2"/>
      <c r="AM195" s="2"/>
      <c r="AN195" s="2"/>
      <c r="AO195" s="2"/>
      <c r="AP195" s="2"/>
      <c r="AQ195" s="2"/>
      <c r="AR195" s="2"/>
      <c r="AW195" s="2"/>
      <c r="BB195" s="2"/>
      <c r="BZ195"/>
      <c r="CA195"/>
      <c r="CB195"/>
      <c r="CC195"/>
    </row>
    <row r="196" spans="1:81" ht="11.25" customHeight="1">
      <c r="A196" s="568"/>
      <c r="B196" s="569"/>
      <c r="C196" s="2"/>
      <c r="D196" s="2"/>
      <c r="E196" s="2"/>
      <c r="F196" s="2"/>
      <c r="G196" s="2"/>
      <c r="H196" s="2"/>
      <c r="I196" s="2"/>
      <c r="J196" s="2"/>
      <c r="K196" s="2"/>
      <c r="L196" s="2"/>
      <c r="M196" s="2"/>
      <c r="N196" s="2"/>
      <c r="O196" s="2"/>
      <c r="P196" s="2"/>
      <c r="Q196" s="2"/>
      <c r="R196" s="2"/>
      <c r="S196" s="2"/>
      <c r="T196" s="2"/>
      <c r="U196" s="2"/>
      <c r="V196" s="2"/>
      <c r="W196" s="2"/>
      <c r="X196" s="2"/>
      <c r="Y196" s="2"/>
      <c r="Z196" s="2"/>
      <c r="AA196" s="2"/>
      <c r="AB196" s="2"/>
      <c r="AC196" s="2"/>
      <c r="AD196" s="2"/>
      <c r="AE196" s="2"/>
      <c r="AF196" s="2"/>
      <c r="AG196" s="2"/>
      <c r="AH196" s="2"/>
      <c r="AI196" s="2"/>
      <c r="AJ196" s="2"/>
      <c r="AK196" s="2"/>
      <c r="AL196" s="2"/>
      <c r="AM196" s="2"/>
      <c r="AN196" s="2"/>
      <c r="AO196" s="2"/>
      <c r="AP196" s="2"/>
      <c r="AQ196" s="2"/>
      <c r="AR196" s="2"/>
      <c r="AW196" s="2"/>
      <c r="BB196" s="2"/>
      <c r="BQ196"/>
      <c r="BR196"/>
      <c r="BS196"/>
      <c r="BT196"/>
      <c r="BU196"/>
      <c r="BV196"/>
      <c r="BW196"/>
      <c r="BX196"/>
      <c r="BY196"/>
      <c r="BZ196"/>
      <c r="CA196"/>
      <c r="CB196"/>
      <c r="CC196"/>
    </row>
    <row r="197" spans="1:81" ht="11.25" customHeight="1">
      <c r="A197" s="2" t="s">
        <v>957</v>
      </c>
      <c r="B197" s="569"/>
      <c r="C197" s="2"/>
      <c r="D197" s="2"/>
      <c r="E197" s="2"/>
      <c r="F197" s="2"/>
      <c r="G197" s="2"/>
      <c r="H197" s="2"/>
      <c r="I197" s="2"/>
      <c r="J197" s="2"/>
      <c r="K197" s="2"/>
      <c r="L197" s="2"/>
      <c r="M197" s="2"/>
      <c r="N197" s="2"/>
      <c r="O197" s="2"/>
      <c r="P197" s="2"/>
      <c r="Q197" s="2"/>
      <c r="R197" s="2"/>
      <c r="S197" s="2"/>
      <c r="T197" s="2"/>
      <c r="U197" s="2"/>
      <c r="V197" s="2"/>
      <c r="W197" s="2"/>
      <c r="X197" s="2"/>
      <c r="Y197" s="2"/>
      <c r="Z197" s="2"/>
      <c r="AA197" s="2"/>
      <c r="AB197" s="2"/>
      <c r="AC197" s="2"/>
      <c r="AD197" s="2"/>
      <c r="AE197" s="2"/>
      <c r="AF197" s="2"/>
      <c r="AG197" s="2"/>
      <c r="AH197" s="2"/>
      <c r="AI197" s="2"/>
      <c r="AJ197" s="2"/>
      <c r="AK197" s="2"/>
      <c r="AL197" s="2"/>
      <c r="AM197" s="2"/>
      <c r="AN197" s="2"/>
      <c r="AO197" s="2"/>
      <c r="AP197" s="2"/>
      <c r="AQ197" s="2"/>
      <c r="AR197" s="2"/>
      <c r="AW197" s="2"/>
      <c r="BB197" s="2"/>
      <c r="BQ197"/>
      <c r="BR197"/>
      <c r="BS197"/>
      <c r="BT197"/>
      <c r="BU197"/>
      <c r="BV197"/>
      <c r="BW197"/>
      <c r="BX197"/>
      <c r="BY197"/>
      <c r="BZ197"/>
      <c r="CA197"/>
      <c r="CB197"/>
      <c r="CC197"/>
    </row>
    <row r="198" spans="1:81" s="2" customFormat="1" ht="12.75" customHeight="1">
      <c r="A198" s="2" t="s">
        <v>956</v>
      </c>
      <c r="B198" s="461"/>
      <c r="F198" s="461"/>
      <c r="J198" s="461"/>
      <c r="N198" s="461"/>
      <c r="R198" s="461"/>
      <c r="V198" s="461"/>
      <c r="Z198" s="461"/>
      <c r="AD198" s="461"/>
      <c r="AH198" s="461"/>
      <c r="AL198" s="461"/>
      <c r="AP198" s="461"/>
      <c r="AU198" s="461"/>
    </row>
    <row r="199" spans="1:81" s="2" customFormat="1" ht="9" customHeight="1">
      <c r="B199" s="461"/>
      <c r="F199" s="461"/>
      <c r="J199" s="461"/>
      <c r="N199" s="461"/>
      <c r="R199" s="461"/>
      <c r="V199" s="461"/>
      <c r="Z199" s="461"/>
      <c r="AD199" s="461"/>
      <c r="AH199" s="461"/>
      <c r="AL199" s="461"/>
      <c r="AP199" s="461"/>
      <c r="AU199" s="461"/>
      <c r="AZ199" s="461"/>
    </row>
    <row r="200" spans="1:81" s="2" customFormat="1">
      <c r="A200" s="499" t="s">
        <v>847</v>
      </c>
      <c r="B200" s="461"/>
      <c r="AQ200" s="461"/>
      <c r="AV200" s="461"/>
      <c r="BA200" s="461"/>
    </row>
    <row r="201" spans="1:81" s="2" customFormat="1">
      <c r="A201" s="500" t="s">
        <v>848</v>
      </c>
      <c r="B201" s="501" t="s">
        <v>849</v>
      </c>
      <c r="AQ201" s="461"/>
      <c r="AV201" s="461"/>
      <c r="BA201" s="461"/>
    </row>
    <row r="202" spans="1:81" s="2" customFormat="1">
      <c r="A202" s="500"/>
      <c r="B202" s="501" t="s">
        <v>850</v>
      </c>
      <c r="AQ202" s="461"/>
      <c r="AV202" s="461"/>
      <c r="BA202" s="461"/>
    </row>
    <row r="203" spans="1:81" s="2" customFormat="1">
      <c r="A203" s="500" t="s">
        <v>851</v>
      </c>
      <c r="B203" s="501" t="s">
        <v>852</v>
      </c>
      <c r="AQ203" s="461"/>
      <c r="AV203" s="461"/>
      <c r="BA203" s="461"/>
    </row>
    <row r="204" spans="1:81" s="2" customFormat="1">
      <c r="A204" s="500" t="s">
        <v>853</v>
      </c>
      <c r="B204" s="501" t="s">
        <v>854</v>
      </c>
      <c r="AQ204" s="461"/>
      <c r="AV204" s="461"/>
      <c r="BA204" s="461"/>
    </row>
    <row r="205" spans="1:81" s="2" customFormat="1">
      <c r="A205" s="500" t="s">
        <v>855</v>
      </c>
      <c r="B205" s="501" t="s">
        <v>856</v>
      </c>
      <c r="AQ205" s="461"/>
      <c r="AV205" s="461"/>
      <c r="BA205" s="461"/>
    </row>
    <row r="206" spans="1:81" s="2" customFormat="1">
      <c r="A206" s="500" t="s">
        <v>857</v>
      </c>
      <c r="B206" s="501" t="s">
        <v>858</v>
      </c>
      <c r="AQ206" s="461"/>
      <c r="AV206" s="461"/>
      <c r="BA206" s="461"/>
    </row>
    <row r="207" spans="1:81" s="2" customFormat="1">
      <c r="A207" s="500" t="s">
        <v>859</v>
      </c>
      <c r="B207" s="501" t="s">
        <v>860</v>
      </c>
      <c r="AQ207" s="461"/>
      <c r="AV207" s="461"/>
      <c r="BA207" s="461"/>
    </row>
    <row r="208" spans="1:81" s="2" customFormat="1">
      <c r="A208" s="500"/>
      <c r="B208" s="501" t="s">
        <v>861</v>
      </c>
      <c r="AQ208" s="461"/>
      <c r="AV208" s="461"/>
      <c r="BA208" s="461"/>
    </row>
    <row r="209" spans="2:54" s="2" customFormat="1">
      <c r="B209" s="461"/>
      <c r="AR209" s="461"/>
      <c r="AW209" s="461"/>
      <c r="BB209" s="461"/>
    </row>
    <row r="210" spans="2:54" s="2" customFormat="1">
      <c r="B210" s="461"/>
      <c r="AR210" s="461"/>
      <c r="AW210" s="461"/>
      <c r="BB210" s="461"/>
    </row>
    <row r="211" spans="2:54" s="2" customFormat="1">
      <c r="B211" s="461"/>
      <c r="AR211" s="461"/>
      <c r="AW211" s="461"/>
      <c r="BB211" s="461"/>
    </row>
    <row r="212" spans="2:54" s="2" customFormat="1">
      <c r="B212" s="461"/>
      <c r="AR212" s="461"/>
      <c r="AW212" s="461"/>
      <c r="BB212" s="461"/>
    </row>
    <row r="213" spans="2:54" s="2" customFormat="1">
      <c r="B213" s="461"/>
      <c r="AR213" s="461"/>
      <c r="AW213" s="461"/>
      <c r="BB213" s="461"/>
    </row>
    <row r="214" spans="2:54" s="2" customFormat="1">
      <c r="B214" s="461"/>
      <c r="AR214" s="461"/>
      <c r="AW214" s="461"/>
      <c r="BB214" s="461"/>
    </row>
    <row r="215" spans="2:54" s="2" customFormat="1">
      <c r="B215" s="461"/>
      <c r="AR215" s="461"/>
      <c r="AW215" s="461"/>
      <c r="BB215" s="461"/>
    </row>
    <row r="216" spans="2:54" s="2" customFormat="1">
      <c r="B216" s="461"/>
      <c r="AR216" s="461"/>
      <c r="AW216" s="461"/>
      <c r="BB216" s="461"/>
    </row>
    <row r="217" spans="2:54" s="2" customFormat="1">
      <c r="B217" s="461"/>
      <c r="AR217" s="461"/>
      <c r="AW217" s="461"/>
      <c r="BB217" s="461"/>
    </row>
    <row r="218" spans="2:54" s="2" customFormat="1">
      <c r="B218" s="461"/>
      <c r="AR218" s="461"/>
      <c r="AW218" s="461"/>
      <c r="BB218" s="461"/>
    </row>
    <row r="219" spans="2:54" s="2" customFormat="1">
      <c r="B219" s="461"/>
      <c r="AR219" s="461"/>
      <c r="AW219" s="461"/>
      <c r="BB219" s="461"/>
    </row>
    <row r="220" spans="2:54" s="2" customFormat="1">
      <c r="B220" s="461"/>
      <c r="AR220" s="461"/>
      <c r="AW220" s="461"/>
      <c r="BB220" s="461"/>
    </row>
    <row r="221" spans="2:54" s="2" customFormat="1">
      <c r="B221" s="461"/>
      <c r="AR221" s="461"/>
      <c r="AW221" s="461"/>
      <c r="BB221" s="461"/>
    </row>
    <row r="222" spans="2:54" s="2" customFormat="1">
      <c r="B222" s="461"/>
      <c r="AR222" s="461"/>
      <c r="AW222" s="461"/>
      <c r="BB222" s="461"/>
    </row>
    <row r="223" spans="2:54" s="2" customFormat="1">
      <c r="B223" s="461"/>
      <c r="AR223" s="461"/>
      <c r="AW223" s="461"/>
      <c r="BB223" s="461"/>
    </row>
    <row r="224" spans="2:54" s="2" customFormat="1">
      <c r="B224" s="461"/>
      <c r="AR224" s="461"/>
      <c r="AW224" s="461"/>
      <c r="BB224" s="461"/>
    </row>
    <row r="225" spans="2:54" s="2" customFormat="1">
      <c r="B225" s="461"/>
      <c r="AR225" s="461"/>
      <c r="AW225" s="461"/>
      <c r="BB225" s="461"/>
    </row>
    <row r="226" spans="2:54" s="2" customFormat="1">
      <c r="B226" s="461"/>
      <c r="AR226" s="461"/>
      <c r="AW226" s="461"/>
      <c r="BB226" s="461"/>
    </row>
    <row r="227" spans="2:54" s="2" customFormat="1">
      <c r="B227" s="461"/>
      <c r="AR227" s="461"/>
      <c r="AW227" s="461"/>
      <c r="BB227" s="461"/>
    </row>
    <row r="228" spans="2:54" s="2" customFormat="1">
      <c r="B228" s="461"/>
      <c r="AR228" s="461"/>
      <c r="AW228" s="461"/>
      <c r="BB228" s="461"/>
    </row>
    <row r="229" spans="2:54" s="2" customFormat="1">
      <c r="B229" s="461"/>
      <c r="AR229" s="461"/>
      <c r="AW229" s="461"/>
      <c r="BB229" s="461"/>
    </row>
    <row r="230" spans="2:54" s="2" customFormat="1">
      <c r="B230" s="461"/>
      <c r="AR230" s="461"/>
      <c r="AW230" s="461"/>
      <c r="BB230" s="461"/>
    </row>
    <row r="231" spans="2:54" s="2" customFormat="1">
      <c r="B231" s="461"/>
      <c r="AR231" s="461"/>
      <c r="AW231" s="461"/>
      <c r="BB231" s="461"/>
    </row>
    <row r="232" spans="2:54" s="2" customFormat="1">
      <c r="B232" s="461"/>
      <c r="AR232" s="461"/>
      <c r="AW232" s="461"/>
      <c r="BB232" s="461"/>
    </row>
    <row r="233" spans="2:54" s="2" customFormat="1">
      <c r="B233" s="461"/>
      <c r="AR233" s="461"/>
      <c r="AW233" s="461"/>
      <c r="BB233" s="461"/>
    </row>
    <row r="234" spans="2:54" s="2" customFormat="1">
      <c r="B234" s="461"/>
      <c r="AR234" s="461"/>
      <c r="AW234" s="461"/>
      <c r="BB234" s="461"/>
    </row>
    <row r="235" spans="2:54" s="2" customFormat="1">
      <c r="B235" s="461"/>
      <c r="AR235" s="461"/>
      <c r="AW235" s="461"/>
      <c r="BB235" s="461"/>
    </row>
    <row r="236" spans="2:54" s="2" customFormat="1">
      <c r="B236" s="461"/>
      <c r="AR236" s="461"/>
      <c r="AW236" s="461"/>
      <c r="BB236" s="461"/>
    </row>
    <row r="237" spans="2:54" s="2" customFormat="1">
      <c r="B237" s="461"/>
      <c r="AR237" s="461"/>
      <c r="AW237" s="461"/>
      <c r="BB237" s="461"/>
    </row>
    <row r="238" spans="2:54" s="2" customFormat="1">
      <c r="B238" s="461"/>
      <c r="AR238" s="461"/>
      <c r="AW238" s="461"/>
      <c r="BB238" s="461"/>
    </row>
    <row r="239" spans="2:54" s="2" customFormat="1">
      <c r="B239" s="461"/>
      <c r="AR239" s="461"/>
      <c r="AW239" s="461"/>
      <c r="BB239" s="461"/>
    </row>
    <row r="240" spans="2:54" s="2" customFormat="1">
      <c r="B240" s="461"/>
      <c r="AR240" s="461"/>
      <c r="AW240" s="461"/>
      <c r="BB240" s="461"/>
    </row>
    <row r="241" spans="2:54" s="2" customFormat="1">
      <c r="B241" s="461"/>
      <c r="AR241" s="461"/>
      <c r="AW241" s="461"/>
      <c r="BB241" s="461"/>
    </row>
    <row r="242" spans="2:54" s="2" customFormat="1">
      <c r="B242" s="461"/>
      <c r="AR242" s="461"/>
      <c r="AW242" s="461"/>
      <c r="BB242" s="461"/>
    </row>
    <row r="243" spans="2:54" s="2" customFormat="1">
      <c r="B243" s="461"/>
      <c r="AR243" s="461"/>
      <c r="AW243" s="461"/>
      <c r="BB243" s="461"/>
    </row>
    <row r="244" spans="2:54" s="2" customFormat="1">
      <c r="B244" s="461"/>
      <c r="AR244" s="461"/>
      <c r="AW244" s="461"/>
      <c r="BB244" s="461"/>
    </row>
    <row r="245" spans="2:54" s="2" customFormat="1">
      <c r="B245" s="461"/>
      <c r="AR245" s="461"/>
      <c r="AW245" s="461"/>
      <c r="BB245" s="461"/>
    </row>
    <row r="246" spans="2:54" s="2" customFormat="1">
      <c r="B246" s="461"/>
      <c r="AR246" s="461"/>
      <c r="AW246" s="461"/>
      <c r="BB246" s="461"/>
    </row>
    <row r="247" spans="2:54" s="2" customFormat="1">
      <c r="B247" s="461"/>
      <c r="AR247" s="461"/>
      <c r="AW247" s="461"/>
      <c r="BB247" s="461"/>
    </row>
    <row r="248" spans="2:54" s="2" customFormat="1">
      <c r="B248" s="461"/>
      <c r="AR248" s="461"/>
      <c r="AW248" s="461"/>
      <c r="BB248" s="461"/>
    </row>
    <row r="249" spans="2:54" s="2" customFormat="1">
      <c r="B249" s="461"/>
      <c r="AR249" s="461"/>
      <c r="AW249" s="461"/>
      <c r="BB249" s="461"/>
    </row>
    <row r="250" spans="2:54" s="2" customFormat="1">
      <c r="B250" s="461"/>
      <c r="AR250" s="461"/>
      <c r="AW250" s="461"/>
      <c r="BB250" s="461"/>
    </row>
    <row r="251" spans="2:54" s="2" customFormat="1">
      <c r="B251" s="461"/>
      <c r="AR251" s="461"/>
      <c r="AW251" s="461"/>
      <c r="BB251" s="461"/>
    </row>
    <row r="252" spans="2:54" s="2" customFormat="1">
      <c r="B252" s="461"/>
      <c r="AR252" s="461"/>
      <c r="AW252" s="461"/>
      <c r="BB252" s="461"/>
    </row>
    <row r="253" spans="2:54" s="2" customFormat="1">
      <c r="B253" s="461"/>
      <c r="AR253" s="461"/>
      <c r="AW253" s="461"/>
      <c r="BB253" s="461"/>
    </row>
    <row r="254" spans="2:54" s="2" customFormat="1">
      <c r="B254" s="461"/>
      <c r="AR254" s="461"/>
      <c r="AW254" s="461"/>
      <c r="BB254" s="461"/>
    </row>
    <row r="255" spans="2:54" s="2" customFormat="1">
      <c r="B255" s="461"/>
      <c r="AR255" s="461"/>
      <c r="AW255" s="461"/>
      <c r="BB255" s="461"/>
    </row>
    <row r="256" spans="2:54" s="2" customFormat="1">
      <c r="B256" s="461"/>
      <c r="AR256" s="461"/>
      <c r="AW256" s="461"/>
      <c r="BB256" s="461"/>
    </row>
    <row r="257" spans="2:54" s="2" customFormat="1">
      <c r="B257" s="461"/>
      <c r="AR257" s="461"/>
      <c r="AW257" s="461"/>
      <c r="BB257" s="461"/>
    </row>
    <row r="258" spans="2:54" s="2" customFormat="1">
      <c r="B258" s="461"/>
      <c r="AR258" s="461"/>
      <c r="AW258" s="461"/>
      <c r="BB258" s="461"/>
    </row>
    <row r="259" spans="2:54" s="2" customFormat="1">
      <c r="B259" s="461"/>
      <c r="AR259" s="461"/>
      <c r="AW259" s="461"/>
      <c r="BB259" s="461"/>
    </row>
    <row r="260" spans="2:54" s="2" customFormat="1">
      <c r="B260" s="461"/>
      <c r="AR260" s="461"/>
      <c r="AW260" s="461"/>
      <c r="BB260" s="461"/>
    </row>
    <row r="261" spans="2:54" s="2" customFormat="1">
      <c r="B261" s="461"/>
      <c r="AR261" s="461"/>
      <c r="AW261" s="461"/>
      <c r="BB261" s="461"/>
    </row>
    <row r="262" spans="2:54" s="2" customFormat="1">
      <c r="B262" s="461"/>
      <c r="AR262" s="461"/>
      <c r="AW262" s="461"/>
      <c r="BB262" s="461"/>
    </row>
    <row r="263" spans="2:54" s="2" customFormat="1">
      <c r="B263" s="461"/>
      <c r="AR263" s="461"/>
      <c r="AW263" s="461"/>
      <c r="BB263" s="461"/>
    </row>
    <row r="264" spans="2:54" s="2" customFormat="1">
      <c r="B264" s="461"/>
      <c r="AR264" s="461"/>
      <c r="AW264" s="461"/>
      <c r="BB264" s="461"/>
    </row>
    <row r="265" spans="2:54" s="2" customFormat="1">
      <c r="B265" s="461"/>
      <c r="AR265" s="461"/>
      <c r="AW265" s="461"/>
      <c r="BB265" s="461"/>
    </row>
    <row r="266" spans="2:54" s="2" customFormat="1">
      <c r="B266" s="461"/>
      <c r="AR266" s="461"/>
      <c r="AW266" s="461"/>
      <c r="BB266" s="461"/>
    </row>
    <row r="267" spans="2:54" s="2" customFormat="1">
      <c r="B267" s="461"/>
      <c r="AR267" s="461"/>
      <c r="AW267" s="461"/>
      <c r="BB267" s="461"/>
    </row>
    <row r="268" spans="2:54" s="2" customFormat="1">
      <c r="B268" s="461"/>
      <c r="AR268" s="461"/>
      <c r="AW268" s="461"/>
      <c r="BB268" s="461"/>
    </row>
    <row r="269" spans="2:54" s="2" customFormat="1">
      <c r="B269" s="461"/>
      <c r="AR269" s="461"/>
      <c r="AW269" s="461"/>
      <c r="BB269" s="461"/>
    </row>
    <row r="270" spans="2:54" s="2" customFormat="1">
      <c r="B270" s="461"/>
      <c r="AR270" s="461"/>
      <c r="AW270" s="461"/>
      <c r="BB270" s="461"/>
    </row>
    <row r="271" spans="2:54" s="2" customFormat="1">
      <c r="B271" s="461"/>
      <c r="AR271" s="461"/>
      <c r="AW271" s="461"/>
      <c r="BB271" s="461"/>
    </row>
    <row r="272" spans="2:54" s="2" customFormat="1">
      <c r="B272" s="461"/>
      <c r="AR272" s="461"/>
      <c r="AW272" s="461"/>
      <c r="BB272" s="461"/>
    </row>
    <row r="273" spans="2:54" s="2" customFormat="1">
      <c r="B273" s="461"/>
      <c r="AR273" s="461"/>
      <c r="AW273" s="461"/>
      <c r="BB273" s="461"/>
    </row>
    <row r="274" spans="2:54" s="2" customFormat="1">
      <c r="B274" s="461"/>
      <c r="AR274" s="461"/>
      <c r="AW274" s="461"/>
      <c r="BB274" s="461"/>
    </row>
    <row r="275" spans="2:54" s="2" customFormat="1">
      <c r="B275" s="461"/>
      <c r="AR275" s="461"/>
      <c r="AW275" s="461"/>
      <c r="BB275" s="461"/>
    </row>
    <row r="276" spans="2:54" s="2" customFormat="1">
      <c r="B276" s="461"/>
      <c r="AR276" s="461"/>
      <c r="AW276" s="461"/>
      <c r="BB276" s="461"/>
    </row>
    <row r="277" spans="2:54" s="2" customFormat="1">
      <c r="B277" s="461"/>
      <c r="AR277" s="461"/>
      <c r="AW277" s="461"/>
      <c r="BB277" s="461"/>
    </row>
    <row r="278" spans="2:54" s="2" customFormat="1">
      <c r="B278" s="461"/>
      <c r="AR278" s="461"/>
      <c r="AW278" s="461"/>
      <c r="BB278" s="461"/>
    </row>
    <row r="279" spans="2:54" s="2" customFormat="1">
      <c r="B279" s="461"/>
      <c r="AR279" s="461"/>
      <c r="AW279" s="461"/>
      <c r="BB279" s="461"/>
    </row>
    <row r="280" spans="2:54" s="2" customFormat="1">
      <c r="B280" s="461"/>
      <c r="AR280" s="461"/>
      <c r="AW280" s="461"/>
      <c r="BB280" s="461"/>
    </row>
    <row r="281" spans="2:54" s="2" customFormat="1">
      <c r="B281" s="461"/>
      <c r="AR281" s="461"/>
      <c r="AW281" s="461"/>
      <c r="BB281" s="461"/>
    </row>
    <row r="282" spans="2:54" s="2" customFormat="1">
      <c r="B282" s="461"/>
      <c r="AR282" s="461"/>
      <c r="AW282" s="461"/>
      <c r="BB282" s="461"/>
    </row>
    <row r="283" spans="2:54" s="2" customFormat="1">
      <c r="B283" s="461"/>
      <c r="AR283" s="461"/>
      <c r="AW283" s="461"/>
      <c r="BB283" s="461"/>
    </row>
    <row r="284" spans="2:54" s="2" customFormat="1">
      <c r="B284" s="461"/>
      <c r="AR284" s="461"/>
      <c r="AW284" s="461"/>
      <c r="BB284" s="461"/>
    </row>
    <row r="285" spans="2:54" s="2" customFormat="1">
      <c r="B285" s="461"/>
      <c r="AR285" s="461"/>
      <c r="AW285" s="461"/>
      <c r="BB285" s="461"/>
    </row>
    <row r="286" spans="2:54" s="2" customFormat="1">
      <c r="B286" s="461"/>
      <c r="AR286" s="461"/>
      <c r="AW286" s="461"/>
      <c r="BB286" s="461"/>
    </row>
    <row r="287" spans="2:54" s="2" customFormat="1">
      <c r="B287" s="461"/>
      <c r="AR287" s="461"/>
      <c r="AW287" s="461"/>
      <c r="BB287" s="461"/>
    </row>
    <row r="288" spans="2:54" s="2" customFormat="1">
      <c r="B288" s="461"/>
      <c r="AR288" s="461"/>
      <c r="AW288" s="461"/>
      <c r="BB288" s="461"/>
    </row>
    <row r="289" spans="2:54" s="2" customFormat="1">
      <c r="B289" s="461"/>
      <c r="AR289" s="461"/>
      <c r="AW289" s="461"/>
      <c r="BB289" s="461"/>
    </row>
    <row r="290" spans="2:54" s="2" customFormat="1">
      <c r="B290" s="461"/>
      <c r="AR290" s="461"/>
      <c r="AW290" s="461"/>
      <c r="BB290" s="461"/>
    </row>
    <row r="291" spans="2:54" s="2" customFormat="1">
      <c r="B291" s="461"/>
      <c r="AR291" s="461"/>
      <c r="AW291" s="461"/>
      <c r="BB291" s="461"/>
    </row>
    <row r="292" spans="2:54" s="2" customFormat="1">
      <c r="B292" s="461"/>
      <c r="AR292" s="461"/>
      <c r="AW292" s="461"/>
      <c r="BB292" s="461"/>
    </row>
    <row r="293" spans="2:54" s="2" customFormat="1">
      <c r="B293" s="461"/>
      <c r="AR293" s="461"/>
      <c r="AW293" s="461"/>
      <c r="BB293" s="461"/>
    </row>
    <row r="294" spans="2:54" s="2" customFormat="1">
      <c r="B294" s="461"/>
      <c r="AR294" s="461"/>
      <c r="AW294" s="461"/>
      <c r="BB294" s="461"/>
    </row>
    <row r="295" spans="2:54" s="2" customFormat="1">
      <c r="B295" s="461"/>
      <c r="AR295" s="461"/>
      <c r="AW295" s="461"/>
      <c r="BB295" s="461"/>
    </row>
    <row r="296" spans="2:54" s="2" customFormat="1">
      <c r="B296" s="461"/>
      <c r="AR296" s="461"/>
      <c r="AW296" s="461"/>
      <c r="BB296" s="461"/>
    </row>
    <row r="297" spans="2:54" s="2" customFormat="1">
      <c r="B297" s="461"/>
      <c r="AR297" s="461"/>
      <c r="AW297" s="461"/>
      <c r="BB297" s="461"/>
    </row>
    <row r="298" spans="2:54" s="2" customFormat="1">
      <c r="B298" s="461"/>
      <c r="AR298" s="461"/>
      <c r="AW298" s="461"/>
      <c r="BB298" s="461"/>
    </row>
    <row r="299" spans="2:54" s="2" customFormat="1">
      <c r="B299" s="461"/>
      <c r="AR299" s="461"/>
      <c r="AW299" s="461"/>
      <c r="BB299" s="461"/>
    </row>
    <row r="300" spans="2:54" s="2" customFormat="1">
      <c r="B300" s="461"/>
      <c r="AR300" s="461"/>
      <c r="AW300" s="461"/>
      <c r="BB300" s="461"/>
    </row>
    <row r="301" spans="2:54" s="2" customFormat="1">
      <c r="B301" s="461"/>
      <c r="AR301" s="461"/>
      <c r="AW301" s="461"/>
      <c r="BB301" s="461"/>
    </row>
    <row r="302" spans="2:54" s="2" customFormat="1">
      <c r="B302" s="461"/>
      <c r="AR302" s="461"/>
      <c r="AW302" s="461"/>
      <c r="BB302" s="461"/>
    </row>
    <row r="303" spans="2:54" s="2" customFormat="1">
      <c r="B303" s="461"/>
      <c r="AR303" s="461"/>
      <c r="AW303" s="461"/>
      <c r="BB303" s="461"/>
    </row>
    <row r="304" spans="2:54" s="2" customFormat="1">
      <c r="B304" s="461"/>
      <c r="AR304" s="461"/>
      <c r="AW304" s="461"/>
      <c r="BB304" s="461"/>
    </row>
    <row r="305" spans="2:54" s="2" customFormat="1">
      <c r="B305" s="461"/>
      <c r="AR305" s="461"/>
      <c r="AW305" s="461"/>
      <c r="BB305" s="461"/>
    </row>
    <row r="306" spans="2:54" s="2" customFormat="1">
      <c r="B306" s="461"/>
      <c r="AR306" s="461"/>
      <c r="AW306" s="461"/>
      <c r="BB306" s="461"/>
    </row>
    <row r="307" spans="2:54" s="2" customFormat="1">
      <c r="B307" s="461"/>
      <c r="AR307" s="461"/>
      <c r="AW307" s="461"/>
      <c r="BB307" s="461"/>
    </row>
    <row r="308" spans="2:54" s="2" customFormat="1">
      <c r="B308" s="461"/>
      <c r="AR308" s="461"/>
      <c r="AW308" s="461"/>
      <c r="BB308" s="461"/>
    </row>
    <row r="309" spans="2:54" s="2" customFormat="1">
      <c r="B309" s="461"/>
      <c r="AR309" s="461"/>
      <c r="AW309" s="461"/>
      <c r="BB309" s="461"/>
    </row>
    <row r="310" spans="2:54" s="2" customFormat="1">
      <c r="B310" s="461"/>
      <c r="AR310" s="461"/>
      <c r="AW310" s="461"/>
      <c r="BB310" s="461"/>
    </row>
    <row r="311" spans="2:54" s="2" customFormat="1">
      <c r="B311" s="461"/>
      <c r="AR311" s="461"/>
      <c r="AW311" s="461"/>
      <c r="BB311" s="461"/>
    </row>
    <row r="312" spans="2:54" s="2" customFormat="1">
      <c r="B312" s="461"/>
      <c r="AR312" s="461"/>
      <c r="AW312" s="461"/>
      <c r="BB312" s="461"/>
    </row>
    <row r="313" spans="2:54" s="2" customFormat="1">
      <c r="B313" s="461"/>
      <c r="AR313" s="461"/>
      <c r="AW313" s="461"/>
      <c r="BB313" s="461"/>
    </row>
    <row r="314" spans="2:54" s="2" customFormat="1">
      <c r="B314" s="461"/>
      <c r="AR314" s="461"/>
      <c r="AW314" s="461"/>
      <c r="BB314" s="461"/>
    </row>
  </sheetData>
  <sheetProtection password="CE4F" sheet="1" objects="1" scenarios="1" formatCells="0" formatColumns="0" formatRows="0" insertColumns="0" insertRows="0" deleteColumns="0" deleteRows="0" selectLockedCells="1"/>
  <mergeCells count="12">
    <mergeCell ref="AQ17:AT17"/>
    <mergeCell ref="A17:B17"/>
    <mergeCell ref="AM17:AP17"/>
    <mergeCell ref="AI17:AL17"/>
    <mergeCell ref="AE17:AH17"/>
    <mergeCell ref="AA17:AD17"/>
    <mergeCell ref="W17:Z17"/>
    <mergeCell ref="S17:V17"/>
    <mergeCell ref="O17:R17"/>
    <mergeCell ref="K17:N17"/>
    <mergeCell ref="G17:J17"/>
    <mergeCell ref="C17:F17"/>
  </mergeCells>
  <pageMargins left="0.74803149606299213" right="0.74803149606299213" top="0.98425196850393704" bottom="0.98425196850393704" header="0.51181102362204722" footer="0.51181102362204722"/>
  <pageSetup paperSize="9" scale="37" fitToHeight="2" orientation="landscape" r:id="rId1"/>
  <headerFooter alignWithMargins="0"/>
  <rowBreaks count="2" manualBreakCount="2">
    <brk id="61" max="45" man="1"/>
    <brk id="124" max="45" man="1"/>
  </rowBreaks>
  <colBreaks count="1" manualBreakCount="1">
    <brk id="22" max="196"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78"/>
  <sheetViews>
    <sheetView view="pageBreakPreview" zoomScale="70" zoomScaleSheetLayoutView="70" workbookViewId="0">
      <selection activeCell="A2" sqref="A2"/>
    </sheetView>
  </sheetViews>
  <sheetFormatPr defaultRowHeight="12.75"/>
  <cols>
    <col min="1" max="1" width="13.7109375" style="210" customWidth="1"/>
    <col min="2" max="2" width="25.5703125" style="210" customWidth="1"/>
    <col min="3" max="3" width="9.7109375" style="210" customWidth="1"/>
    <col min="4" max="4" width="18.42578125" style="210" customWidth="1"/>
    <col min="5" max="5" width="4.5703125" style="210" customWidth="1"/>
    <col min="6" max="6" width="25.5703125" style="210" customWidth="1"/>
    <col min="7" max="7" width="9.7109375" style="210" customWidth="1"/>
    <col min="8" max="8" width="18.42578125" style="210" customWidth="1"/>
    <col min="9" max="9" width="4.7109375" style="210" customWidth="1"/>
    <col min="10" max="10" width="25.5703125" style="210" customWidth="1"/>
    <col min="11" max="11" width="9.7109375" style="210" customWidth="1"/>
    <col min="12" max="12" width="18.42578125" style="210" customWidth="1"/>
    <col min="13" max="18" width="9.140625" style="2"/>
    <col min="19" max="16384" width="9.140625" style="210"/>
  </cols>
  <sheetData>
    <row r="1" spans="1:12" ht="15.75">
      <c r="A1" s="256" t="s">
        <v>872</v>
      </c>
      <c r="C1" s="256"/>
    </row>
    <row r="2" spans="1:12" ht="15.75">
      <c r="A2" s="305"/>
      <c r="C2" s="256"/>
    </row>
    <row r="3" spans="1:12" ht="15.75">
      <c r="A3" s="306" t="s">
        <v>138</v>
      </c>
      <c r="C3" s="256"/>
    </row>
    <row r="4" spans="1:12" ht="12.75" customHeight="1">
      <c r="A4" s="847" t="s">
        <v>883</v>
      </c>
      <c r="B4" s="847"/>
      <c r="C4" s="847"/>
      <c r="D4" s="847"/>
      <c r="E4" s="847"/>
      <c r="F4" s="847"/>
      <c r="G4" s="847"/>
      <c r="H4" s="847"/>
      <c r="I4" s="739"/>
      <c r="J4" s="739"/>
    </row>
    <row r="5" spans="1:12">
      <c r="A5" s="847"/>
      <c r="B5" s="847"/>
      <c r="C5" s="847"/>
      <c r="D5" s="847"/>
      <c r="E5" s="847"/>
      <c r="F5" s="847"/>
      <c r="G5" s="847"/>
      <c r="H5" s="847"/>
      <c r="I5" s="739"/>
      <c r="J5" s="739"/>
    </row>
    <row r="6" spans="1:12">
      <c r="A6" s="740" t="s">
        <v>1050</v>
      </c>
    </row>
    <row r="7" spans="1:12" ht="13.5" thickBot="1"/>
    <row r="8" spans="1:12" ht="27.75" customHeight="1">
      <c r="A8" s="848" t="s">
        <v>1054</v>
      </c>
      <c r="B8" s="851" t="s">
        <v>967</v>
      </c>
      <c r="C8" s="852"/>
      <c r="D8" s="853"/>
      <c r="E8" s="2"/>
      <c r="F8" s="854" t="s">
        <v>968</v>
      </c>
      <c r="G8" s="855"/>
      <c r="H8" s="856"/>
      <c r="I8" s="2"/>
      <c r="J8" s="854" t="s">
        <v>969</v>
      </c>
      <c r="K8" s="855"/>
      <c r="L8" s="856"/>
    </row>
    <row r="9" spans="1:12" ht="14.25">
      <c r="A9" s="849"/>
      <c r="B9" s="741" t="s">
        <v>1051</v>
      </c>
      <c r="C9" s="742" t="s">
        <v>62</v>
      </c>
      <c r="D9" s="743" t="s">
        <v>687</v>
      </c>
      <c r="E9" s="2"/>
      <c r="F9" s="741" t="s">
        <v>1051</v>
      </c>
      <c r="G9" s="742" t="s">
        <v>62</v>
      </c>
      <c r="H9" s="743" t="s">
        <v>687</v>
      </c>
      <c r="I9" s="2"/>
      <c r="J9" s="741" t="s">
        <v>1051</v>
      </c>
      <c r="K9" s="742" t="s">
        <v>62</v>
      </c>
      <c r="L9" s="743" t="s">
        <v>687</v>
      </c>
    </row>
    <row r="10" spans="1:12">
      <c r="A10" s="849"/>
      <c r="B10" s="638" t="s">
        <v>862</v>
      </c>
      <c r="C10" s="502"/>
      <c r="D10" s="503"/>
      <c r="E10" s="2"/>
      <c r="F10" s="638" t="s">
        <v>862</v>
      </c>
      <c r="G10" s="502"/>
      <c r="H10" s="503"/>
      <c r="I10" s="2"/>
      <c r="J10" s="638" t="s">
        <v>862</v>
      </c>
      <c r="K10" s="502"/>
      <c r="L10" s="503"/>
    </row>
    <row r="11" spans="1:12" ht="25.5">
      <c r="A11" s="849"/>
      <c r="B11" s="638" t="s">
        <v>863</v>
      </c>
      <c r="C11" s="502"/>
      <c r="D11" s="503"/>
      <c r="E11" s="2"/>
      <c r="F11" s="638" t="s">
        <v>863</v>
      </c>
      <c r="G11" s="502"/>
      <c r="H11" s="503"/>
      <c r="I11" s="2"/>
      <c r="J11" s="638" t="s">
        <v>863</v>
      </c>
      <c r="K11" s="502"/>
      <c r="L11" s="503"/>
    </row>
    <row r="12" spans="1:12">
      <c r="A12" s="849"/>
      <c r="B12" s="638" t="s">
        <v>864</v>
      </c>
      <c r="C12" s="502"/>
      <c r="D12" s="503"/>
      <c r="E12" s="2"/>
      <c r="F12" s="638" t="s">
        <v>864</v>
      </c>
      <c r="G12" s="502"/>
      <c r="H12" s="503"/>
      <c r="I12" s="2"/>
      <c r="J12" s="638" t="s">
        <v>864</v>
      </c>
      <c r="K12" s="502"/>
      <c r="L12" s="503"/>
    </row>
    <row r="13" spans="1:12" ht="12" customHeight="1">
      <c r="A13" s="849"/>
      <c r="B13" s="639" t="s">
        <v>865</v>
      </c>
      <c r="C13" s="502"/>
      <c r="D13" s="503"/>
      <c r="E13" s="2"/>
      <c r="F13" s="639" t="s">
        <v>865</v>
      </c>
      <c r="G13" s="502"/>
      <c r="H13" s="503"/>
      <c r="I13" s="2"/>
      <c r="J13" s="639" t="s">
        <v>865</v>
      </c>
      <c r="K13" s="502"/>
      <c r="L13" s="503"/>
    </row>
    <row r="14" spans="1:12" ht="25.5">
      <c r="A14" s="849"/>
      <c r="B14" s="639" t="s">
        <v>866</v>
      </c>
      <c r="C14" s="502"/>
      <c r="D14" s="503"/>
      <c r="E14" s="2"/>
      <c r="F14" s="639" t="s">
        <v>866</v>
      </c>
      <c r="G14" s="502"/>
      <c r="H14" s="503"/>
      <c r="I14" s="2"/>
      <c r="J14" s="639" t="s">
        <v>866</v>
      </c>
      <c r="K14" s="502"/>
      <c r="L14" s="503"/>
    </row>
    <row r="15" spans="1:12" ht="25.5">
      <c r="A15" s="849"/>
      <c r="B15" s="639" t="s">
        <v>867</v>
      </c>
      <c r="C15" s="502"/>
      <c r="D15" s="503"/>
      <c r="E15" s="2"/>
      <c r="F15" s="639" t="s">
        <v>867</v>
      </c>
      <c r="G15" s="502"/>
      <c r="H15" s="503"/>
      <c r="I15" s="2"/>
      <c r="J15" s="639" t="s">
        <v>867</v>
      </c>
      <c r="K15" s="502"/>
      <c r="L15" s="503"/>
    </row>
    <row r="16" spans="1:12">
      <c r="A16" s="849"/>
      <c r="B16" s="639" t="s">
        <v>868</v>
      </c>
      <c r="C16" s="502"/>
      <c r="D16" s="503"/>
      <c r="E16" s="2"/>
      <c r="F16" s="639" t="s">
        <v>868</v>
      </c>
      <c r="G16" s="502"/>
      <c r="H16" s="503"/>
      <c r="I16" s="2"/>
      <c r="J16" s="639" t="s">
        <v>868</v>
      </c>
      <c r="K16" s="502"/>
      <c r="L16" s="503"/>
    </row>
    <row r="17" spans="1:12">
      <c r="A17" s="849"/>
      <c r="B17" s="639" t="s">
        <v>1059</v>
      </c>
      <c r="C17" s="737"/>
      <c r="D17" s="503"/>
      <c r="E17" s="2"/>
      <c r="F17" s="639" t="s">
        <v>1059</v>
      </c>
      <c r="G17" s="737"/>
      <c r="H17" s="503"/>
      <c r="I17" s="2"/>
      <c r="J17" s="639" t="s">
        <v>1059</v>
      </c>
      <c r="K17" s="737"/>
      <c r="L17" s="503"/>
    </row>
    <row r="18" spans="1:12">
      <c r="A18" s="849"/>
      <c r="B18" s="639" t="s">
        <v>1060</v>
      </c>
      <c r="C18" s="737"/>
      <c r="D18" s="503"/>
      <c r="E18" s="2"/>
      <c r="F18" s="639" t="s">
        <v>1060</v>
      </c>
      <c r="G18" s="737"/>
      <c r="H18" s="503"/>
      <c r="I18" s="2"/>
      <c r="J18" s="639" t="s">
        <v>1060</v>
      </c>
      <c r="K18" s="737"/>
      <c r="L18" s="503"/>
    </row>
    <row r="19" spans="1:12">
      <c r="A19" s="849"/>
      <c r="B19" s="639" t="s">
        <v>1058</v>
      </c>
      <c r="C19" s="737"/>
      <c r="D19" s="503"/>
      <c r="E19" s="2"/>
      <c r="F19" s="639" t="s">
        <v>1058</v>
      </c>
      <c r="G19" s="737"/>
      <c r="H19" s="503"/>
      <c r="I19" s="2"/>
      <c r="J19" s="639" t="s">
        <v>1058</v>
      </c>
      <c r="K19" s="737"/>
      <c r="L19" s="503"/>
    </row>
    <row r="20" spans="1:12">
      <c r="A20" s="849"/>
      <c r="B20" s="639" t="s">
        <v>845</v>
      </c>
      <c r="C20" s="737"/>
      <c r="D20" s="503"/>
      <c r="E20" s="2"/>
      <c r="F20" s="639" t="s">
        <v>845</v>
      </c>
      <c r="G20" s="737"/>
      <c r="H20" s="503"/>
      <c r="I20" s="2"/>
      <c r="J20" s="639" t="s">
        <v>845</v>
      </c>
      <c r="K20" s="737"/>
      <c r="L20" s="503"/>
    </row>
    <row r="21" spans="1:12">
      <c r="A21" s="849"/>
      <c r="B21" s="639" t="s">
        <v>1049</v>
      </c>
      <c r="C21" s="737"/>
      <c r="D21" s="503"/>
      <c r="E21" s="2"/>
      <c r="F21" s="639" t="s">
        <v>1049</v>
      </c>
      <c r="G21" s="737"/>
      <c r="H21" s="503"/>
      <c r="I21" s="2"/>
      <c r="J21" s="639" t="s">
        <v>1049</v>
      </c>
      <c r="K21" s="737"/>
      <c r="L21" s="503"/>
    </row>
    <row r="22" spans="1:12" ht="25.5">
      <c r="A22" s="849"/>
      <c r="B22" s="639" t="s">
        <v>1061</v>
      </c>
      <c r="C22" s="737"/>
      <c r="D22" s="503"/>
      <c r="E22" s="2"/>
      <c r="F22" s="639" t="s">
        <v>1061</v>
      </c>
      <c r="G22" s="737"/>
      <c r="H22" s="503"/>
      <c r="I22" s="2"/>
      <c r="J22" s="639" t="s">
        <v>1061</v>
      </c>
      <c r="K22" s="737"/>
      <c r="L22" s="503"/>
    </row>
    <row r="23" spans="1:12" ht="25.5">
      <c r="A23" s="849"/>
      <c r="B23" s="639" t="s">
        <v>1062</v>
      </c>
      <c r="C23" s="737"/>
      <c r="D23" s="503"/>
      <c r="E23" s="2"/>
      <c r="F23" s="639" t="s">
        <v>1062</v>
      </c>
      <c r="G23" s="737"/>
      <c r="H23" s="503"/>
      <c r="I23" s="2"/>
      <c r="J23" s="639" t="s">
        <v>1062</v>
      </c>
      <c r="K23" s="737"/>
      <c r="L23" s="503"/>
    </row>
    <row r="24" spans="1:12" ht="15" thickBot="1">
      <c r="A24" s="850"/>
      <c r="B24" s="640" t="s">
        <v>20</v>
      </c>
      <c r="C24" s="738"/>
      <c r="D24" s="744">
        <f>SUM(D10:D23)</f>
        <v>0</v>
      </c>
      <c r="E24" s="2"/>
      <c r="F24" s="640" t="s">
        <v>20</v>
      </c>
      <c r="G24" s="738"/>
      <c r="H24" s="744">
        <f>SUM(H10:H23)</f>
        <v>0</v>
      </c>
      <c r="I24" s="2"/>
      <c r="J24" s="639" t="s">
        <v>1063</v>
      </c>
      <c r="K24" s="737"/>
      <c r="L24" s="503"/>
    </row>
    <row r="25" spans="1:12" ht="15" thickBot="1">
      <c r="E25" s="2"/>
      <c r="I25" s="2"/>
      <c r="J25" s="640" t="s">
        <v>20</v>
      </c>
      <c r="K25" s="738"/>
      <c r="L25" s="744">
        <f>SUM(L10:L24)</f>
        <v>0</v>
      </c>
    </row>
    <row r="26" spans="1:12" ht="13.5" thickBot="1">
      <c r="E26" s="2"/>
      <c r="I26" s="2"/>
    </row>
    <row r="27" spans="1:12" ht="27.75" customHeight="1">
      <c r="A27" s="848" t="s">
        <v>1056</v>
      </c>
      <c r="B27" s="851" t="s">
        <v>967</v>
      </c>
      <c r="C27" s="852"/>
      <c r="D27" s="853"/>
      <c r="E27" s="2"/>
      <c r="F27" s="854" t="s">
        <v>968</v>
      </c>
      <c r="G27" s="855"/>
      <c r="H27" s="856"/>
      <c r="I27" s="2"/>
      <c r="J27" s="854" t="s">
        <v>969</v>
      </c>
      <c r="K27" s="855"/>
      <c r="L27" s="856"/>
    </row>
    <row r="28" spans="1:12" ht="14.25">
      <c r="A28" s="849"/>
      <c r="B28" s="741" t="s">
        <v>1052</v>
      </c>
      <c r="C28" s="742" t="s">
        <v>62</v>
      </c>
      <c r="D28" s="743" t="s">
        <v>687</v>
      </c>
      <c r="E28" s="2"/>
      <c r="F28" s="741" t="s">
        <v>1052</v>
      </c>
      <c r="G28" s="742" t="s">
        <v>62</v>
      </c>
      <c r="H28" s="743" t="s">
        <v>687</v>
      </c>
      <c r="I28" s="2"/>
      <c r="J28" s="741" t="s">
        <v>1052</v>
      </c>
      <c r="K28" s="742" t="s">
        <v>62</v>
      </c>
      <c r="L28" s="743" t="s">
        <v>687</v>
      </c>
    </row>
    <row r="29" spans="1:12">
      <c r="A29" s="849"/>
      <c r="B29" s="638" t="s">
        <v>862</v>
      </c>
      <c r="C29" s="502"/>
      <c r="D29" s="503"/>
      <c r="E29" s="2"/>
      <c r="F29" s="638" t="s">
        <v>862</v>
      </c>
      <c r="G29" s="502"/>
      <c r="H29" s="503"/>
      <c r="I29" s="2"/>
      <c r="J29" s="638" t="s">
        <v>862</v>
      </c>
      <c r="K29" s="502"/>
      <c r="L29" s="503"/>
    </row>
    <row r="30" spans="1:12" ht="25.5">
      <c r="A30" s="849"/>
      <c r="B30" s="638" t="s">
        <v>863</v>
      </c>
      <c r="C30" s="502"/>
      <c r="D30" s="503"/>
      <c r="E30" s="2"/>
      <c r="F30" s="638" t="s">
        <v>863</v>
      </c>
      <c r="G30" s="502"/>
      <c r="H30" s="503"/>
      <c r="I30" s="2"/>
      <c r="J30" s="638" t="s">
        <v>863</v>
      </c>
      <c r="K30" s="502"/>
      <c r="L30" s="503"/>
    </row>
    <row r="31" spans="1:12">
      <c r="A31" s="849"/>
      <c r="B31" s="638" t="s">
        <v>864</v>
      </c>
      <c r="C31" s="502"/>
      <c r="D31" s="503"/>
      <c r="E31" s="2"/>
      <c r="F31" s="638" t="s">
        <v>864</v>
      </c>
      <c r="G31" s="502"/>
      <c r="H31" s="503"/>
      <c r="I31" s="2"/>
      <c r="J31" s="638" t="s">
        <v>864</v>
      </c>
      <c r="K31" s="502"/>
      <c r="L31" s="503"/>
    </row>
    <row r="32" spans="1:12" ht="12" customHeight="1">
      <c r="A32" s="849"/>
      <c r="B32" s="639" t="s">
        <v>865</v>
      </c>
      <c r="C32" s="502"/>
      <c r="D32" s="503"/>
      <c r="E32" s="2"/>
      <c r="F32" s="639" t="s">
        <v>865</v>
      </c>
      <c r="G32" s="502"/>
      <c r="H32" s="503"/>
      <c r="I32" s="2"/>
      <c r="J32" s="639" t="s">
        <v>865</v>
      </c>
      <c r="K32" s="502"/>
      <c r="L32" s="503"/>
    </row>
    <row r="33" spans="1:12" ht="25.5">
      <c r="A33" s="849"/>
      <c r="B33" s="639" t="s">
        <v>866</v>
      </c>
      <c r="C33" s="502"/>
      <c r="D33" s="503"/>
      <c r="E33" s="2"/>
      <c r="F33" s="639" t="s">
        <v>866</v>
      </c>
      <c r="G33" s="502"/>
      <c r="H33" s="503"/>
      <c r="I33" s="2"/>
      <c r="J33" s="639" t="s">
        <v>866</v>
      </c>
      <c r="K33" s="502"/>
      <c r="L33" s="503"/>
    </row>
    <row r="34" spans="1:12" ht="25.5">
      <c r="A34" s="849"/>
      <c r="B34" s="639" t="s">
        <v>867</v>
      </c>
      <c r="C34" s="502"/>
      <c r="D34" s="503"/>
      <c r="E34" s="2"/>
      <c r="F34" s="639" t="s">
        <v>867</v>
      </c>
      <c r="G34" s="502"/>
      <c r="H34" s="503"/>
      <c r="I34" s="2"/>
      <c r="J34" s="639" t="s">
        <v>867</v>
      </c>
      <c r="K34" s="502"/>
      <c r="L34" s="503"/>
    </row>
    <row r="35" spans="1:12">
      <c r="A35" s="849"/>
      <c r="B35" s="639" t="s">
        <v>868</v>
      </c>
      <c r="C35" s="502"/>
      <c r="D35" s="503"/>
      <c r="E35" s="2"/>
      <c r="F35" s="639" t="s">
        <v>868</v>
      </c>
      <c r="G35" s="502"/>
      <c r="H35" s="503"/>
      <c r="I35" s="2"/>
      <c r="J35" s="639" t="s">
        <v>868</v>
      </c>
      <c r="K35" s="502"/>
      <c r="L35" s="503"/>
    </row>
    <row r="36" spans="1:12">
      <c r="A36" s="849"/>
      <c r="B36" s="639" t="s">
        <v>1059</v>
      </c>
      <c r="C36" s="737"/>
      <c r="D36" s="503"/>
      <c r="E36" s="2"/>
      <c r="F36" s="639" t="s">
        <v>1059</v>
      </c>
      <c r="G36" s="737"/>
      <c r="H36" s="503"/>
      <c r="I36" s="2"/>
      <c r="J36" s="639" t="s">
        <v>1059</v>
      </c>
      <c r="K36" s="737"/>
      <c r="L36" s="503"/>
    </row>
    <row r="37" spans="1:12">
      <c r="A37" s="849"/>
      <c r="B37" s="639" t="s">
        <v>1060</v>
      </c>
      <c r="C37" s="737"/>
      <c r="D37" s="503"/>
      <c r="E37" s="2"/>
      <c r="F37" s="639" t="s">
        <v>1060</v>
      </c>
      <c r="G37" s="737"/>
      <c r="H37" s="503"/>
      <c r="I37" s="2"/>
      <c r="J37" s="639" t="s">
        <v>1060</v>
      </c>
      <c r="K37" s="737"/>
      <c r="L37" s="503"/>
    </row>
    <row r="38" spans="1:12">
      <c r="A38" s="849"/>
      <c r="B38" s="639" t="s">
        <v>1058</v>
      </c>
      <c r="C38" s="737"/>
      <c r="D38" s="503"/>
      <c r="E38" s="2"/>
      <c r="F38" s="639" t="s">
        <v>1058</v>
      </c>
      <c r="G38" s="737"/>
      <c r="H38" s="503"/>
      <c r="I38" s="2"/>
      <c r="J38" s="639" t="s">
        <v>1058</v>
      </c>
      <c r="K38" s="737"/>
      <c r="L38" s="503"/>
    </row>
    <row r="39" spans="1:12">
      <c r="A39" s="849"/>
      <c r="B39" s="639" t="s">
        <v>845</v>
      </c>
      <c r="C39" s="737"/>
      <c r="D39" s="503"/>
      <c r="E39" s="2"/>
      <c r="F39" s="639" t="s">
        <v>845</v>
      </c>
      <c r="G39" s="737"/>
      <c r="H39" s="503"/>
      <c r="I39" s="2"/>
      <c r="J39" s="639" t="s">
        <v>845</v>
      </c>
      <c r="K39" s="737"/>
      <c r="L39" s="503"/>
    </row>
    <row r="40" spans="1:12">
      <c r="A40" s="849"/>
      <c r="B40" s="639" t="s">
        <v>1049</v>
      </c>
      <c r="C40" s="737"/>
      <c r="D40" s="503"/>
      <c r="E40" s="2"/>
      <c r="F40" s="639" t="s">
        <v>1049</v>
      </c>
      <c r="G40" s="737"/>
      <c r="H40" s="503"/>
      <c r="I40" s="2"/>
      <c r="J40" s="639" t="s">
        <v>1049</v>
      </c>
      <c r="K40" s="737"/>
      <c r="L40" s="503"/>
    </row>
    <row r="41" spans="1:12" ht="25.5">
      <c r="A41" s="849"/>
      <c r="B41" s="639" t="s">
        <v>1061</v>
      </c>
      <c r="C41" s="737"/>
      <c r="D41" s="503"/>
      <c r="E41" s="2"/>
      <c r="F41" s="639" t="s">
        <v>1061</v>
      </c>
      <c r="G41" s="737"/>
      <c r="H41" s="503"/>
      <c r="I41" s="2"/>
      <c r="J41" s="639" t="s">
        <v>1061</v>
      </c>
      <c r="K41" s="737"/>
      <c r="L41" s="503"/>
    </row>
    <row r="42" spans="1:12" ht="25.5">
      <c r="A42" s="849"/>
      <c r="B42" s="639" t="s">
        <v>1062</v>
      </c>
      <c r="C42" s="737"/>
      <c r="D42" s="503"/>
      <c r="E42" s="2"/>
      <c r="F42" s="639" t="s">
        <v>1062</v>
      </c>
      <c r="G42" s="737"/>
      <c r="H42" s="503"/>
      <c r="I42" s="2"/>
      <c r="J42" s="639" t="s">
        <v>1062</v>
      </c>
      <c r="K42" s="737"/>
      <c r="L42" s="503"/>
    </row>
    <row r="43" spans="1:12" ht="15" thickBot="1">
      <c r="A43" s="850"/>
      <c r="B43" s="640" t="s">
        <v>20</v>
      </c>
      <c r="C43" s="738"/>
      <c r="D43" s="744">
        <f>SUM(D29:D42)</f>
        <v>0</v>
      </c>
      <c r="E43" s="2"/>
      <c r="F43" s="640" t="s">
        <v>20</v>
      </c>
      <c r="G43" s="738"/>
      <c r="H43" s="744">
        <f>SUM(H29:H42)</f>
        <v>0</v>
      </c>
      <c r="I43" s="2"/>
      <c r="J43" s="639" t="s">
        <v>1063</v>
      </c>
      <c r="K43" s="737"/>
      <c r="L43" s="503"/>
    </row>
    <row r="44" spans="1:12" ht="15" thickBot="1">
      <c r="E44" s="2"/>
      <c r="I44" s="2"/>
      <c r="J44" s="640" t="s">
        <v>20</v>
      </c>
      <c r="K44" s="738"/>
      <c r="L44" s="744">
        <f>SUM(L29:L43)</f>
        <v>0</v>
      </c>
    </row>
    <row r="45" spans="1:12" ht="13.5" thickBot="1">
      <c r="E45" s="2"/>
      <c r="I45" s="2"/>
    </row>
    <row r="46" spans="1:12" ht="27.75" customHeight="1">
      <c r="A46" s="848" t="s">
        <v>1055</v>
      </c>
      <c r="B46" s="851" t="s">
        <v>967</v>
      </c>
      <c r="C46" s="852"/>
      <c r="D46" s="853"/>
      <c r="E46" s="2"/>
      <c r="F46" s="854" t="s">
        <v>968</v>
      </c>
      <c r="G46" s="855"/>
      <c r="H46" s="856"/>
      <c r="I46" s="2"/>
      <c r="J46" s="854" t="s">
        <v>969</v>
      </c>
      <c r="K46" s="855"/>
      <c r="L46" s="856"/>
    </row>
    <row r="47" spans="1:12" ht="14.25">
      <c r="A47" s="849"/>
      <c r="B47" s="741" t="s">
        <v>1053</v>
      </c>
      <c r="C47" s="742" t="s">
        <v>62</v>
      </c>
      <c r="D47" s="743" t="s">
        <v>687</v>
      </c>
      <c r="E47" s="2"/>
      <c r="F47" s="741" t="s">
        <v>1053</v>
      </c>
      <c r="G47" s="742" t="s">
        <v>62</v>
      </c>
      <c r="H47" s="743" t="s">
        <v>687</v>
      </c>
      <c r="I47" s="2"/>
      <c r="J47" s="741" t="s">
        <v>1053</v>
      </c>
      <c r="K47" s="742" t="s">
        <v>62</v>
      </c>
      <c r="L47" s="743" t="s">
        <v>687</v>
      </c>
    </row>
    <row r="48" spans="1:12">
      <c r="A48" s="849"/>
      <c r="B48" s="638" t="s">
        <v>862</v>
      </c>
      <c r="C48" s="502"/>
      <c r="D48" s="503"/>
      <c r="E48" s="2"/>
      <c r="F48" s="638" t="s">
        <v>862</v>
      </c>
      <c r="G48" s="502"/>
      <c r="H48" s="503"/>
      <c r="I48" s="2"/>
      <c r="J48" s="638" t="s">
        <v>862</v>
      </c>
      <c r="K48" s="502"/>
      <c r="L48" s="503"/>
    </row>
    <row r="49" spans="1:12" ht="25.5">
      <c r="A49" s="849"/>
      <c r="B49" s="638" t="s">
        <v>863</v>
      </c>
      <c r="C49" s="502"/>
      <c r="D49" s="503"/>
      <c r="E49" s="2"/>
      <c r="F49" s="638" t="s">
        <v>863</v>
      </c>
      <c r="G49" s="502"/>
      <c r="H49" s="503"/>
      <c r="I49" s="2"/>
      <c r="J49" s="638" t="s">
        <v>863</v>
      </c>
      <c r="K49" s="502"/>
      <c r="L49" s="503"/>
    </row>
    <row r="50" spans="1:12">
      <c r="A50" s="849"/>
      <c r="B50" s="638" t="s">
        <v>864</v>
      </c>
      <c r="C50" s="502"/>
      <c r="D50" s="503"/>
      <c r="E50" s="2"/>
      <c r="F50" s="638" t="s">
        <v>864</v>
      </c>
      <c r="G50" s="502"/>
      <c r="H50" s="503"/>
      <c r="I50" s="2"/>
      <c r="J50" s="638" t="s">
        <v>864</v>
      </c>
      <c r="K50" s="502"/>
      <c r="L50" s="503"/>
    </row>
    <row r="51" spans="1:12" ht="12" customHeight="1">
      <c r="A51" s="849"/>
      <c r="B51" s="639" t="s">
        <v>865</v>
      </c>
      <c r="C51" s="502"/>
      <c r="D51" s="503"/>
      <c r="E51" s="2"/>
      <c r="F51" s="639" t="s">
        <v>865</v>
      </c>
      <c r="G51" s="502"/>
      <c r="H51" s="503"/>
      <c r="I51" s="2"/>
      <c r="J51" s="639" t="s">
        <v>865</v>
      </c>
      <c r="K51" s="502"/>
      <c r="L51" s="503"/>
    </row>
    <row r="52" spans="1:12" ht="25.5">
      <c r="A52" s="849"/>
      <c r="B52" s="639" t="s">
        <v>866</v>
      </c>
      <c r="C52" s="502"/>
      <c r="D52" s="503"/>
      <c r="E52" s="2"/>
      <c r="F52" s="639" t="s">
        <v>866</v>
      </c>
      <c r="G52" s="502"/>
      <c r="H52" s="503"/>
      <c r="I52" s="2"/>
      <c r="J52" s="639" t="s">
        <v>866</v>
      </c>
      <c r="K52" s="502"/>
      <c r="L52" s="503"/>
    </row>
    <row r="53" spans="1:12" ht="25.5">
      <c r="A53" s="849"/>
      <c r="B53" s="639" t="s">
        <v>867</v>
      </c>
      <c r="C53" s="502"/>
      <c r="D53" s="503"/>
      <c r="E53" s="2"/>
      <c r="F53" s="639" t="s">
        <v>867</v>
      </c>
      <c r="G53" s="502"/>
      <c r="H53" s="503"/>
      <c r="I53" s="2"/>
      <c r="J53" s="639" t="s">
        <v>867</v>
      </c>
      <c r="K53" s="502"/>
      <c r="L53" s="503"/>
    </row>
    <row r="54" spans="1:12">
      <c r="A54" s="849"/>
      <c r="B54" s="639" t="s">
        <v>868</v>
      </c>
      <c r="C54" s="502"/>
      <c r="D54" s="503"/>
      <c r="E54" s="2"/>
      <c r="F54" s="639" t="s">
        <v>868</v>
      </c>
      <c r="G54" s="502"/>
      <c r="H54" s="503"/>
      <c r="I54" s="2"/>
      <c r="J54" s="639" t="s">
        <v>868</v>
      </c>
      <c r="K54" s="502"/>
      <c r="L54" s="503"/>
    </row>
    <row r="55" spans="1:12">
      <c r="A55" s="849"/>
      <c r="B55" s="639" t="s">
        <v>1059</v>
      </c>
      <c r="C55" s="737"/>
      <c r="D55" s="503"/>
      <c r="E55" s="2"/>
      <c r="F55" s="639" t="s">
        <v>1059</v>
      </c>
      <c r="G55" s="737"/>
      <c r="H55" s="503"/>
      <c r="I55" s="2"/>
      <c r="J55" s="639" t="s">
        <v>1059</v>
      </c>
      <c r="K55" s="737"/>
      <c r="L55" s="503"/>
    </row>
    <row r="56" spans="1:12">
      <c r="A56" s="849"/>
      <c r="B56" s="639" t="s">
        <v>1060</v>
      </c>
      <c r="C56" s="737"/>
      <c r="D56" s="503"/>
      <c r="E56" s="2"/>
      <c r="F56" s="639" t="s">
        <v>1060</v>
      </c>
      <c r="G56" s="737"/>
      <c r="H56" s="503"/>
      <c r="I56" s="2"/>
      <c r="J56" s="639" t="s">
        <v>1060</v>
      </c>
      <c r="K56" s="737"/>
      <c r="L56" s="503"/>
    </row>
    <row r="57" spans="1:12">
      <c r="A57" s="849"/>
      <c r="B57" s="639" t="s">
        <v>1058</v>
      </c>
      <c r="C57" s="737"/>
      <c r="D57" s="503"/>
      <c r="E57" s="2"/>
      <c r="F57" s="639" t="s">
        <v>1058</v>
      </c>
      <c r="G57" s="737"/>
      <c r="H57" s="503"/>
      <c r="I57" s="2"/>
      <c r="J57" s="639" t="s">
        <v>1058</v>
      </c>
      <c r="K57" s="737"/>
      <c r="L57" s="503"/>
    </row>
    <row r="58" spans="1:12">
      <c r="A58" s="849"/>
      <c r="B58" s="639" t="s">
        <v>845</v>
      </c>
      <c r="C58" s="737"/>
      <c r="D58" s="503"/>
      <c r="E58" s="2"/>
      <c r="F58" s="639" t="s">
        <v>845</v>
      </c>
      <c r="G58" s="737"/>
      <c r="H58" s="503"/>
      <c r="I58" s="2"/>
      <c r="J58" s="639" t="s">
        <v>845</v>
      </c>
      <c r="K58" s="737"/>
      <c r="L58" s="503"/>
    </row>
    <row r="59" spans="1:12">
      <c r="A59" s="849"/>
      <c r="B59" s="639" t="s">
        <v>1049</v>
      </c>
      <c r="C59" s="737"/>
      <c r="D59" s="503"/>
      <c r="E59" s="2"/>
      <c r="F59" s="639" t="s">
        <v>1049</v>
      </c>
      <c r="G59" s="737"/>
      <c r="H59" s="503"/>
      <c r="I59" s="2"/>
      <c r="J59" s="639" t="s">
        <v>1049</v>
      </c>
      <c r="K59" s="737"/>
      <c r="L59" s="503"/>
    </row>
    <row r="60" spans="1:12" ht="25.5">
      <c r="A60" s="849"/>
      <c r="B60" s="639" t="s">
        <v>1061</v>
      </c>
      <c r="C60" s="737"/>
      <c r="D60" s="503"/>
      <c r="E60" s="2"/>
      <c r="F60" s="639" t="s">
        <v>1061</v>
      </c>
      <c r="G60" s="737"/>
      <c r="H60" s="503"/>
      <c r="I60" s="2"/>
      <c r="J60" s="639" t="s">
        <v>1061</v>
      </c>
      <c r="K60" s="737"/>
      <c r="L60" s="503"/>
    </row>
    <row r="61" spans="1:12" ht="25.5">
      <c r="A61" s="849"/>
      <c r="B61" s="639" t="s">
        <v>1062</v>
      </c>
      <c r="C61" s="737"/>
      <c r="D61" s="503"/>
      <c r="E61" s="2"/>
      <c r="F61" s="639" t="s">
        <v>1062</v>
      </c>
      <c r="G61" s="737"/>
      <c r="H61" s="503"/>
      <c r="I61" s="2"/>
      <c r="J61" s="639" t="s">
        <v>1062</v>
      </c>
      <c r="K61" s="737"/>
      <c r="L61" s="503"/>
    </row>
    <row r="62" spans="1:12" ht="15" thickBot="1">
      <c r="A62" s="850"/>
      <c r="B62" s="640" t="s">
        <v>20</v>
      </c>
      <c r="C62" s="738"/>
      <c r="D62" s="744">
        <f>SUM(D48:D61)</f>
        <v>0</v>
      </c>
      <c r="E62" s="2"/>
      <c r="F62" s="640" t="s">
        <v>20</v>
      </c>
      <c r="G62" s="738"/>
      <c r="H62" s="744">
        <f>SUM(H48:H61)</f>
        <v>0</v>
      </c>
      <c r="I62" s="2"/>
      <c r="J62" s="639" t="s">
        <v>1063</v>
      </c>
      <c r="K62" s="737"/>
      <c r="L62" s="503"/>
    </row>
    <row r="63" spans="1:12" ht="15" thickBot="1">
      <c r="C63" s="2"/>
      <c r="D63" s="2"/>
      <c r="E63" s="2"/>
      <c r="F63" s="2"/>
      <c r="G63" s="2"/>
      <c r="H63" s="2"/>
      <c r="I63" s="2"/>
      <c r="J63" s="640" t="s">
        <v>20</v>
      </c>
      <c r="K63" s="738"/>
      <c r="L63" s="744">
        <f>SUM(L48:L62)</f>
        <v>0</v>
      </c>
    </row>
    <row r="64" spans="1:12">
      <c r="A64" s="520" t="s">
        <v>869</v>
      </c>
      <c r="C64" s="2"/>
      <c r="D64" s="2"/>
      <c r="E64" s="2"/>
      <c r="F64" s="2"/>
      <c r="G64" s="2"/>
      <c r="H64" s="2"/>
      <c r="I64" s="2"/>
      <c r="J64" s="2"/>
      <c r="K64" s="2"/>
      <c r="L64" s="2"/>
    </row>
    <row r="65" spans="1:12">
      <c r="A65" s="520" t="s">
        <v>870</v>
      </c>
      <c r="C65" s="2"/>
      <c r="D65" s="2"/>
      <c r="E65" s="2"/>
      <c r="F65" s="2"/>
      <c r="G65" s="2"/>
      <c r="H65" s="2"/>
      <c r="I65" s="2"/>
      <c r="J65" s="2"/>
      <c r="K65" s="2"/>
      <c r="L65" s="2"/>
    </row>
    <row r="66" spans="1:12">
      <c r="A66" s="520" t="s">
        <v>884</v>
      </c>
      <c r="C66" s="2"/>
      <c r="D66" s="2"/>
      <c r="E66" s="2"/>
      <c r="F66" s="2"/>
      <c r="G66" s="2"/>
      <c r="H66" s="2"/>
      <c r="I66" s="2"/>
      <c r="J66" s="2"/>
      <c r="K66" s="2"/>
      <c r="L66" s="2"/>
    </row>
    <row r="67" spans="1:12">
      <c r="A67" s="2"/>
      <c r="B67" s="2"/>
      <c r="C67" s="2"/>
      <c r="D67" s="2"/>
      <c r="E67" s="2"/>
      <c r="F67" s="2"/>
      <c r="G67" s="2"/>
      <c r="H67" s="2"/>
      <c r="I67" s="2"/>
      <c r="J67" s="2"/>
      <c r="K67" s="2"/>
      <c r="L67" s="2"/>
    </row>
    <row r="68" spans="1:12">
      <c r="A68" s="2"/>
      <c r="B68" s="2"/>
      <c r="C68" s="2"/>
      <c r="D68" s="2"/>
      <c r="E68" s="2"/>
      <c r="F68" s="2"/>
      <c r="G68" s="2"/>
      <c r="H68" s="2"/>
      <c r="I68" s="2"/>
      <c r="J68" s="2"/>
      <c r="K68" s="2"/>
      <c r="L68" s="2"/>
    </row>
    <row r="69" spans="1:12">
      <c r="A69" s="2"/>
      <c r="B69" s="2"/>
      <c r="C69" s="2"/>
      <c r="D69" s="2"/>
      <c r="E69" s="2"/>
      <c r="F69" s="2"/>
      <c r="G69" s="2"/>
      <c r="H69" s="2"/>
      <c r="I69" s="2"/>
      <c r="J69" s="2"/>
      <c r="K69" s="2"/>
      <c r="L69" s="2"/>
    </row>
    <row r="70" spans="1:12">
      <c r="A70" s="2"/>
      <c r="B70" s="2"/>
      <c r="C70" s="2"/>
      <c r="D70" s="2"/>
      <c r="E70" s="2"/>
      <c r="F70" s="2"/>
      <c r="G70" s="2"/>
      <c r="H70" s="2"/>
      <c r="I70" s="2"/>
      <c r="J70" s="2"/>
      <c r="K70" s="2"/>
      <c r="L70" s="2"/>
    </row>
    <row r="71" spans="1:12">
      <c r="A71" s="2"/>
      <c r="B71" s="2"/>
      <c r="C71" s="2"/>
      <c r="D71" s="2"/>
      <c r="E71" s="2"/>
      <c r="F71" s="2"/>
      <c r="G71" s="2"/>
      <c r="H71" s="2"/>
      <c r="I71" s="2"/>
      <c r="J71" s="2"/>
      <c r="K71" s="2"/>
      <c r="L71" s="2"/>
    </row>
    <row r="72" spans="1:12">
      <c r="A72" s="2"/>
      <c r="B72" s="2"/>
      <c r="C72" s="2"/>
      <c r="D72" s="2"/>
      <c r="E72" s="2"/>
      <c r="F72" s="2"/>
      <c r="G72" s="2"/>
      <c r="H72" s="2"/>
      <c r="I72" s="2"/>
      <c r="J72" s="2"/>
      <c r="K72" s="2"/>
      <c r="L72" s="2"/>
    </row>
    <row r="73" spans="1:12">
      <c r="A73" s="2"/>
      <c r="B73" s="2"/>
      <c r="C73" s="2"/>
      <c r="D73" s="2"/>
      <c r="E73" s="2"/>
      <c r="F73" s="2"/>
      <c r="G73" s="2"/>
      <c r="H73" s="2"/>
      <c r="I73" s="2"/>
      <c r="J73" s="2"/>
      <c r="K73" s="2"/>
      <c r="L73" s="2"/>
    </row>
    <row r="74" spans="1:12">
      <c r="A74" s="2"/>
      <c r="B74" s="2"/>
      <c r="C74" s="2"/>
      <c r="D74" s="2"/>
      <c r="E74" s="2"/>
      <c r="F74" s="2"/>
      <c r="G74" s="2"/>
      <c r="H74" s="2"/>
      <c r="I74" s="2"/>
      <c r="J74" s="2"/>
      <c r="K74" s="2"/>
      <c r="L74" s="2"/>
    </row>
    <row r="75" spans="1:12">
      <c r="A75" s="2"/>
      <c r="B75" s="2"/>
      <c r="C75" s="2"/>
      <c r="D75" s="2"/>
      <c r="E75" s="2"/>
      <c r="F75" s="2"/>
      <c r="G75" s="2"/>
      <c r="H75" s="2"/>
      <c r="I75" s="2"/>
      <c r="J75" s="2"/>
      <c r="K75" s="2"/>
      <c r="L75" s="2"/>
    </row>
    <row r="76" spans="1:12">
      <c r="A76" s="2"/>
      <c r="B76" s="2"/>
      <c r="C76" s="2"/>
      <c r="D76" s="2"/>
      <c r="E76" s="2"/>
      <c r="F76" s="2"/>
      <c r="G76" s="2"/>
      <c r="H76" s="2"/>
      <c r="I76" s="2"/>
      <c r="J76" s="2"/>
      <c r="K76" s="2"/>
      <c r="L76" s="2"/>
    </row>
    <row r="77" spans="1:12">
      <c r="A77" s="2"/>
      <c r="B77" s="2"/>
      <c r="C77" s="2"/>
      <c r="D77" s="2"/>
      <c r="E77" s="2"/>
      <c r="F77" s="2"/>
      <c r="G77" s="2"/>
      <c r="H77" s="2"/>
      <c r="I77" s="2"/>
      <c r="J77" s="2"/>
      <c r="K77" s="2"/>
      <c r="L77" s="2"/>
    </row>
    <row r="78" spans="1:12">
      <c r="A78" s="2"/>
      <c r="B78" s="2"/>
      <c r="C78" s="2"/>
      <c r="D78" s="2"/>
      <c r="E78" s="2"/>
      <c r="F78" s="2"/>
      <c r="G78" s="2"/>
      <c r="H78" s="2"/>
      <c r="I78" s="2"/>
      <c r="J78" s="2"/>
      <c r="K78" s="2"/>
      <c r="L78" s="2"/>
    </row>
  </sheetData>
  <sheetProtection password="CE4F" sheet="1" objects="1" scenarios="1"/>
  <dataConsolidate/>
  <mergeCells count="13">
    <mergeCell ref="J46:L46"/>
    <mergeCell ref="B8:D8"/>
    <mergeCell ref="F8:H8"/>
    <mergeCell ref="J8:L8"/>
    <mergeCell ref="B27:D27"/>
    <mergeCell ref="F27:H27"/>
    <mergeCell ref="J27:L27"/>
    <mergeCell ref="A4:H5"/>
    <mergeCell ref="A8:A24"/>
    <mergeCell ref="A27:A43"/>
    <mergeCell ref="A46:A62"/>
    <mergeCell ref="B46:D46"/>
    <mergeCell ref="F46:H46"/>
  </mergeCells>
  <pageMargins left="0.70866141732283472" right="0.70866141732283472" top="0.74803149606299213" bottom="0.74803149606299213" header="0.31496062992125984" footer="0.31496062992125984"/>
  <pageSetup paperSize="9" scale="68" orientation="landscape" r:id="rId1"/>
  <rowBreaks count="1" manualBreakCount="1">
    <brk id="44" max="11" man="1"/>
  </row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1"/>
  <sheetViews>
    <sheetView view="pageBreakPreview" zoomScale="70" zoomScaleSheetLayoutView="70" workbookViewId="0">
      <selection activeCell="C4" sqref="C4"/>
    </sheetView>
  </sheetViews>
  <sheetFormatPr defaultRowHeight="12.75"/>
  <cols>
    <col min="1" max="1" width="18" style="210" customWidth="1"/>
    <col min="2" max="2" width="25.28515625" style="210" customWidth="1"/>
    <col min="3" max="3" width="9" style="210" customWidth="1"/>
    <col min="4" max="4" width="16.28515625" style="210" customWidth="1"/>
    <col min="5" max="5" width="4.5703125" style="2" customWidth="1"/>
    <col min="6" max="6" width="18" style="210" customWidth="1"/>
    <col min="7" max="7" width="25.140625" style="210" customWidth="1"/>
    <col min="8" max="8" width="9" style="210" customWidth="1"/>
    <col min="9" max="9" width="16.28515625" style="210" customWidth="1"/>
    <col min="10" max="10" width="4.5703125" style="2" customWidth="1"/>
    <col min="11" max="11" width="18" style="210" customWidth="1"/>
    <col min="12" max="12" width="25.28515625" style="210" customWidth="1"/>
    <col min="13" max="13" width="9" style="210" customWidth="1"/>
    <col min="14" max="14" width="16.28515625" style="210" customWidth="1"/>
    <col min="15" max="15" width="4.5703125" style="2" customWidth="1"/>
    <col min="16" max="20" width="9.140625" style="2"/>
    <col min="21" max="16384" width="9.140625" style="210"/>
  </cols>
  <sheetData>
    <row r="1" spans="1:14" s="2" customFormat="1" ht="15.75">
      <c r="A1" s="60" t="s">
        <v>992</v>
      </c>
      <c r="B1" s="60"/>
      <c r="C1" s="210"/>
      <c r="D1" s="210"/>
      <c r="E1" s="210"/>
      <c r="F1" s="210"/>
      <c r="G1" s="210"/>
      <c r="H1" s="210"/>
      <c r="I1" s="210"/>
      <c r="J1" s="210"/>
      <c r="K1" s="210"/>
      <c r="L1" s="210"/>
      <c r="M1" s="210"/>
      <c r="N1" s="210"/>
    </row>
    <row r="2" spans="1:14" s="2" customFormat="1" ht="15.75">
      <c r="A2" s="305"/>
      <c r="B2" s="60"/>
      <c r="C2" s="210"/>
      <c r="D2" s="210"/>
      <c r="E2" s="210"/>
      <c r="F2" s="210"/>
      <c r="G2" s="210"/>
      <c r="H2" s="210"/>
      <c r="I2" s="210"/>
      <c r="J2" s="210"/>
      <c r="K2" s="210"/>
      <c r="L2" s="210"/>
      <c r="M2" s="210"/>
      <c r="N2" s="210"/>
    </row>
    <row r="3" spans="1:14" s="2" customFormat="1" ht="15.75">
      <c r="A3" s="306" t="s">
        <v>138</v>
      </c>
      <c r="B3" s="60"/>
      <c r="C3" s="210"/>
      <c r="D3" s="210"/>
      <c r="E3" s="210"/>
      <c r="F3" s="210"/>
      <c r="G3" s="210"/>
      <c r="H3" s="210"/>
      <c r="J3" s="210"/>
      <c r="K3" s="210"/>
      <c r="L3" s="210"/>
      <c r="M3" s="210"/>
    </row>
    <row r="4" spans="1:14">
      <c r="A4" s="520" t="s">
        <v>931</v>
      </c>
      <c r="E4" s="210"/>
      <c r="J4" s="210"/>
    </row>
    <row r="5" spans="1:14">
      <c r="A5" s="210" t="s">
        <v>1057</v>
      </c>
      <c r="E5" s="210"/>
      <c r="J5" s="210"/>
    </row>
    <row r="6" spans="1:14" s="2" customFormat="1" ht="13.5" thickBot="1">
      <c r="A6" s="210"/>
      <c r="B6" s="210"/>
      <c r="C6" s="210"/>
      <c r="D6" s="210"/>
      <c r="E6" s="210"/>
      <c r="F6" s="210"/>
      <c r="G6" s="210"/>
      <c r="H6" s="210"/>
      <c r="I6" s="210"/>
      <c r="J6" s="210"/>
      <c r="K6" s="210"/>
      <c r="L6" s="210"/>
      <c r="M6" s="210"/>
      <c r="N6" s="210"/>
    </row>
    <row r="7" spans="1:14" s="2" customFormat="1" ht="14.25" customHeight="1">
      <c r="A7" s="869" t="s">
        <v>871</v>
      </c>
      <c r="B7" s="870"/>
      <c r="C7" s="867" t="s">
        <v>983</v>
      </c>
      <c r="D7" s="868"/>
      <c r="F7" s="863" t="s">
        <v>871</v>
      </c>
      <c r="G7" s="864"/>
      <c r="H7" s="867" t="s">
        <v>983</v>
      </c>
      <c r="I7" s="868"/>
      <c r="K7" s="863" t="s">
        <v>871</v>
      </c>
      <c r="L7" s="864"/>
      <c r="M7" s="867" t="s">
        <v>983</v>
      </c>
      <c r="N7" s="868"/>
    </row>
    <row r="8" spans="1:14" s="2" customFormat="1" ht="15" thickBot="1">
      <c r="A8" s="871"/>
      <c r="B8" s="872"/>
      <c r="C8" s="505" t="s">
        <v>62</v>
      </c>
      <c r="D8" s="506" t="s">
        <v>687</v>
      </c>
      <c r="F8" s="865"/>
      <c r="G8" s="866"/>
      <c r="H8" s="505" t="s">
        <v>62</v>
      </c>
      <c r="I8" s="506" t="s">
        <v>687</v>
      </c>
      <c r="K8" s="865"/>
      <c r="L8" s="866"/>
      <c r="M8" s="505" t="s">
        <v>62</v>
      </c>
      <c r="N8" s="506" t="s">
        <v>687</v>
      </c>
    </row>
    <row r="9" spans="1:14" s="2" customFormat="1">
      <c r="A9" s="857" t="s">
        <v>967</v>
      </c>
      <c r="B9" s="638" t="s">
        <v>862</v>
      </c>
      <c r="C9" s="502"/>
      <c r="D9" s="503"/>
      <c r="F9" s="860" t="s">
        <v>968</v>
      </c>
      <c r="G9" s="638" t="s">
        <v>862</v>
      </c>
      <c r="H9" s="502"/>
      <c r="I9" s="503"/>
      <c r="K9" s="860" t="s">
        <v>969</v>
      </c>
      <c r="L9" s="638" t="s">
        <v>862</v>
      </c>
      <c r="M9" s="502"/>
      <c r="N9" s="503"/>
    </row>
    <row r="10" spans="1:14" s="2" customFormat="1" ht="25.5">
      <c r="A10" s="858"/>
      <c r="B10" s="638" t="s">
        <v>863</v>
      </c>
      <c r="C10" s="502"/>
      <c r="D10" s="503"/>
      <c r="F10" s="861"/>
      <c r="G10" s="638" t="s">
        <v>863</v>
      </c>
      <c r="H10" s="502"/>
      <c r="I10" s="503"/>
      <c r="K10" s="861"/>
      <c r="L10" s="638" t="s">
        <v>863</v>
      </c>
      <c r="M10" s="502"/>
      <c r="N10" s="503"/>
    </row>
    <row r="11" spans="1:14" s="2" customFormat="1">
      <c r="A11" s="858"/>
      <c r="B11" s="638" t="s">
        <v>864</v>
      </c>
      <c r="C11" s="502"/>
      <c r="D11" s="503"/>
      <c r="F11" s="861"/>
      <c r="G11" s="638" t="s">
        <v>864</v>
      </c>
      <c r="H11" s="502"/>
      <c r="I11" s="503"/>
      <c r="K11" s="861"/>
      <c r="L11" s="638" t="s">
        <v>864</v>
      </c>
      <c r="M11" s="502"/>
      <c r="N11" s="503"/>
    </row>
    <row r="12" spans="1:14" s="2" customFormat="1" ht="25.5">
      <c r="A12" s="858"/>
      <c r="B12" s="639" t="s">
        <v>865</v>
      </c>
      <c r="C12" s="502"/>
      <c r="D12" s="503"/>
      <c r="F12" s="861"/>
      <c r="G12" s="639" t="s">
        <v>865</v>
      </c>
      <c r="H12" s="502"/>
      <c r="I12" s="503"/>
      <c r="K12" s="861"/>
      <c r="L12" s="639" t="s">
        <v>865</v>
      </c>
      <c r="M12" s="502"/>
      <c r="N12" s="503"/>
    </row>
    <row r="13" spans="1:14" s="2" customFormat="1" ht="25.5">
      <c r="A13" s="858"/>
      <c r="B13" s="639" t="s">
        <v>866</v>
      </c>
      <c r="C13" s="502"/>
      <c r="D13" s="503"/>
      <c r="F13" s="861"/>
      <c r="G13" s="639" t="s">
        <v>866</v>
      </c>
      <c r="H13" s="502"/>
      <c r="I13" s="503"/>
      <c r="K13" s="861"/>
      <c r="L13" s="639" t="s">
        <v>866</v>
      </c>
      <c r="M13" s="502"/>
      <c r="N13" s="503"/>
    </row>
    <row r="14" spans="1:14" s="2" customFormat="1" ht="25.5">
      <c r="A14" s="858"/>
      <c r="B14" s="639" t="s">
        <v>867</v>
      </c>
      <c r="C14" s="502"/>
      <c r="D14" s="503"/>
      <c r="F14" s="861"/>
      <c r="G14" s="639" t="s">
        <v>867</v>
      </c>
      <c r="H14" s="502"/>
      <c r="I14" s="503"/>
      <c r="K14" s="861"/>
      <c r="L14" s="639" t="s">
        <v>867</v>
      </c>
      <c r="M14" s="502"/>
      <c r="N14" s="503"/>
    </row>
    <row r="15" spans="1:14" s="2" customFormat="1">
      <c r="A15" s="858"/>
      <c r="B15" s="639" t="s">
        <v>868</v>
      </c>
      <c r="C15" s="502"/>
      <c r="D15" s="503"/>
      <c r="F15" s="861"/>
      <c r="G15" s="639" t="s">
        <v>868</v>
      </c>
      <c r="H15" s="502"/>
      <c r="I15" s="503"/>
      <c r="K15" s="861"/>
      <c r="L15" s="639" t="s">
        <v>868</v>
      </c>
      <c r="M15" s="502"/>
      <c r="N15" s="503"/>
    </row>
    <row r="16" spans="1:14" s="2" customFormat="1">
      <c r="A16" s="858"/>
      <c r="B16" s="639" t="s">
        <v>1059</v>
      </c>
      <c r="C16" s="737"/>
      <c r="D16" s="503"/>
      <c r="F16" s="861"/>
      <c r="G16" s="639" t="s">
        <v>1059</v>
      </c>
      <c r="H16" s="737"/>
      <c r="I16" s="503"/>
      <c r="K16" s="861"/>
      <c r="L16" s="639" t="s">
        <v>1059</v>
      </c>
      <c r="M16" s="737"/>
      <c r="N16" s="503"/>
    </row>
    <row r="17" spans="1:14" s="2" customFormat="1">
      <c r="A17" s="858"/>
      <c r="B17" s="639" t="s">
        <v>1060</v>
      </c>
      <c r="C17" s="737"/>
      <c r="D17" s="503"/>
      <c r="F17" s="861"/>
      <c r="G17" s="639" t="s">
        <v>1060</v>
      </c>
      <c r="H17" s="737"/>
      <c r="I17" s="503"/>
      <c r="K17" s="861"/>
      <c r="L17" s="639" t="s">
        <v>1060</v>
      </c>
      <c r="M17" s="737"/>
      <c r="N17" s="503"/>
    </row>
    <row r="18" spans="1:14" s="2" customFormat="1">
      <c r="A18" s="858"/>
      <c r="B18" s="639" t="s">
        <v>1058</v>
      </c>
      <c r="C18" s="737"/>
      <c r="D18" s="503"/>
      <c r="F18" s="861"/>
      <c r="G18" s="639" t="s">
        <v>1058</v>
      </c>
      <c r="H18" s="737"/>
      <c r="I18" s="503"/>
      <c r="K18" s="861"/>
      <c r="L18" s="639" t="s">
        <v>1058</v>
      </c>
      <c r="M18" s="737"/>
      <c r="N18" s="503"/>
    </row>
    <row r="19" spans="1:14" s="2" customFormat="1">
      <c r="A19" s="858"/>
      <c r="B19" s="639" t="s">
        <v>845</v>
      </c>
      <c r="C19" s="737"/>
      <c r="D19" s="503"/>
      <c r="F19" s="861"/>
      <c r="G19" s="639" t="s">
        <v>845</v>
      </c>
      <c r="H19" s="737"/>
      <c r="I19" s="503"/>
      <c r="K19" s="861"/>
      <c r="L19" s="639" t="s">
        <v>845</v>
      </c>
      <c r="M19" s="737"/>
      <c r="N19" s="503"/>
    </row>
    <row r="20" spans="1:14">
      <c r="A20" s="858"/>
      <c r="B20" s="639" t="s">
        <v>1049</v>
      </c>
      <c r="C20" s="737"/>
      <c r="D20" s="503"/>
      <c r="F20" s="861"/>
      <c r="G20" s="639" t="s">
        <v>1049</v>
      </c>
      <c r="H20" s="737"/>
      <c r="I20" s="503"/>
      <c r="K20" s="861"/>
      <c r="L20" s="639" t="s">
        <v>1049</v>
      </c>
      <c r="M20" s="737"/>
      <c r="N20" s="503"/>
    </row>
    <row r="21" spans="1:14" ht="25.5">
      <c r="A21" s="858"/>
      <c r="B21" s="639" t="s">
        <v>1061</v>
      </c>
      <c r="C21" s="737"/>
      <c r="D21" s="503"/>
      <c r="F21" s="861"/>
      <c r="G21" s="639" t="s">
        <v>1061</v>
      </c>
      <c r="H21" s="737"/>
      <c r="I21" s="503"/>
      <c r="K21" s="861"/>
      <c r="L21" s="639" t="s">
        <v>1061</v>
      </c>
      <c r="M21" s="737"/>
      <c r="N21" s="503"/>
    </row>
    <row r="22" spans="1:14" ht="25.5">
      <c r="A22" s="858"/>
      <c r="B22" s="639" t="s">
        <v>1062</v>
      </c>
      <c r="C22" s="737"/>
      <c r="D22" s="503"/>
      <c r="F22" s="861"/>
      <c r="G22" s="639" t="s">
        <v>1062</v>
      </c>
      <c r="H22" s="737"/>
      <c r="I22" s="503"/>
      <c r="K22" s="861"/>
      <c r="L22" s="639" t="s">
        <v>1062</v>
      </c>
      <c r="M22" s="737"/>
      <c r="N22" s="503"/>
    </row>
    <row r="23" spans="1:14" ht="13.5" thickBot="1">
      <c r="A23" s="859"/>
      <c r="B23" s="640" t="s">
        <v>20</v>
      </c>
      <c r="C23" s="738"/>
      <c r="D23" s="504"/>
      <c r="F23" s="862"/>
      <c r="G23" s="640" t="s">
        <v>20</v>
      </c>
      <c r="H23" s="738"/>
      <c r="I23" s="504"/>
      <c r="K23" s="862"/>
      <c r="L23" s="640" t="s">
        <v>20</v>
      </c>
      <c r="M23" s="738"/>
      <c r="N23" s="504"/>
    </row>
    <row r="24" spans="1:14">
      <c r="B24" s="2"/>
      <c r="C24" s="2"/>
      <c r="D24" s="2"/>
      <c r="F24" s="2"/>
      <c r="G24" s="2"/>
      <c r="H24" s="2"/>
      <c r="I24" s="2"/>
      <c r="K24" s="2"/>
      <c r="L24" s="2"/>
      <c r="M24" s="2"/>
      <c r="N24" s="2"/>
    </row>
    <row r="25" spans="1:14">
      <c r="A25" s="453" t="s">
        <v>869</v>
      </c>
      <c r="B25" s="2"/>
      <c r="C25" s="2"/>
      <c r="D25" s="2"/>
      <c r="F25" s="2"/>
      <c r="G25" s="2"/>
      <c r="H25" s="2"/>
      <c r="I25" s="2"/>
      <c r="K25" s="2"/>
      <c r="L25" s="2"/>
      <c r="M25" s="2"/>
      <c r="N25" s="2"/>
    </row>
    <row r="26" spans="1:14">
      <c r="A26" s="453" t="s">
        <v>870</v>
      </c>
      <c r="B26" s="2"/>
      <c r="C26" s="2"/>
      <c r="D26" s="2"/>
      <c r="F26" s="2"/>
      <c r="G26" s="2"/>
      <c r="H26" s="2"/>
      <c r="I26" s="2"/>
      <c r="K26" s="2"/>
      <c r="L26" s="2"/>
      <c r="M26" s="2"/>
      <c r="N26" s="2"/>
    </row>
    <row r="27" spans="1:14">
      <c r="A27" s="453" t="s">
        <v>884</v>
      </c>
      <c r="B27" s="2"/>
      <c r="C27" s="2"/>
      <c r="D27" s="2"/>
      <c r="F27" s="2"/>
      <c r="G27" s="2"/>
      <c r="H27" s="2"/>
      <c r="I27" s="2"/>
      <c r="K27" s="2"/>
      <c r="L27" s="2"/>
      <c r="M27" s="2"/>
      <c r="N27" s="2"/>
    </row>
    <row r="28" spans="1:14">
      <c r="B28" s="2"/>
      <c r="C28" s="2"/>
      <c r="D28" s="2"/>
      <c r="F28" s="2"/>
      <c r="G28" s="2"/>
      <c r="H28" s="2"/>
      <c r="I28" s="2"/>
      <c r="K28" s="2"/>
      <c r="L28" s="2"/>
      <c r="M28" s="2"/>
      <c r="N28" s="2"/>
    </row>
    <row r="29" spans="1:14">
      <c r="B29" s="2"/>
      <c r="C29" s="2"/>
      <c r="D29" s="2"/>
      <c r="F29" s="2"/>
      <c r="G29" s="2"/>
      <c r="H29" s="2"/>
      <c r="I29" s="2"/>
      <c r="K29" s="2"/>
      <c r="L29" s="2"/>
      <c r="M29" s="2"/>
      <c r="N29" s="2"/>
    </row>
    <row r="30" spans="1:14">
      <c r="B30" s="2"/>
      <c r="C30" s="2"/>
      <c r="D30" s="2"/>
      <c r="F30" s="2"/>
      <c r="G30" s="2"/>
      <c r="H30" s="2"/>
      <c r="I30" s="2"/>
      <c r="K30" s="2"/>
      <c r="L30" s="2"/>
      <c r="M30" s="2"/>
      <c r="N30" s="2"/>
    </row>
    <row r="31" spans="1:14">
      <c r="B31" s="2"/>
      <c r="C31" s="2"/>
      <c r="D31" s="2"/>
      <c r="F31" s="2"/>
      <c r="G31" s="2"/>
      <c r="H31" s="2"/>
      <c r="I31" s="2"/>
      <c r="K31" s="2"/>
      <c r="L31" s="2"/>
      <c r="M31" s="2"/>
      <c r="N31" s="2"/>
    </row>
  </sheetData>
  <sheetProtection password="CE4F" sheet="1" objects="1" scenarios="1"/>
  <mergeCells count="9">
    <mergeCell ref="A9:A23"/>
    <mergeCell ref="K9:K23"/>
    <mergeCell ref="F9:F23"/>
    <mergeCell ref="K7:L8"/>
    <mergeCell ref="M7:N7"/>
    <mergeCell ref="F7:G8"/>
    <mergeCell ref="H7:I7"/>
    <mergeCell ref="A7:B8"/>
    <mergeCell ref="C7:D7"/>
  </mergeCells>
  <pageMargins left="0.70866141732283472" right="0.70866141732283472" top="0.74803149606299213" bottom="0.74803149606299213" header="0.31496062992125984" footer="0.31496062992125984"/>
  <pageSetup paperSize="9" scale="62" orientation="landscape"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91"/>
  <sheetViews>
    <sheetView view="pageBreakPreview" zoomScale="70" zoomScaleSheetLayoutView="70" workbookViewId="0">
      <selection activeCell="I1" sqref="I1:O1048576"/>
    </sheetView>
  </sheetViews>
  <sheetFormatPr defaultRowHeight="12.75"/>
  <cols>
    <col min="1" max="1" width="3.140625" style="381" customWidth="1"/>
    <col min="2" max="2" width="27.28515625" style="368" customWidth="1"/>
    <col min="3" max="3" width="29.5703125" style="368" customWidth="1"/>
    <col min="4" max="4" width="17.5703125" style="371" customWidth="1"/>
    <col min="5" max="5" width="23.28515625" style="372" customWidth="1"/>
    <col min="6" max="6" width="18.140625" style="373" customWidth="1"/>
    <col min="7" max="7" width="18.28515625" style="374" customWidth="1"/>
    <col min="8" max="8" width="20" style="370" customWidth="1"/>
    <col min="9" max="15" width="9.140625" style="391"/>
    <col min="16" max="16384" width="9.140625" style="370"/>
  </cols>
  <sheetData>
    <row r="1" spans="1:15" customFormat="1" ht="15.75">
      <c r="A1" s="60" t="s">
        <v>680</v>
      </c>
      <c r="B1" s="368"/>
      <c r="C1" s="369"/>
      <c r="D1" s="5"/>
      <c r="E1" s="5"/>
      <c r="F1" s="5"/>
      <c r="G1" s="5"/>
      <c r="I1" s="2"/>
      <c r="J1" s="2"/>
      <c r="K1" s="2"/>
      <c r="L1" s="2"/>
      <c r="M1" s="2"/>
      <c r="N1" s="2"/>
      <c r="O1" s="2"/>
    </row>
    <row r="2" spans="1:15" customFormat="1" ht="15">
      <c r="A2" s="305"/>
      <c r="B2" s="368"/>
      <c r="C2" s="369"/>
      <c r="D2" s="5"/>
      <c r="E2" s="5"/>
      <c r="F2" s="5"/>
      <c r="G2" s="5"/>
      <c r="I2" s="2"/>
      <c r="J2" s="2"/>
      <c r="K2" s="2"/>
      <c r="L2" s="2"/>
      <c r="M2" s="2"/>
      <c r="N2" s="2"/>
      <c r="O2" s="2"/>
    </row>
    <row r="3" spans="1:15" customFormat="1" ht="15.75">
      <c r="A3" s="306" t="s">
        <v>138</v>
      </c>
      <c r="C3" s="60"/>
      <c r="D3" s="6"/>
      <c r="I3" s="2"/>
      <c r="J3" s="2"/>
      <c r="K3" s="2"/>
      <c r="L3" s="2"/>
      <c r="M3" s="2"/>
      <c r="N3" s="2"/>
      <c r="O3" s="2"/>
    </row>
    <row r="4" spans="1:15">
      <c r="A4" s="287" t="s">
        <v>971</v>
      </c>
      <c r="C4" s="370"/>
    </row>
    <row r="5" spans="1:15">
      <c r="A5" s="642" t="s">
        <v>932</v>
      </c>
      <c r="B5" s="641"/>
      <c r="C5" s="287"/>
    </row>
    <row r="6" spans="1:15" customFormat="1">
      <c r="A6" s="13"/>
      <c r="B6" s="368"/>
      <c r="C6" s="368"/>
      <c r="D6" s="2"/>
      <c r="E6" s="2"/>
      <c r="F6" s="2"/>
      <c r="G6" s="31" t="s">
        <v>681</v>
      </c>
      <c r="I6" s="2"/>
      <c r="J6" s="2"/>
      <c r="K6" s="2"/>
      <c r="L6" s="2"/>
      <c r="M6" s="2"/>
      <c r="N6" s="2"/>
      <c r="O6" s="2"/>
    </row>
    <row r="7" spans="1:15" customFormat="1">
      <c r="A7" s="13"/>
      <c r="B7" s="368"/>
      <c r="C7" s="368"/>
      <c r="D7" s="2"/>
      <c r="E7" s="2"/>
      <c r="F7" s="2"/>
      <c r="G7" s="375" t="s">
        <v>682</v>
      </c>
      <c r="I7" s="2"/>
      <c r="J7" s="2"/>
      <c r="K7" s="2"/>
      <c r="L7" s="2"/>
      <c r="M7" s="2"/>
      <c r="N7" s="2"/>
      <c r="O7" s="2"/>
    </row>
    <row r="8" spans="1:15" customFormat="1">
      <c r="A8" s="13"/>
      <c r="B8" s="13"/>
      <c r="C8" s="376"/>
      <c r="D8" s="377"/>
      <c r="E8" s="377"/>
      <c r="F8" s="378"/>
      <c r="G8" s="379" t="s">
        <v>683</v>
      </c>
      <c r="I8" s="2"/>
      <c r="J8" s="2"/>
      <c r="K8" s="2"/>
      <c r="L8" s="2"/>
      <c r="M8" s="2"/>
      <c r="N8" s="2"/>
      <c r="O8" s="2"/>
    </row>
    <row r="9" spans="1:15" customFormat="1">
      <c r="A9" s="13"/>
      <c r="B9" s="13"/>
      <c r="C9" s="113"/>
      <c r="D9" s="380"/>
      <c r="E9" s="380"/>
      <c r="F9" s="307"/>
      <c r="G9" s="557" t="s">
        <v>684</v>
      </c>
      <c r="I9" s="2"/>
      <c r="J9" s="2"/>
      <c r="K9" s="2"/>
      <c r="L9" s="2"/>
      <c r="M9" s="2"/>
      <c r="N9" s="2"/>
      <c r="O9" s="2"/>
    </row>
    <row r="10" spans="1:15">
      <c r="B10" s="382" t="s">
        <v>685</v>
      </c>
      <c r="C10" s="382" t="s">
        <v>686</v>
      </c>
      <c r="D10" s="383" t="s">
        <v>668</v>
      </c>
      <c r="E10" s="384" t="s">
        <v>687</v>
      </c>
      <c r="F10" s="382" t="s">
        <v>688</v>
      </c>
      <c r="G10" s="382" t="s">
        <v>689</v>
      </c>
      <c r="H10" s="385" t="s">
        <v>690</v>
      </c>
    </row>
    <row r="11" spans="1:15" s="391" customFormat="1">
      <c r="A11" s="386">
        <v>1</v>
      </c>
      <c r="B11" s="387"/>
      <c r="C11" s="387"/>
      <c r="D11" s="388"/>
      <c r="E11" s="389"/>
      <c r="F11" s="390"/>
    </row>
    <row r="12" spans="1:15" s="391" customFormat="1">
      <c r="A12" s="386">
        <v>2</v>
      </c>
      <c r="B12" s="387"/>
      <c r="C12" s="387"/>
      <c r="D12" s="388"/>
      <c r="E12" s="389"/>
      <c r="F12" s="390"/>
    </row>
    <row r="13" spans="1:15" s="391" customFormat="1">
      <c r="A13" s="386">
        <v>3</v>
      </c>
      <c r="B13" s="387"/>
      <c r="C13" s="387"/>
      <c r="D13" s="388"/>
      <c r="E13" s="389"/>
      <c r="F13" s="390"/>
    </row>
    <row r="14" spans="1:15" s="391" customFormat="1">
      <c r="A14" s="386">
        <v>4</v>
      </c>
      <c r="B14" s="387"/>
      <c r="C14" s="387"/>
      <c r="D14" s="388"/>
      <c r="E14" s="389"/>
      <c r="F14" s="390"/>
    </row>
    <row r="15" spans="1:15" s="391" customFormat="1">
      <c r="A15" s="386">
        <v>5</v>
      </c>
      <c r="B15" s="387"/>
      <c r="C15" s="387"/>
      <c r="D15" s="388"/>
      <c r="E15" s="389"/>
      <c r="F15" s="390"/>
    </row>
    <row r="16" spans="1:15" s="391" customFormat="1">
      <c r="A16" s="386">
        <v>6</v>
      </c>
      <c r="B16" s="387"/>
      <c r="C16" s="387"/>
      <c r="D16" s="388"/>
      <c r="E16" s="389"/>
      <c r="F16" s="390"/>
    </row>
    <row r="17" spans="1:6" s="391" customFormat="1">
      <c r="A17" s="386">
        <v>7</v>
      </c>
      <c r="B17" s="387"/>
      <c r="C17" s="387"/>
      <c r="D17" s="388"/>
      <c r="E17" s="389"/>
      <c r="F17" s="390"/>
    </row>
    <row r="18" spans="1:6" s="391" customFormat="1">
      <c r="A18" s="386">
        <v>8</v>
      </c>
      <c r="B18" s="387"/>
      <c r="C18" s="387"/>
      <c r="D18" s="388"/>
      <c r="E18" s="389"/>
      <c r="F18" s="390"/>
    </row>
    <row r="19" spans="1:6" s="391" customFormat="1">
      <c r="A19" s="386">
        <v>9</v>
      </c>
      <c r="B19" s="387"/>
      <c r="C19" s="387"/>
      <c r="D19" s="388"/>
      <c r="E19" s="389"/>
      <c r="F19" s="390"/>
    </row>
    <row r="20" spans="1:6" s="391" customFormat="1">
      <c r="A20" s="386">
        <v>10</v>
      </c>
      <c r="B20" s="387"/>
      <c r="C20" s="387"/>
      <c r="D20" s="388"/>
      <c r="E20" s="389"/>
      <c r="F20" s="390"/>
    </row>
    <row r="21" spans="1:6" s="391" customFormat="1">
      <c r="A21" s="386">
        <v>11</v>
      </c>
      <c r="B21" s="387"/>
      <c r="C21" s="387"/>
      <c r="D21" s="388"/>
      <c r="E21" s="389"/>
      <c r="F21" s="390"/>
    </row>
    <row r="22" spans="1:6" s="391" customFormat="1">
      <c r="A22" s="386">
        <v>12</v>
      </c>
      <c r="B22" s="387"/>
      <c r="C22" s="387"/>
      <c r="D22" s="388"/>
      <c r="E22" s="389"/>
      <c r="F22" s="390"/>
    </row>
    <row r="23" spans="1:6" s="391" customFormat="1">
      <c r="A23" s="386">
        <v>13</v>
      </c>
      <c r="B23" s="387"/>
      <c r="C23" s="387"/>
      <c r="D23" s="388"/>
      <c r="E23" s="389"/>
      <c r="F23" s="390"/>
    </row>
    <row r="24" spans="1:6" s="391" customFormat="1">
      <c r="A24" s="386">
        <v>14</v>
      </c>
      <c r="B24" s="387"/>
      <c r="C24" s="387"/>
      <c r="D24" s="388"/>
      <c r="E24" s="389"/>
      <c r="F24" s="390"/>
    </row>
    <row r="25" spans="1:6" s="391" customFormat="1">
      <c r="A25" s="386">
        <v>15</v>
      </c>
      <c r="B25" s="387"/>
      <c r="C25" s="387"/>
      <c r="D25" s="388"/>
      <c r="E25" s="389"/>
      <c r="F25" s="390"/>
    </row>
    <row r="26" spans="1:6" s="391" customFormat="1">
      <c r="A26" s="386">
        <v>16</v>
      </c>
      <c r="B26" s="387"/>
      <c r="C26" s="387"/>
      <c r="D26" s="388"/>
      <c r="E26" s="389"/>
      <c r="F26" s="390"/>
    </row>
    <row r="27" spans="1:6" s="391" customFormat="1">
      <c r="A27" s="386">
        <v>17</v>
      </c>
      <c r="B27" s="387"/>
      <c r="C27" s="387"/>
      <c r="D27" s="388"/>
      <c r="E27" s="389"/>
      <c r="F27" s="390"/>
    </row>
    <row r="28" spans="1:6" s="391" customFormat="1">
      <c r="A28" s="386">
        <v>18</v>
      </c>
      <c r="B28" s="387"/>
      <c r="C28" s="387"/>
      <c r="D28" s="388"/>
      <c r="E28" s="389"/>
      <c r="F28" s="390"/>
    </row>
    <row r="29" spans="1:6" s="391" customFormat="1">
      <c r="A29" s="386">
        <v>19</v>
      </c>
      <c r="B29" s="387"/>
      <c r="C29" s="387"/>
      <c r="D29" s="388"/>
      <c r="E29" s="389"/>
      <c r="F29" s="390"/>
    </row>
    <row r="30" spans="1:6" s="391" customFormat="1">
      <c r="A30" s="386">
        <v>20</v>
      </c>
      <c r="B30" s="387"/>
      <c r="C30" s="387"/>
      <c r="D30" s="388"/>
      <c r="E30" s="389"/>
      <c r="F30" s="390"/>
    </row>
    <row r="31" spans="1:6" s="391" customFormat="1">
      <c r="A31" s="386">
        <v>21</v>
      </c>
      <c r="B31" s="387"/>
      <c r="C31" s="387"/>
      <c r="D31" s="388"/>
      <c r="E31" s="389"/>
      <c r="F31" s="390"/>
    </row>
    <row r="32" spans="1:6" s="391" customFormat="1">
      <c r="A32" s="386">
        <v>22</v>
      </c>
      <c r="B32" s="387"/>
      <c r="C32" s="387"/>
      <c r="D32" s="388"/>
      <c r="E32" s="389"/>
      <c r="F32" s="390"/>
    </row>
    <row r="33" spans="1:6" s="391" customFormat="1">
      <c r="A33" s="386">
        <v>23</v>
      </c>
      <c r="B33" s="387"/>
      <c r="C33" s="387"/>
      <c r="D33" s="388"/>
      <c r="E33" s="389"/>
      <c r="F33" s="390"/>
    </row>
    <row r="34" spans="1:6" s="391" customFormat="1">
      <c r="A34" s="386">
        <v>24</v>
      </c>
      <c r="B34" s="387"/>
      <c r="C34" s="387"/>
      <c r="D34" s="388"/>
      <c r="E34" s="389"/>
      <c r="F34" s="390"/>
    </row>
    <row r="35" spans="1:6" s="391" customFormat="1">
      <c r="A35" s="386">
        <v>25</v>
      </c>
      <c r="B35" s="387"/>
      <c r="C35" s="387"/>
      <c r="D35" s="388"/>
      <c r="E35" s="389"/>
      <c r="F35" s="390"/>
    </row>
    <row r="36" spans="1:6" s="391" customFormat="1">
      <c r="A36" s="386">
        <v>26</v>
      </c>
      <c r="B36" s="387"/>
      <c r="C36" s="387"/>
      <c r="D36" s="388"/>
      <c r="E36" s="389"/>
      <c r="F36" s="390"/>
    </row>
    <row r="37" spans="1:6" s="391" customFormat="1">
      <c r="A37" s="386">
        <v>27</v>
      </c>
      <c r="B37" s="387"/>
      <c r="C37" s="387"/>
      <c r="D37" s="388"/>
      <c r="E37" s="389"/>
      <c r="F37" s="390"/>
    </row>
    <row r="38" spans="1:6" s="391" customFormat="1">
      <c r="A38" s="386">
        <v>28</v>
      </c>
      <c r="B38" s="387"/>
      <c r="C38" s="387"/>
      <c r="D38" s="388"/>
      <c r="E38" s="389"/>
      <c r="F38" s="390"/>
    </row>
    <row r="39" spans="1:6" s="391" customFormat="1">
      <c r="A39" s="386">
        <v>29</v>
      </c>
      <c r="B39" s="387"/>
      <c r="C39" s="387"/>
      <c r="D39" s="388"/>
      <c r="E39" s="389"/>
      <c r="F39" s="390"/>
    </row>
    <row r="40" spans="1:6" s="391" customFormat="1">
      <c r="A40" s="386">
        <v>30</v>
      </c>
      <c r="B40" s="387"/>
      <c r="C40" s="387"/>
      <c r="D40" s="388"/>
      <c r="E40" s="389"/>
      <c r="F40" s="390"/>
    </row>
    <row r="41" spans="1:6" s="391" customFormat="1">
      <c r="A41" s="386">
        <v>31</v>
      </c>
      <c r="B41" s="387"/>
      <c r="C41" s="387"/>
      <c r="D41" s="388"/>
      <c r="E41" s="389"/>
      <c r="F41" s="390"/>
    </row>
    <row r="42" spans="1:6" s="391" customFormat="1">
      <c r="A42" s="386">
        <v>32</v>
      </c>
      <c r="B42" s="387"/>
      <c r="C42" s="387"/>
      <c r="D42" s="388"/>
      <c r="E42" s="389"/>
      <c r="F42" s="390"/>
    </row>
    <row r="43" spans="1:6" s="391" customFormat="1">
      <c r="A43" s="386">
        <v>33</v>
      </c>
      <c r="B43" s="387"/>
      <c r="C43" s="387"/>
      <c r="D43" s="388"/>
      <c r="E43" s="389"/>
      <c r="F43" s="390"/>
    </row>
    <row r="44" spans="1:6" s="391" customFormat="1">
      <c r="A44" s="386">
        <v>34</v>
      </c>
      <c r="B44" s="387"/>
      <c r="C44" s="387"/>
      <c r="D44" s="388"/>
      <c r="E44" s="389"/>
      <c r="F44" s="390"/>
    </row>
    <row r="45" spans="1:6" s="391" customFormat="1">
      <c r="A45" s="386">
        <v>35</v>
      </c>
      <c r="B45" s="387"/>
      <c r="C45" s="387"/>
      <c r="D45" s="388"/>
      <c r="E45" s="389"/>
      <c r="F45" s="390"/>
    </row>
    <row r="46" spans="1:6" s="391" customFormat="1">
      <c r="A46" s="386">
        <v>36</v>
      </c>
      <c r="B46" s="387"/>
      <c r="C46" s="387"/>
      <c r="D46" s="388"/>
      <c r="E46" s="389"/>
      <c r="F46" s="390"/>
    </row>
    <row r="47" spans="1:6" s="391" customFormat="1">
      <c r="A47" s="386">
        <v>37</v>
      </c>
      <c r="B47" s="387"/>
      <c r="C47" s="387"/>
      <c r="D47" s="388"/>
      <c r="E47" s="389"/>
      <c r="F47" s="390"/>
    </row>
    <row r="48" spans="1:6" s="391" customFormat="1">
      <c r="A48" s="386">
        <v>38</v>
      </c>
      <c r="B48" s="387"/>
      <c r="C48" s="387"/>
      <c r="D48" s="388"/>
      <c r="E48" s="389"/>
      <c r="F48" s="390"/>
    </row>
    <row r="49" spans="1:7" s="391" customFormat="1">
      <c r="A49" s="386">
        <v>39</v>
      </c>
      <c r="B49" s="387"/>
      <c r="C49" s="387"/>
      <c r="D49" s="388"/>
      <c r="E49" s="389"/>
      <c r="F49" s="390"/>
    </row>
    <row r="50" spans="1:7" s="391" customFormat="1">
      <c r="A50" s="386">
        <v>40</v>
      </c>
      <c r="B50" s="387"/>
      <c r="C50" s="387"/>
      <c r="D50" s="388"/>
      <c r="E50" s="389"/>
      <c r="F50" s="390"/>
    </row>
    <row r="51" spans="1:7" s="391" customFormat="1">
      <c r="A51" s="386">
        <v>41</v>
      </c>
      <c r="B51" s="387"/>
      <c r="C51" s="387"/>
      <c r="D51" s="388"/>
      <c r="E51" s="389"/>
      <c r="F51" s="390"/>
    </row>
    <row r="52" spans="1:7" s="391" customFormat="1">
      <c r="A52" s="386">
        <v>42</v>
      </c>
      <c r="B52" s="387"/>
      <c r="C52" s="387"/>
      <c r="D52" s="388"/>
      <c r="E52" s="389"/>
      <c r="F52" s="390"/>
    </row>
    <row r="53" spans="1:7" s="391" customFormat="1">
      <c r="A53" s="386">
        <v>43</v>
      </c>
      <c r="B53" s="387"/>
      <c r="C53" s="387"/>
      <c r="D53" s="388"/>
      <c r="E53" s="389"/>
      <c r="F53" s="390"/>
    </row>
    <row r="54" spans="1:7" s="391" customFormat="1">
      <c r="A54" s="386">
        <v>44</v>
      </c>
      <c r="B54" s="387"/>
      <c r="C54" s="387"/>
      <c r="D54" s="388"/>
      <c r="E54" s="389"/>
      <c r="F54" s="390"/>
    </row>
    <row r="55" spans="1:7" s="391" customFormat="1">
      <c r="A55" s="386">
        <v>45</v>
      </c>
      <c r="B55" s="387"/>
      <c r="C55" s="387"/>
      <c r="D55" s="388"/>
      <c r="E55" s="389"/>
      <c r="F55" s="390"/>
    </row>
    <row r="56" spans="1:7" s="391" customFormat="1">
      <c r="A56" s="386">
        <v>46</v>
      </c>
      <c r="B56" s="387"/>
      <c r="C56" s="387"/>
      <c r="D56" s="388"/>
      <c r="E56" s="389"/>
      <c r="F56" s="390"/>
    </row>
    <row r="57" spans="1:7" s="391" customFormat="1">
      <c r="A57" s="386">
        <v>47</v>
      </c>
      <c r="B57" s="387"/>
      <c r="C57" s="387"/>
      <c r="D57" s="388"/>
      <c r="E57" s="389"/>
      <c r="F57" s="390"/>
    </row>
    <row r="58" spans="1:7" s="391" customFormat="1">
      <c r="A58" s="386">
        <v>48</v>
      </c>
      <c r="B58" s="387"/>
      <c r="C58" s="387"/>
      <c r="D58" s="388"/>
      <c r="E58" s="389"/>
      <c r="F58" s="390"/>
    </row>
    <row r="59" spans="1:7" s="391" customFormat="1">
      <c r="A59" s="386">
        <v>49</v>
      </c>
      <c r="B59" s="387"/>
      <c r="C59" s="387"/>
      <c r="D59" s="388"/>
      <c r="E59" s="389"/>
      <c r="F59" s="390"/>
    </row>
    <row r="60" spans="1:7" s="391" customFormat="1">
      <c r="A60" s="386"/>
      <c r="B60" s="387"/>
      <c r="C60" s="387"/>
      <c r="D60" s="388"/>
      <c r="E60" s="389"/>
      <c r="F60" s="390"/>
      <c r="G60" s="392"/>
    </row>
    <row r="61" spans="1:7" s="391" customFormat="1" ht="15.75">
      <c r="A61" s="393" t="s">
        <v>691</v>
      </c>
      <c r="B61" s="387"/>
      <c r="C61" s="387"/>
      <c r="D61" s="388"/>
      <c r="E61" s="389"/>
      <c r="F61" s="390"/>
      <c r="G61" s="392"/>
    </row>
    <row r="62" spans="1:7" s="391" customFormat="1">
      <c r="A62" s="386"/>
      <c r="B62" s="387"/>
      <c r="C62" s="387"/>
      <c r="D62" s="388"/>
      <c r="E62" s="389"/>
      <c r="F62" s="390"/>
      <c r="G62" s="392"/>
    </row>
    <row r="63" spans="1:7" s="391" customFormat="1">
      <c r="A63" s="386"/>
      <c r="B63" s="387"/>
      <c r="C63" s="387"/>
      <c r="D63" s="388"/>
      <c r="E63" s="389"/>
      <c r="F63" s="390"/>
      <c r="G63" s="392"/>
    </row>
    <row r="64" spans="1:7" s="391" customFormat="1">
      <c r="A64" s="386"/>
      <c r="B64" s="387"/>
      <c r="C64" s="387"/>
      <c r="D64" s="388"/>
      <c r="E64" s="389"/>
      <c r="F64" s="390"/>
      <c r="G64" s="392"/>
    </row>
    <row r="65" spans="1:7" s="391" customFormat="1">
      <c r="A65" s="386"/>
      <c r="B65" s="387"/>
      <c r="C65" s="387"/>
      <c r="D65" s="388"/>
      <c r="E65" s="389"/>
      <c r="F65" s="390"/>
      <c r="G65" s="392"/>
    </row>
    <row r="66" spans="1:7" s="391" customFormat="1">
      <c r="A66" s="386"/>
      <c r="B66" s="387"/>
      <c r="C66" s="387"/>
      <c r="D66" s="388"/>
      <c r="E66" s="389"/>
      <c r="F66" s="390"/>
      <c r="G66" s="392"/>
    </row>
    <row r="67" spans="1:7" s="391" customFormat="1">
      <c r="A67" s="386"/>
      <c r="B67" s="387"/>
      <c r="C67" s="387"/>
      <c r="D67" s="388"/>
      <c r="E67" s="389"/>
      <c r="F67" s="390"/>
      <c r="G67" s="392"/>
    </row>
    <row r="68" spans="1:7" s="391" customFormat="1">
      <c r="A68" s="386"/>
      <c r="B68" s="387"/>
      <c r="C68" s="387"/>
      <c r="D68" s="388"/>
      <c r="E68" s="389"/>
      <c r="F68" s="390"/>
      <c r="G68" s="392"/>
    </row>
    <row r="69" spans="1:7" s="391" customFormat="1">
      <c r="A69" s="386"/>
      <c r="B69" s="387"/>
      <c r="C69" s="387"/>
      <c r="D69" s="388"/>
      <c r="E69" s="389"/>
      <c r="F69" s="390"/>
      <c r="G69" s="392"/>
    </row>
    <row r="70" spans="1:7" s="391" customFormat="1">
      <c r="A70" s="386"/>
      <c r="B70" s="387"/>
      <c r="C70" s="387"/>
      <c r="D70" s="388"/>
      <c r="E70" s="389"/>
      <c r="F70" s="390"/>
      <c r="G70" s="392"/>
    </row>
    <row r="71" spans="1:7" s="391" customFormat="1">
      <c r="A71" s="386"/>
      <c r="B71" s="387"/>
      <c r="C71" s="387"/>
      <c r="D71" s="388"/>
      <c r="E71" s="389"/>
      <c r="F71" s="390"/>
      <c r="G71" s="392"/>
    </row>
    <row r="72" spans="1:7" s="391" customFormat="1">
      <c r="A72" s="386"/>
      <c r="B72" s="387"/>
      <c r="C72" s="387"/>
      <c r="D72" s="388"/>
      <c r="E72" s="389"/>
      <c r="F72" s="390"/>
      <c r="G72" s="392"/>
    </row>
    <row r="73" spans="1:7" s="391" customFormat="1">
      <c r="A73" s="386"/>
      <c r="B73" s="387"/>
      <c r="C73" s="387"/>
      <c r="D73" s="388"/>
      <c r="E73" s="389"/>
      <c r="F73" s="390"/>
      <c r="G73" s="392"/>
    </row>
    <row r="74" spans="1:7" s="391" customFormat="1">
      <c r="A74" s="386"/>
      <c r="B74" s="387"/>
      <c r="C74" s="387"/>
      <c r="D74" s="388"/>
      <c r="E74" s="389"/>
      <c r="F74" s="390"/>
      <c r="G74" s="392"/>
    </row>
    <row r="75" spans="1:7" s="391" customFormat="1">
      <c r="A75" s="386"/>
      <c r="B75" s="387"/>
      <c r="C75" s="387"/>
      <c r="D75" s="388"/>
      <c r="E75" s="389"/>
      <c r="F75" s="390"/>
      <c r="G75" s="392"/>
    </row>
    <row r="76" spans="1:7" s="391" customFormat="1">
      <c r="A76" s="386"/>
      <c r="B76" s="387"/>
      <c r="C76" s="387"/>
      <c r="D76" s="388"/>
      <c r="E76" s="389"/>
      <c r="F76" s="390"/>
      <c r="G76" s="392"/>
    </row>
    <row r="77" spans="1:7" s="391" customFormat="1">
      <c r="A77" s="386"/>
      <c r="B77" s="387"/>
      <c r="C77" s="387"/>
      <c r="D77" s="388"/>
      <c r="E77" s="389"/>
      <c r="F77" s="390"/>
      <c r="G77" s="392"/>
    </row>
    <row r="78" spans="1:7" s="391" customFormat="1">
      <c r="A78" s="386"/>
      <c r="B78" s="387"/>
      <c r="C78" s="387"/>
      <c r="D78" s="388"/>
      <c r="E78" s="389"/>
      <c r="F78" s="390"/>
      <c r="G78" s="392"/>
    </row>
    <row r="79" spans="1:7" s="391" customFormat="1">
      <c r="A79" s="386"/>
      <c r="B79" s="387"/>
      <c r="C79" s="387"/>
      <c r="D79" s="388"/>
      <c r="E79" s="389"/>
      <c r="F79" s="390"/>
      <c r="G79" s="392"/>
    </row>
    <row r="80" spans="1:7" s="391" customFormat="1">
      <c r="A80" s="386"/>
      <c r="B80" s="387"/>
      <c r="C80" s="387"/>
      <c r="D80" s="388"/>
      <c r="E80" s="389"/>
      <c r="F80" s="390"/>
      <c r="G80" s="392"/>
    </row>
    <row r="81" spans="1:7" s="391" customFormat="1">
      <c r="A81" s="386"/>
      <c r="B81" s="387"/>
      <c r="C81" s="387"/>
      <c r="D81" s="388"/>
      <c r="E81" s="389"/>
      <c r="F81" s="390"/>
      <c r="G81" s="392"/>
    </row>
    <row r="82" spans="1:7" s="391" customFormat="1">
      <c r="A82" s="386"/>
      <c r="B82" s="387"/>
      <c r="C82" s="387"/>
      <c r="D82" s="388"/>
      <c r="E82" s="389"/>
      <c r="F82" s="390"/>
      <c r="G82" s="392"/>
    </row>
    <row r="83" spans="1:7" s="391" customFormat="1">
      <c r="A83" s="386"/>
      <c r="B83" s="387"/>
      <c r="C83" s="387"/>
      <c r="D83" s="388"/>
      <c r="E83" s="389"/>
      <c r="F83" s="390"/>
      <c r="G83" s="392"/>
    </row>
    <row r="84" spans="1:7" s="391" customFormat="1">
      <c r="A84" s="386"/>
      <c r="B84" s="387"/>
      <c r="C84" s="387"/>
      <c r="D84" s="388"/>
      <c r="E84" s="389"/>
      <c r="F84" s="390"/>
      <c r="G84" s="392"/>
    </row>
    <row r="85" spans="1:7" s="391" customFormat="1">
      <c r="A85" s="386"/>
      <c r="B85" s="387"/>
      <c r="C85" s="387"/>
      <c r="D85" s="388"/>
      <c r="E85" s="389"/>
      <c r="F85" s="390"/>
      <c r="G85" s="392"/>
    </row>
    <row r="86" spans="1:7" s="391" customFormat="1">
      <c r="A86" s="386"/>
      <c r="B86" s="387"/>
      <c r="C86" s="387"/>
      <c r="D86" s="388"/>
      <c r="E86" s="389"/>
      <c r="F86" s="390"/>
      <c r="G86" s="392"/>
    </row>
    <row r="87" spans="1:7" s="391" customFormat="1">
      <c r="A87" s="386"/>
      <c r="B87" s="387"/>
      <c r="C87" s="387"/>
      <c r="D87" s="388"/>
      <c r="E87" s="389"/>
      <c r="F87" s="390"/>
      <c r="G87" s="392"/>
    </row>
    <row r="88" spans="1:7" s="391" customFormat="1">
      <c r="A88" s="386"/>
      <c r="B88" s="387"/>
      <c r="C88" s="387"/>
      <c r="D88" s="388"/>
      <c r="E88" s="389"/>
      <c r="F88" s="390"/>
      <c r="G88" s="392"/>
    </row>
    <row r="89" spans="1:7" s="391" customFormat="1">
      <c r="A89" s="386"/>
      <c r="B89" s="387"/>
      <c r="C89" s="387"/>
      <c r="D89" s="388"/>
      <c r="E89" s="389"/>
      <c r="F89" s="390"/>
      <c r="G89" s="392"/>
    </row>
    <row r="90" spans="1:7" s="391" customFormat="1">
      <c r="A90" s="386"/>
      <c r="B90" s="387"/>
      <c r="C90" s="387"/>
      <c r="D90" s="388"/>
      <c r="E90" s="389"/>
      <c r="F90" s="390"/>
      <c r="G90" s="392"/>
    </row>
    <row r="91" spans="1:7" s="391" customFormat="1">
      <c r="A91" s="386"/>
      <c r="B91" s="387"/>
      <c r="C91" s="387"/>
      <c r="D91" s="388"/>
      <c r="E91" s="389"/>
      <c r="F91" s="390"/>
      <c r="G91" s="392"/>
    </row>
    <row r="92" spans="1:7" s="391" customFormat="1">
      <c r="A92" s="386"/>
      <c r="B92" s="387"/>
      <c r="C92" s="387"/>
      <c r="D92" s="388"/>
      <c r="E92" s="389"/>
      <c r="F92" s="390"/>
      <c r="G92" s="392"/>
    </row>
    <row r="93" spans="1:7" s="391" customFormat="1">
      <c r="A93" s="386"/>
      <c r="B93" s="387"/>
      <c r="C93" s="387"/>
      <c r="D93" s="388"/>
      <c r="E93" s="389"/>
      <c r="F93" s="390"/>
      <c r="G93" s="392"/>
    </row>
    <row r="94" spans="1:7" s="391" customFormat="1">
      <c r="A94" s="386"/>
      <c r="B94" s="387"/>
      <c r="C94" s="387"/>
      <c r="D94" s="388"/>
      <c r="E94" s="389"/>
      <c r="F94" s="390"/>
      <c r="G94" s="392"/>
    </row>
    <row r="95" spans="1:7" s="391" customFormat="1">
      <c r="A95" s="386"/>
      <c r="B95" s="387"/>
      <c r="C95" s="387"/>
      <c r="D95" s="388"/>
      <c r="E95" s="389"/>
      <c r="F95" s="390"/>
      <c r="G95" s="392"/>
    </row>
    <row r="96" spans="1:7" s="391" customFormat="1">
      <c r="A96" s="386"/>
      <c r="B96" s="387"/>
      <c r="C96" s="387"/>
      <c r="D96" s="388"/>
      <c r="E96" s="389"/>
      <c r="F96" s="390"/>
      <c r="G96" s="392"/>
    </row>
    <row r="97" spans="1:7" s="391" customFormat="1">
      <c r="A97" s="386"/>
      <c r="B97" s="387"/>
      <c r="C97" s="387"/>
      <c r="D97" s="388"/>
      <c r="E97" s="389"/>
      <c r="F97" s="390"/>
      <c r="G97" s="392"/>
    </row>
    <row r="98" spans="1:7" s="391" customFormat="1">
      <c r="A98" s="386"/>
      <c r="B98" s="387"/>
      <c r="C98" s="387"/>
      <c r="D98" s="388"/>
      <c r="E98" s="389"/>
      <c r="F98" s="390"/>
      <c r="G98" s="392"/>
    </row>
    <row r="99" spans="1:7" s="391" customFormat="1">
      <c r="A99" s="386"/>
      <c r="B99" s="387"/>
      <c r="C99" s="387"/>
      <c r="D99" s="388"/>
      <c r="E99" s="389"/>
      <c r="F99" s="390"/>
      <c r="G99" s="392"/>
    </row>
    <row r="100" spans="1:7" s="391" customFormat="1">
      <c r="A100" s="386"/>
      <c r="B100" s="387"/>
      <c r="C100" s="387"/>
      <c r="D100" s="388"/>
      <c r="E100" s="389"/>
      <c r="F100" s="390"/>
      <c r="G100" s="392"/>
    </row>
    <row r="101" spans="1:7" s="391" customFormat="1">
      <c r="A101" s="386"/>
      <c r="B101" s="387"/>
      <c r="C101" s="387"/>
      <c r="D101" s="388"/>
      <c r="E101" s="389"/>
      <c r="F101" s="390"/>
      <c r="G101" s="392"/>
    </row>
    <row r="102" spans="1:7" s="391" customFormat="1">
      <c r="A102" s="386"/>
      <c r="B102" s="387"/>
      <c r="C102" s="387"/>
      <c r="D102" s="388"/>
      <c r="E102" s="389"/>
      <c r="F102" s="390"/>
      <c r="G102" s="392"/>
    </row>
    <row r="103" spans="1:7" s="391" customFormat="1">
      <c r="A103" s="386"/>
      <c r="B103" s="387"/>
      <c r="C103" s="387"/>
      <c r="D103" s="388"/>
      <c r="E103" s="389"/>
      <c r="F103" s="390"/>
      <c r="G103" s="392"/>
    </row>
    <row r="104" spans="1:7" s="391" customFormat="1">
      <c r="A104" s="386"/>
      <c r="B104" s="387"/>
      <c r="C104" s="387"/>
      <c r="D104" s="388"/>
      <c r="E104" s="389"/>
      <c r="F104" s="390"/>
      <c r="G104" s="392"/>
    </row>
    <row r="105" spans="1:7" s="391" customFormat="1">
      <c r="A105" s="386"/>
      <c r="B105" s="387"/>
      <c r="C105" s="387"/>
      <c r="D105" s="388"/>
      <c r="E105" s="389"/>
      <c r="F105" s="390"/>
      <c r="G105" s="392"/>
    </row>
    <row r="106" spans="1:7" s="391" customFormat="1">
      <c r="A106" s="386"/>
      <c r="B106" s="387"/>
      <c r="C106" s="387"/>
      <c r="D106" s="388"/>
      <c r="E106" s="389"/>
      <c r="F106" s="390"/>
      <c r="G106" s="392"/>
    </row>
    <row r="107" spans="1:7" s="391" customFormat="1">
      <c r="A107" s="386"/>
      <c r="B107" s="387"/>
      <c r="C107" s="387"/>
      <c r="D107" s="388"/>
      <c r="E107" s="389"/>
      <c r="F107" s="390"/>
      <c r="G107" s="392"/>
    </row>
    <row r="108" spans="1:7" s="391" customFormat="1">
      <c r="A108" s="386"/>
      <c r="B108" s="387"/>
      <c r="C108" s="387"/>
      <c r="D108" s="388"/>
      <c r="E108" s="389"/>
      <c r="F108" s="390"/>
      <c r="G108" s="392"/>
    </row>
    <row r="109" spans="1:7" s="391" customFormat="1">
      <c r="A109" s="386"/>
      <c r="B109" s="387"/>
      <c r="C109" s="387"/>
      <c r="D109" s="388"/>
      <c r="E109" s="389"/>
      <c r="F109" s="390"/>
      <c r="G109" s="392"/>
    </row>
    <row r="110" spans="1:7" s="391" customFormat="1">
      <c r="A110" s="386"/>
      <c r="B110" s="387"/>
      <c r="C110" s="387"/>
      <c r="D110" s="388"/>
      <c r="E110" s="389"/>
      <c r="F110" s="390"/>
      <c r="G110" s="392"/>
    </row>
    <row r="111" spans="1:7" s="391" customFormat="1">
      <c r="A111" s="386"/>
      <c r="B111" s="387"/>
      <c r="C111" s="387"/>
      <c r="D111" s="388"/>
      <c r="E111" s="389"/>
      <c r="F111" s="390"/>
      <c r="G111" s="392"/>
    </row>
    <row r="112" spans="1:7" s="391" customFormat="1">
      <c r="A112" s="386"/>
      <c r="B112" s="387"/>
      <c r="C112" s="387"/>
      <c r="D112" s="388"/>
      <c r="E112" s="389"/>
      <c r="F112" s="390"/>
      <c r="G112" s="392"/>
    </row>
    <row r="113" spans="1:7" s="391" customFormat="1">
      <c r="A113" s="386"/>
      <c r="B113" s="387"/>
      <c r="C113" s="387"/>
      <c r="D113" s="388"/>
      <c r="E113" s="389"/>
      <c r="F113" s="390"/>
      <c r="G113" s="392"/>
    </row>
    <row r="114" spans="1:7" s="391" customFormat="1">
      <c r="A114" s="386"/>
      <c r="B114" s="387"/>
      <c r="C114" s="387"/>
      <c r="D114" s="388"/>
      <c r="E114" s="389"/>
      <c r="F114" s="390"/>
      <c r="G114" s="392"/>
    </row>
    <row r="115" spans="1:7" s="391" customFormat="1">
      <c r="A115" s="386"/>
      <c r="B115" s="387"/>
      <c r="C115" s="387"/>
      <c r="D115" s="388"/>
      <c r="E115" s="389"/>
      <c r="F115" s="390"/>
      <c r="G115" s="392"/>
    </row>
    <row r="116" spans="1:7" s="391" customFormat="1">
      <c r="A116" s="386"/>
      <c r="B116" s="387"/>
      <c r="C116" s="387"/>
      <c r="D116" s="388"/>
      <c r="E116" s="389"/>
      <c r="F116" s="390"/>
      <c r="G116" s="392"/>
    </row>
    <row r="117" spans="1:7" s="391" customFormat="1">
      <c r="A117" s="386"/>
      <c r="B117" s="387"/>
      <c r="C117" s="387"/>
      <c r="D117" s="388"/>
      <c r="E117" s="389"/>
      <c r="F117" s="390"/>
      <c r="G117" s="392"/>
    </row>
    <row r="118" spans="1:7" s="391" customFormat="1">
      <c r="A118" s="386"/>
      <c r="B118" s="387"/>
      <c r="C118" s="387"/>
      <c r="D118" s="388"/>
      <c r="E118" s="389"/>
      <c r="F118" s="390"/>
      <c r="G118" s="392"/>
    </row>
    <row r="119" spans="1:7" s="391" customFormat="1">
      <c r="A119" s="386"/>
      <c r="B119" s="387"/>
      <c r="C119" s="387"/>
      <c r="D119" s="388"/>
      <c r="E119" s="389"/>
      <c r="F119" s="390"/>
      <c r="G119" s="392"/>
    </row>
    <row r="120" spans="1:7" s="391" customFormat="1">
      <c r="A120" s="386"/>
      <c r="B120" s="387"/>
      <c r="C120" s="387"/>
      <c r="D120" s="388"/>
      <c r="E120" s="389"/>
      <c r="F120" s="390"/>
      <c r="G120" s="392"/>
    </row>
    <row r="121" spans="1:7" s="391" customFormat="1">
      <c r="A121" s="386"/>
      <c r="B121" s="387"/>
      <c r="C121" s="387"/>
      <c r="D121" s="388"/>
      <c r="E121" s="389"/>
      <c r="F121" s="390"/>
      <c r="G121" s="392"/>
    </row>
    <row r="122" spans="1:7" s="391" customFormat="1">
      <c r="A122" s="386"/>
      <c r="B122" s="387"/>
      <c r="C122" s="387"/>
      <c r="D122" s="388"/>
      <c r="E122" s="389"/>
      <c r="F122" s="390"/>
      <c r="G122" s="392"/>
    </row>
    <row r="123" spans="1:7" s="391" customFormat="1">
      <c r="A123" s="386"/>
      <c r="B123" s="387"/>
      <c r="C123" s="387"/>
      <c r="D123" s="388"/>
      <c r="E123" s="389"/>
      <c r="F123" s="390"/>
      <c r="G123" s="392"/>
    </row>
    <row r="124" spans="1:7" s="391" customFormat="1">
      <c r="A124" s="386"/>
      <c r="B124" s="387"/>
      <c r="C124" s="387"/>
      <c r="D124" s="388"/>
      <c r="E124" s="389"/>
      <c r="F124" s="390"/>
      <c r="G124" s="392"/>
    </row>
    <row r="125" spans="1:7" s="391" customFormat="1">
      <c r="A125" s="386"/>
      <c r="B125" s="387"/>
      <c r="C125" s="387"/>
      <c r="D125" s="388"/>
      <c r="E125" s="389"/>
      <c r="F125" s="390"/>
      <c r="G125" s="392"/>
    </row>
    <row r="126" spans="1:7" s="391" customFormat="1">
      <c r="A126" s="386"/>
      <c r="B126" s="387"/>
      <c r="C126" s="387"/>
      <c r="D126" s="388"/>
      <c r="E126" s="389"/>
      <c r="F126" s="390"/>
      <c r="G126" s="392"/>
    </row>
    <row r="127" spans="1:7" s="391" customFormat="1">
      <c r="A127" s="386"/>
      <c r="B127" s="387"/>
      <c r="C127" s="387"/>
      <c r="D127" s="388"/>
      <c r="E127" s="389"/>
      <c r="F127" s="390"/>
      <c r="G127" s="392"/>
    </row>
    <row r="128" spans="1:7" s="391" customFormat="1">
      <c r="A128" s="386"/>
      <c r="B128" s="387"/>
      <c r="C128" s="387"/>
      <c r="D128" s="388"/>
      <c r="E128" s="389"/>
      <c r="F128" s="390"/>
      <c r="G128" s="392"/>
    </row>
    <row r="129" spans="1:7" s="391" customFormat="1">
      <c r="A129" s="386"/>
      <c r="B129" s="387"/>
      <c r="C129" s="387"/>
      <c r="D129" s="388"/>
      <c r="E129" s="389"/>
      <c r="F129" s="390"/>
      <c r="G129" s="392"/>
    </row>
    <row r="130" spans="1:7" s="391" customFormat="1">
      <c r="A130" s="386"/>
      <c r="B130" s="387"/>
      <c r="C130" s="387"/>
      <c r="D130" s="388"/>
      <c r="E130" s="389"/>
      <c r="F130" s="390"/>
      <c r="G130" s="392"/>
    </row>
    <row r="131" spans="1:7" s="391" customFormat="1">
      <c r="A131" s="386"/>
      <c r="B131" s="387"/>
      <c r="C131" s="387"/>
      <c r="D131" s="388"/>
      <c r="E131" s="389"/>
      <c r="F131" s="390"/>
      <c r="G131" s="392"/>
    </row>
    <row r="132" spans="1:7" s="391" customFormat="1">
      <c r="A132" s="386"/>
      <c r="B132" s="387"/>
      <c r="C132" s="387"/>
      <c r="D132" s="388"/>
      <c r="E132" s="389"/>
      <c r="F132" s="390"/>
      <c r="G132" s="392"/>
    </row>
    <row r="133" spans="1:7" s="391" customFormat="1">
      <c r="A133" s="386"/>
      <c r="B133" s="387"/>
      <c r="C133" s="387"/>
      <c r="D133" s="388"/>
      <c r="E133" s="389"/>
      <c r="F133" s="390"/>
      <c r="G133" s="392"/>
    </row>
    <row r="134" spans="1:7" s="391" customFormat="1">
      <c r="A134" s="386"/>
      <c r="B134" s="387"/>
      <c r="C134" s="387"/>
      <c r="D134" s="388"/>
      <c r="E134" s="389"/>
      <c r="F134" s="390"/>
      <c r="G134" s="392"/>
    </row>
    <row r="135" spans="1:7" s="391" customFormat="1">
      <c r="A135" s="386"/>
      <c r="B135" s="387"/>
      <c r="C135" s="387"/>
      <c r="D135" s="388"/>
      <c r="E135" s="389"/>
      <c r="F135" s="390"/>
      <c r="G135" s="392"/>
    </row>
    <row r="136" spans="1:7" s="391" customFormat="1">
      <c r="A136" s="386"/>
      <c r="B136" s="387"/>
      <c r="C136" s="387"/>
      <c r="D136" s="388"/>
      <c r="E136" s="389"/>
      <c r="F136" s="390"/>
      <c r="G136" s="392"/>
    </row>
    <row r="137" spans="1:7" s="391" customFormat="1">
      <c r="A137" s="386"/>
      <c r="B137" s="387"/>
      <c r="C137" s="387"/>
      <c r="D137" s="388"/>
      <c r="E137" s="389"/>
      <c r="F137" s="390"/>
      <c r="G137" s="392"/>
    </row>
    <row r="138" spans="1:7" s="391" customFormat="1">
      <c r="A138" s="386"/>
      <c r="B138" s="387"/>
      <c r="C138" s="387"/>
      <c r="D138" s="388"/>
      <c r="E138" s="389"/>
      <c r="F138" s="390"/>
      <c r="G138" s="392"/>
    </row>
    <row r="139" spans="1:7" s="391" customFormat="1">
      <c r="A139" s="386"/>
      <c r="B139" s="387"/>
      <c r="C139" s="387"/>
      <c r="D139" s="388"/>
      <c r="E139" s="389"/>
      <c r="F139" s="390"/>
      <c r="G139" s="392"/>
    </row>
    <row r="140" spans="1:7" s="391" customFormat="1">
      <c r="A140" s="386"/>
      <c r="B140" s="387"/>
      <c r="C140" s="387"/>
      <c r="D140" s="388"/>
      <c r="E140" s="389"/>
      <c r="F140" s="390"/>
      <c r="G140" s="392"/>
    </row>
    <row r="141" spans="1:7" s="391" customFormat="1">
      <c r="A141" s="386"/>
      <c r="B141" s="387"/>
      <c r="C141" s="387"/>
      <c r="D141" s="388"/>
      <c r="E141" s="389"/>
      <c r="F141" s="390"/>
      <c r="G141" s="392"/>
    </row>
    <row r="142" spans="1:7" s="391" customFormat="1">
      <c r="A142" s="386"/>
      <c r="B142" s="387"/>
      <c r="C142" s="387"/>
      <c r="D142" s="388"/>
      <c r="E142" s="389"/>
      <c r="F142" s="390"/>
      <c r="G142" s="392"/>
    </row>
    <row r="143" spans="1:7" s="391" customFormat="1">
      <c r="A143" s="386"/>
      <c r="B143" s="387"/>
      <c r="C143" s="387"/>
      <c r="D143" s="388"/>
      <c r="E143" s="389"/>
      <c r="F143" s="390"/>
      <c r="G143" s="392"/>
    </row>
    <row r="144" spans="1:7" s="391" customFormat="1">
      <c r="A144" s="386"/>
      <c r="B144" s="387"/>
      <c r="C144" s="387"/>
      <c r="D144" s="388"/>
      <c r="E144" s="389"/>
      <c r="F144" s="390"/>
      <c r="G144" s="392"/>
    </row>
    <row r="145" spans="1:7" s="391" customFormat="1">
      <c r="A145" s="386"/>
      <c r="B145" s="387"/>
      <c r="C145" s="387"/>
      <c r="D145" s="388"/>
      <c r="E145" s="389"/>
      <c r="F145" s="390"/>
      <c r="G145" s="392"/>
    </row>
    <row r="146" spans="1:7" s="391" customFormat="1">
      <c r="A146" s="386"/>
      <c r="B146" s="387"/>
      <c r="C146" s="387"/>
      <c r="D146" s="388"/>
      <c r="E146" s="389"/>
      <c r="F146" s="390"/>
      <c r="G146" s="392"/>
    </row>
    <row r="147" spans="1:7" s="391" customFormat="1">
      <c r="A147" s="386"/>
      <c r="B147" s="387"/>
      <c r="C147" s="387"/>
      <c r="D147" s="388"/>
      <c r="E147" s="389"/>
      <c r="F147" s="390"/>
      <c r="G147" s="392"/>
    </row>
    <row r="148" spans="1:7" s="391" customFormat="1">
      <c r="A148" s="386"/>
      <c r="B148" s="387"/>
      <c r="C148" s="387"/>
      <c r="D148" s="388"/>
      <c r="E148" s="389"/>
      <c r="F148" s="390"/>
      <c r="G148" s="392"/>
    </row>
    <row r="149" spans="1:7" s="391" customFormat="1">
      <c r="A149" s="386"/>
      <c r="B149" s="387"/>
      <c r="C149" s="387"/>
      <c r="D149" s="388"/>
      <c r="E149" s="389"/>
      <c r="F149" s="390"/>
      <c r="G149" s="392"/>
    </row>
    <row r="150" spans="1:7" s="391" customFormat="1">
      <c r="A150" s="386"/>
      <c r="B150" s="387"/>
      <c r="C150" s="387"/>
      <c r="D150" s="388"/>
      <c r="E150" s="389"/>
      <c r="F150" s="390"/>
      <c r="G150" s="392"/>
    </row>
    <row r="151" spans="1:7" s="391" customFormat="1">
      <c r="A151" s="386"/>
      <c r="B151" s="387"/>
      <c r="C151" s="387"/>
      <c r="D151" s="388"/>
      <c r="E151" s="389"/>
      <c r="F151" s="390"/>
      <c r="G151" s="392"/>
    </row>
    <row r="152" spans="1:7" s="391" customFormat="1">
      <c r="A152" s="386"/>
      <c r="B152" s="387"/>
      <c r="C152" s="387"/>
      <c r="D152" s="388"/>
      <c r="E152" s="389"/>
      <c r="F152" s="390"/>
      <c r="G152" s="392"/>
    </row>
    <row r="153" spans="1:7" s="391" customFormat="1">
      <c r="A153" s="386"/>
      <c r="B153" s="387"/>
      <c r="C153" s="387"/>
      <c r="D153" s="388"/>
      <c r="E153" s="389"/>
      <c r="F153" s="390"/>
      <c r="G153" s="392"/>
    </row>
    <row r="154" spans="1:7" s="391" customFormat="1">
      <c r="A154" s="386"/>
      <c r="B154" s="387"/>
      <c r="C154" s="387"/>
      <c r="D154" s="388"/>
      <c r="E154" s="389"/>
      <c r="F154" s="390"/>
      <c r="G154" s="392"/>
    </row>
    <row r="155" spans="1:7" s="391" customFormat="1">
      <c r="A155" s="386"/>
      <c r="B155" s="387"/>
      <c r="C155" s="387"/>
      <c r="D155" s="388"/>
      <c r="E155" s="389"/>
      <c r="F155" s="390"/>
      <c r="G155" s="392"/>
    </row>
    <row r="156" spans="1:7" s="391" customFormat="1">
      <c r="A156" s="386"/>
      <c r="B156" s="387"/>
      <c r="C156" s="387"/>
      <c r="D156" s="388"/>
      <c r="E156" s="389"/>
      <c r="F156" s="390"/>
      <c r="G156" s="392"/>
    </row>
    <row r="157" spans="1:7" s="391" customFormat="1">
      <c r="A157" s="386"/>
      <c r="B157" s="387"/>
      <c r="C157" s="387"/>
      <c r="D157" s="388"/>
      <c r="E157" s="389"/>
      <c r="F157" s="390"/>
      <c r="G157" s="392"/>
    </row>
    <row r="158" spans="1:7" s="391" customFormat="1">
      <c r="A158" s="386"/>
      <c r="B158" s="387"/>
      <c r="C158" s="387"/>
      <c r="D158" s="388"/>
      <c r="E158" s="389"/>
      <c r="F158" s="390"/>
      <c r="G158" s="392"/>
    </row>
    <row r="159" spans="1:7" s="391" customFormat="1">
      <c r="A159" s="386"/>
      <c r="B159" s="387"/>
      <c r="C159" s="387"/>
      <c r="D159" s="388"/>
      <c r="E159" s="389"/>
      <c r="F159" s="390"/>
      <c r="G159" s="392"/>
    </row>
    <row r="160" spans="1:7" s="391" customFormat="1">
      <c r="A160" s="386"/>
      <c r="B160" s="387"/>
      <c r="C160" s="387"/>
      <c r="D160" s="388"/>
      <c r="E160" s="389"/>
      <c r="F160" s="390"/>
      <c r="G160" s="392"/>
    </row>
    <row r="161" spans="1:7" s="391" customFormat="1">
      <c r="A161" s="386"/>
      <c r="B161" s="387"/>
      <c r="C161" s="387"/>
      <c r="D161" s="388"/>
      <c r="E161" s="389"/>
      <c r="F161" s="390"/>
      <c r="G161" s="392"/>
    </row>
    <row r="162" spans="1:7" s="391" customFormat="1">
      <c r="A162" s="386"/>
      <c r="B162" s="387"/>
      <c r="C162" s="387"/>
      <c r="D162" s="388"/>
      <c r="E162" s="389"/>
      <c r="F162" s="390"/>
      <c r="G162" s="392"/>
    </row>
    <row r="163" spans="1:7" s="391" customFormat="1">
      <c r="A163" s="386"/>
      <c r="B163" s="387"/>
      <c r="C163" s="387"/>
      <c r="D163" s="388"/>
      <c r="E163" s="389"/>
      <c r="F163" s="390"/>
      <c r="G163" s="392"/>
    </row>
    <row r="164" spans="1:7" s="391" customFormat="1">
      <c r="A164" s="386"/>
      <c r="B164" s="387"/>
      <c r="C164" s="387"/>
      <c r="D164" s="388"/>
      <c r="E164" s="389"/>
      <c r="F164" s="390"/>
      <c r="G164" s="392"/>
    </row>
    <row r="165" spans="1:7" s="391" customFormat="1">
      <c r="A165" s="386"/>
      <c r="B165" s="387"/>
      <c r="C165" s="387"/>
      <c r="D165" s="388"/>
      <c r="E165" s="389"/>
      <c r="F165" s="390"/>
      <c r="G165" s="392"/>
    </row>
    <row r="166" spans="1:7" s="391" customFormat="1">
      <c r="A166" s="386"/>
      <c r="B166" s="387"/>
      <c r="C166" s="387"/>
      <c r="D166" s="388"/>
      <c r="E166" s="389"/>
      <c r="F166" s="390"/>
      <c r="G166" s="392"/>
    </row>
    <row r="167" spans="1:7" s="391" customFormat="1">
      <c r="A167" s="386"/>
      <c r="B167" s="387"/>
      <c r="C167" s="387"/>
      <c r="D167" s="388"/>
      <c r="E167" s="389"/>
      <c r="F167" s="390"/>
      <c r="G167" s="392"/>
    </row>
    <row r="168" spans="1:7" s="391" customFormat="1">
      <c r="A168" s="386"/>
      <c r="B168" s="387"/>
      <c r="C168" s="387"/>
      <c r="D168" s="388"/>
      <c r="E168" s="389"/>
      <c r="F168" s="390"/>
      <c r="G168" s="392"/>
    </row>
    <row r="169" spans="1:7" s="391" customFormat="1">
      <c r="A169" s="386"/>
      <c r="B169" s="387"/>
      <c r="C169" s="387"/>
      <c r="D169" s="388"/>
      <c r="E169" s="389"/>
      <c r="F169" s="390"/>
      <c r="G169" s="392"/>
    </row>
    <row r="170" spans="1:7" s="391" customFormat="1">
      <c r="A170" s="386"/>
      <c r="B170" s="387"/>
      <c r="C170" s="387"/>
      <c r="D170" s="388"/>
      <c r="E170" s="389"/>
      <c r="F170" s="390"/>
      <c r="G170" s="392"/>
    </row>
    <row r="171" spans="1:7" s="391" customFormat="1">
      <c r="A171" s="386"/>
      <c r="B171" s="387"/>
      <c r="C171" s="387"/>
      <c r="D171" s="388"/>
      <c r="E171" s="389"/>
      <c r="F171" s="390"/>
      <c r="G171" s="392"/>
    </row>
    <row r="172" spans="1:7" s="391" customFormat="1">
      <c r="A172" s="386"/>
      <c r="B172" s="387"/>
      <c r="C172" s="387"/>
      <c r="D172" s="388"/>
      <c r="E172" s="389"/>
      <c r="F172" s="390"/>
      <c r="G172" s="392"/>
    </row>
    <row r="173" spans="1:7" s="391" customFormat="1">
      <c r="A173" s="386"/>
      <c r="B173" s="387"/>
      <c r="C173" s="387"/>
      <c r="D173" s="388"/>
      <c r="E173" s="389"/>
      <c r="F173" s="390"/>
      <c r="G173" s="392"/>
    </row>
    <row r="174" spans="1:7" s="391" customFormat="1">
      <c r="A174" s="386"/>
      <c r="B174" s="387"/>
      <c r="C174" s="387"/>
      <c r="D174" s="388"/>
      <c r="E174" s="389"/>
      <c r="F174" s="390"/>
      <c r="G174" s="392"/>
    </row>
    <row r="175" spans="1:7" s="391" customFormat="1">
      <c r="A175" s="386"/>
      <c r="B175" s="387"/>
      <c r="C175" s="387"/>
      <c r="D175" s="388"/>
      <c r="E175" s="389"/>
      <c r="F175" s="390"/>
      <c r="G175" s="392"/>
    </row>
    <row r="176" spans="1:7" s="391" customFormat="1">
      <c r="A176" s="386"/>
      <c r="B176" s="387"/>
      <c r="C176" s="387"/>
      <c r="D176" s="388"/>
      <c r="E176" s="389"/>
      <c r="F176" s="390"/>
      <c r="G176" s="392"/>
    </row>
    <row r="177" spans="1:7" s="391" customFormat="1">
      <c r="A177" s="386"/>
      <c r="B177" s="387"/>
      <c r="C177" s="387"/>
      <c r="D177" s="388"/>
      <c r="E177" s="389"/>
      <c r="F177" s="390"/>
      <c r="G177" s="392"/>
    </row>
    <row r="178" spans="1:7" s="391" customFormat="1">
      <c r="A178" s="386"/>
      <c r="B178" s="387"/>
      <c r="C178" s="387"/>
      <c r="D178" s="388"/>
      <c r="E178" s="389"/>
      <c r="F178" s="390"/>
      <c r="G178" s="392"/>
    </row>
    <row r="179" spans="1:7" s="391" customFormat="1">
      <c r="A179" s="386"/>
      <c r="B179" s="387"/>
      <c r="C179" s="387"/>
      <c r="D179" s="388"/>
      <c r="E179" s="389"/>
      <c r="F179" s="390"/>
      <c r="G179" s="392"/>
    </row>
    <row r="180" spans="1:7" s="391" customFormat="1">
      <c r="A180" s="386"/>
      <c r="B180" s="387"/>
      <c r="C180" s="387"/>
      <c r="D180" s="388"/>
      <c r="E180" s="389"/>
      <c r="F180" s="390"/>
      <c r="G180" s="392"/>
    </row>
    <row r="181" spans="1:7" s="391" customFormat="1">
      <c r="A181" s="386"/>
      <c r="B181" s="387"/>
      <c r="C181" s="387"/>
      <c r="D181" s="388"/>
      <c r="E181" s="389"/>
      <c r="F181" s="390"/>
      <c r="G181" s="392"/>
    </row>
    <row r="182" spans="1:7" s="391" customFormat="1">
      <c r="A182" s="386"/>
      <c r="B182" s="387"/>
      <c r="C182" s="387"/>
      <c r="D182" s="388"/>
      <c r="E182" s="389"/>
      <c r="F182" s="390"/>
      <c r="G182" s="392"/>
    </row>
    <row r="183" spans="1:7" s="391" customFormat="1">
      <c r="A183" s="386"/>
      <c r="B183" s="387"/>
      <c r="C183" s="387"/>
      <c r="D183" s="388"/>
      <c r="E183" s="389"/>
      <c r="F183" s="390"/>
      <c r="G183" s="392"/>
    </row>
    <row r="184" spans="1:7" s="391" customFormat="1">
      <c r="A184" s="386"/>
      <c r="B184" s="387"/>
      <c r="C184" s="387"/>
      <c r="D184" s="388"/>
      <c r="E184" s="389"/>
      <c r="F184" s="390"/>
      <c r="G184" s="392"/>
    </row>
    <row r="185" spans="1:7" s="391" customFormat="1">
      <c r="A185" s="386"/>
      <c r="B185" s="387"/>
      <c r="C185" s="387"/>
      <c r="D185" s="388"/>
      <c r="E185" s="389"/>
      <c r="F185" s="390"/>
      <c r="G185" s="392"/>
    </row>
    <row r="186" spans="1:7" s="391" customFormat="1">
      <c r="A186" s="386"/>
      <c r="B186" s="387"/>
      <c r="C186" s="387"/>
      <c r="D186" s="388"/>
      <c r="E186" s="389"/>
      <c r="F186" s="390"/>
      <c r="G186" s="392"/>
    </row>
    <row r="187" spans="1:7" s="391" customFormat="1">
      <c r="A187" s="386"/>
      <c r="B187" s="387"/>
      <c r="C187" s="387"/>
      <c r="D187" s="388"/>
      <c r="E187" s="389"/>
      <c r="F187" s="390"/>
      <c r="G187" s="392"/>
    </row>
    <row r="188" spans="1:7" s="391" customFormat="1">
      <c r="A188" s="386"/>
      <c r="B188" s="387"/>
      <c r="C188" s="387"/>
      <c r="D188" s="388"/>
      <c r="E188" s="389"/>
      <c r="F188" s="390"/>
      <c r="G188" s="392"/>
    </row>
    <row r="189" spans="1:7" s="391" customFormat="1">
      <c r="A189" s="386"/>
      <c r="B189" s="387"/>
      <c r="C189" s="387"/>
      <c r="D189" s="388"/>
      <c r="E189" s="389"/>
      <c r="F189" s="390"/>
      <c r="G189" s="392"/>
    </row>
    <row r="190" spans="1:7" s="391" customFormat="1">
      <c r="A190" s="386"/>
      <c r="B190" s="387"/>
      <c r="C190" s="387"/>
      <c r="D190" s="388"/>
      <c r="E190" s="389"/>
      <c r="F190" s="390"/>
      <c r="G190" s="392"/>
    </row>
    <row r="191" spans="1:7" s="391" customFormat="1">
      <c r="A191" s="386"/>
      <c r="B191" s="387"/>
      <c r="C191" s="387"/>
      <c r="D191" s="388"/>
      <c r="E191" s="389"/>
      <c r="F191" s="390"/>
      <c r="G191" s="392"/>
    </row>
    <row r="192" spans="1:7" s="391" customFormat="1">
      <c r="A192" s="386"/>
      <c r="B192" s="387"/>
      <c r="C192" s="387"/>
      <c r="D192" s="388"/>
      <c r="E192" s="389"/>
      <c r="F192" s="390"/>
      <c r="G192" s="392"/>
    </row>
    <row r="193" spans="1:7" s="391" customFormat="1">
      <c r="A193" s="386"/>
      <c r="B193" s="387"/>
      <c r="C193" s="387"/>
      <c r="D193" s="388"/>
      <c r="E193" s="389"/>
      <c r="F193" s="390"/>
      <c r="G193" s="392"/>
    </row>
    <row r="194" spans="1:7" s="391" customFormat="1">
      <c r="A194" s="386"/>
      <c r="B194" s="387"/>
      <c r="C194" s="387"/>
      <c r="D194" s="388"/>
      <c r="E194" s="389"/>
      <c r="F194" s="390"/>
      <c r="G194" s="392"/>
    </row>
    <row r="195" spans="1:7" s="391" customFormat="1">
      <c r="A195" s="386"/>
      <c r="B195" s="387"/>
      <c r="C195" s="387"/>
      <c r="D195" s="388"/>
      <c r="E195" s="389"/>
      <c r="F195" s="390"/>
      <c r="G195" s="392"/>
    </row>
    <row r="196" spans="1:7" s="391" customFormat="1">
      <c r="A196" s="386"/>
      <c r="B196" s="387"/>
      <c r="C196" s="387"/>
      <c r="D196" s="388"/>
      <c r="E196" s="389"/>
      <c r="F196" s="390"/>
      <c r="G196" s="392"/>
    </row>
    <row r="197" spans="1:7" s="391" customFormat="1">
      <c r="A197" s="386"/>
      <c r="B197" s="387"/>
      <c r="C197" s="387"/>
      <c r="D197" s="388"/>
      <c r="E197" s="389"/>
      <c r="F197" s="390"/>
      <c r="G197" s="392"/>
    </row>
    <row r="198" spans="1:7" s="391" customFormat="1">
      <c r="A198" s="386"/>
      <c r="B198" s="387"/>
      <c r="C198" s="387"/>
      <c r="D198" s="388"/>
      <c r="E198" s="389"/>
      <c r="F198" s="390"/>
      <c r="G198" s="392"/>
    </row>
    <row r="199" spans="1:7" s="391" customFormat="1">
      <c r="A199" s="386"/>
      <c r="B199" s="387"/>
      <c r="C199" s="387"/>
      <c r="D199" s="388"/>
      <c r="E199" s="389"/>
      <c r="F199" s="390"/>
      <c r="G199" s="392"/>
    </row>
    <row r="200" spans="1:7" s="391" customFormat="1">
      <c r="A200" s="386"/>
      <c r="B200" s="387"/>
      <c r="C200" s="387"/>
      <c r="D200" s="388"/>
      <c r="E200" s="389"/>
      <c r="F200" s="390"/>
      <c r="G200" s="392"/>
    </row>
    <row r="201" spans="1:7" s="391" customFormat="1">
      <c r="A201" s="386"/>
      <c r="B201" s="387"/>
      <c r="C201" s="387"/>
      <c r="D201" s="388"/>
      <c r="E201" s="389"/>
      <c r="F201" s="390"/>
      <c r="G201" s="392"/>
    </row>
    <row r="202" spans="1:7" s="391" customFormat="1">
      <c r="A202" s="386"/>
      <c r="B202" s="387"/>
      <c r="C202" s="387"/>
      <c r="D202" s="388"/>
      <c r="E202" s="389"/>
      <c r="F202" s="390"/>
      <c r="G202" s="392"/>
    </row>
    <row r="203" spans="1:7" s="391" customFormat="1">
      <c r="A203" s="386"/>
      <c r="B203" s="387"/>
      <c r="C203" s="387"/>
      <c r="D203" s="388"/>
      <c r="E203" s="389"/>
      <c r="F203" s="390"/>
      <c r="G203" s="392"/>
    </row>
    <row r="204" spans="1:7" s="391" customFormat="1">
      <c r="A204" s="386"/>
      <c r="B204" s="387"/>
      <c r="C204" s="387"/>
      <c r="D204" s="388"/>
      <c r="E204" s="389"/>
      <c r="F204" s="390"/>
      <c r="G204" s="392"/>
    </row>
    <row r="205" spans="1:7" s="391" customFormat="1">
      <c r="A205" s="386"/>
      <c r="B205" s="387"/>
      <c r="C205" s="387"/>
      <c r="D205" s="388"/>
      <c r="E205" s="389"/>
      <c r="F205" s="390"/>
      <c r="G205" s="392"/>
    </row>
    <row r="206" spans="1:7" s="391" customFormat="1">
      <c r="A206" s="386"/>
      <c r="B206" s="387"/>
      <c r="C206" s="387"/>
      <c r="D206" s="388"/>
      <c r="E206" s="389"/>
      <c r="F206" s="390"/>
      <c r="G206" s="392"/>
    </row>
    <row r="207" spans="1:7" s="391" customFormat="1">
      <c r="A207" s="386"/>
      <c r="B207" s="387"/>
      <c r="C207" s="387"/>
      <c r="D207" s="388"/>
      <c r="E207" s="389"/>
      <c r="F207" s="390"/>
      <c r="G207" s="392"/>
    </row>
    <row r="208" spans="1:7" s="391" customFormat="1">
      <c r="A208" s="386"/>
      <c r="B208" s="387"/>
      <c r="C208" s="387"/>
      <c r="D208" s="388"/>
      <c r="E208" s="389"/>
      <c r="F208" s="390"/>
      <c r="G208" s="392"/>
    </row>
    <row r="209" spans="1:7" s="391" customFormat="1">
      <c r="A209" s="386"/>
      <c r="B209" s="387"/>
      <c r="C209" s="387"/>
      <c r="D209" s="388"/>
      <c r="E209" s="389"/>
      <c r="F209" s="390"/>
      <c r="G209" s="392"/>
    </row>
    <row r="210" spans="1:7" s="391" customFormat="1">
      <c r="A210" s="386"/>
      <c r="B210" s="387"/>
      <c r="C210" s="387"/>
      <c r="D210" s="388"/>
      <c r="E210" s="389"/>
      <c r="F210" s="390"/>
      <c r="G210" s="392"/>
    </row>
    <row r="211" spans="1:7" s="391" customFormat="1">
      <c r="A211" s="386"/>
      <c r="B211" s="387"/>
      <c r="C211" s="387"/>
      <c r="D211" s="388"/>
      <c r="E211" s="389"/>
      <c r="F211" s="390"/>
      <c r="G211" s="392"/>
    </row>
    <row r="212" spans="1:7" s="391" customFormat="1">
      <c r="A212" s="386"/>
      <c r="B212" s="387"/>
      <c r="C212" s="387"/>
      <c r="D212" s="388"/>
      <c r="E212" s="389"/>
      <c r="F212" s="390"/>
      <c r="G212" s="392"/>
    </row>
    <row r="213" spans="1:7" s="391" customFormat="1">
      <c r="A213" s="386"/>
      <c r="B213" s="387"/>
      <c r="C213" s="387"/>
      <c r="D213" s="388"/>
      <c r="E213" s="389"/>
      <c r="F213" s="390"/>
      <c r="G213" s="392"/>
    </row>
    <row r="214" spans="1:7" s="391" customFormat="1">
      <c r="A214" s="386"/>
      <c r="B214" s="387"/>
      <c r="C214" s="387"/>
      <c r="D214" s="388"/>
      <c r="E214" s="389"/>
      <c r="F214" s="390"/>
      <c r="G214" s="392"/>
    </row>
    <row r="215" spans="1:7" s="391" customFormat="1">
      <c r="A215" s="386"/>
      <c r="B215" s="387"/>
      <c r="C215" s="387"/>
      <c r="D215" s="388"/>
      <c r="E215" s="389"/>
      <c r="F215" s="390"/>
      <c r="G215" s="392"/>
    </row>
    <row r="216" spans="1:7" s="391" customFormat="1">
      <c r="A216" s="386"/>
      <c r="B216" s="387"/>
      <c r="C216" s="387"/>
      <c r="D216" s="388"/>
      <c r="E216" s="389"/>
      <c r="F216" s="390"/>
      <c r="G216" s="392"/>
    </row>
    <row r="217" spans="1:7" s="391" customFormat="1">
      <c r="A217" s="386"/>
      <c r="B217" s="387"/>
      <c r="C217" s="387"/>
      <c r="D217" s="388"/>
      <c r="E217" s="389"/>
      <c r="F217" s="390"/>
      <c r="G217" s="392"/>
    </row>
    <row r="218" spans="1:7" s="391" customFormat="1">
      <c r="A218" s="386"/>
      <c r="B218" s="387"/>
      <c r="C218" s="387"/>
      <c r="D218" s="388"/>
      <c r="E218" s="389"/>
      <c r="F218" s="390"/>
      <c r="G218" s="392"/>
    </row>
    <row r="219" spans="1:7" s="391" customFormat="1">
      <c r="A219" s="386"/>
      <c r="B219" s="387"/>
      <c r="C219" s="387"/>
      <c r="D219" s="388"/>
      <c r="E219" s="389"/>
      <c r="F219" s="390"/>
      <c r="G219" s="392"/>
    </row>
    <row r="220" spans="1:7" s="391" customFormat="1">
      <c r="A220" s="386"/>
      <c r="B220" s="387"/>
      <c r="C220" s="387"/>
      <c r="D220" s="388"/>
      <c r="E220" s="389"/>
      <c r="F220" s="390"/>
      <c r="G220" s="392"/>
    </row>
    <row r="221" spans="1:7" s="391" customFormat="1">
      <c r="A221" s="386"/>
      <c r="B221" s="387"/>
      <c r="C221" s="387"/>
      <c r="D221" s="388"/>
      <c r="E221" s="389"/>
      <c r="F221" s="390"/>
      <c r="G221" s="392"/>
    </row>
    <row r="222" spans="1:7" s="391" customFormat="1">
      <c r="A222" s="386"/>
      <c r="B222" s="387"/>
      <c r="C222" s="387"/>
      <c r="D222" s="388"/>
      <c r="E222" s="389"/>
      <c r="F222" s="390"/>
      <c r="G222" s="392"/>
    </row>
    <row r="223" spans="1:7" s="391" customFormat="1">
      <c r="A223" s="386"/>
      <c r="B223" s="387"/>
      <c r="C223" s="387"/>
      <c r="D223" s="388"/>
      <c r="E223" s="389"/>
      <c r="F223" s="390"/>
      <c r="G223" s="392"/>
    </row>
    <row r="224" spans="1:7" s="391" customFormat="1">
      <c r="A224" s="386"/>
      <c r="B224" s="387"/>
      <c r="C224" s="387"/>
      <c r="D224" s="388"/>
      <c r="E224" s="389"/>
      <c r="F224" s="390"/>
      <c r="G224" s="392"/>
    </row>
    <row r="225" spans="1:7" s="391" customFormat="1">
      <c r="A225" s="386"/>
      <c r="B225" s="387"/>
      <c r="C225" s="387"/>
      <c r="D225" s="388"/>
      <c r="E225" s="389"/>
      <c r="F225" s="390"/>
      <c r="G225" s="392"/>
    </row>
    <row r="226" spans="1:7" s="391" customFormat="1">
      <c r="A226" s="386"/>
      <c r="B226" s="387"/>
      <c r="C226" s="387"/>
      <c r="D226" s="388"/>
      <c r="E226" s="389"/>
      <c r="F226" s="390"/>
      <c r="G226" s="392"/>
    </row>
    <row r="227" spans="1:7" s="391" customFormat="1">
      <c r="A227" s="386"/>
      <c r="B227" s="387"/>
      <c r="C227" s="387"/>
      <c r="D227" s="388"/>
      <c r="E227" s="389"/>
      <c r="F227" s="390"/>
      <c r="G227" s="392"/>
    </row>
    <row r="228" spans="1:7" s="391" customFormat="1">
      <c r="A228" s="386"/>
      <c r="B228" s="387"/>
      <c r="C228" s="387"/>
      <c r="D228" s="388"/>
      <c r="E228" s="389"/>
      <c r="F228" s="390"/>
      <c r="G228" s="392"/>
    </row>
    <row r="229" spans="1:7" s="391" customFormat="1">
      <c r="A229" s="386"/>
      <c r="B229" s="387"/>
      <c r="C229" s="387"/>
      <c r="D229" s="388"/>
      <c r="E229" s="389"/>
      <c r="F229" s="390"/>
      <c r="G229" s="392"/>
    </row>
    <row r="230" spans="1:7" s="391" customFormat="1">
      <c r="A230" s="386"/>
      <c r="B230" s="387"/>
      <c r="C230" s="387"/>
      <c r="D230" s="388"/>
      <c r="E230" s="389"/>
      <c r="F230" s="390"/>
      <c r="G230" s="392"/>
    </row>
    <row r="231" spans="1:7" s="391" customFormat="1">
      <c r="A231" s="386"/>
      <c r="B231" s="387"/>
      <c r="C231" s="387"/>
      <c r="D231" s="388"/>
      <c r="E231" s="389"/>
      <c r="F231" s="390"/>
      <c r="G231" s="392"/>
    </row>
    <row r="232" spans="1:7" s="391" customFormat="1">
      <c r="A232" s="386"/>
      <c r="B232" s="387"/>
      <c r="C232" s="387"/>
      <c r="D232" s="388"/>
      <c r="E232" s="389"/>
      <c r="F232" s="390"/>
      <c r="G232" s="392"/>
    </row>
    <row r="233" spans="1:7" s="391" customFormat="1">
      <c r="A233" s="386"/>
      <c r="B233" s="387"/>
      <c r="C233" s="387"/>
      <c r="D233" s="388"/>
      <c r="E233" s="389"/>
      <c r="F233" s="390"/>
      <c r="G233" s="392"/>
    </row>
    <row r="234" spans="1:7" s="391" customFormat="1">
      <c r="A234" s="386"/>
      <c r="B234" s="387"/>
      <c r="C234" s="387"/>
      <c r="D234" s="388"/>
      <c r="E234" s="389"/>
      <c r="F234" s="390"/>
      <c r="G234" s="392"/>
    </row>
    <row r="235" spans="1:7" s="391" customFormat="1">
      <c r="A235" s="386"/>
      <c r="B235" s="387"/>
      <c r="C235" s="387"/>
      <c r="D235" s="388"/>
      <c r="E235" s="389"/>
      <c r="F235" s="390"/>
      <c r="G235" s="392"/>
    </row>
    <row r="236" spans="1:7" s="391" customFormat="1">
      <c r="A236" s="386"/>
      <c r="B236" s="387"/>
      <c r="C236" s="387"/>
      <c r="D236" s="388"/>
      <c r="E236" s="389"/>
      <c r="F236" s="390"/>
      <c r="G236" s="392"/>
    </row>
    <row r="237" spans="1:7" s="391" customFormat="1">
      <c r="A237" s="386"/>
      <c r="B237" s="387"/>
      <c r="C237" s="387"/>
      <c r="D237" s="388"/>
      <c r="E237" s="389"/>
      <c r="F237" s="390"/>
      <c r="G237" s="392"/>
    </row>
    <row r="238" spans="1:7" s="391" customFormat="1">
      <c r="A238" s="386"/>
      <c r="B238" s="387"/>
      <c r="C238" s="387"/>
      <c r="D238" s="388"/>
      <c r="E238" s="389"/>
      <c r="F238" s="390"/>
      <c r="G238" s="392"/>
    </row>
    <row r="239" spans="1:7" s="391" customFormat="1">
      <c r="A239" s="386"/>
      <c r="B239" s="387"/>
      <c r="C239" s="387"/>
      <c r="D239" s="388"/>
      <c r="E239" s="389"/>
      <c r="F239" s="390"/>
      <c r="G239" s="392"/>
    </row>
    <row r="240" spans="1:7" s="391" customFormat="1">
      <c r="A240" s="386"/>
      <c r="B240" s="387"/>
      <c r="C240" s="387"/>
      <c r="D240" s="388"/>
      <c r="E240" s="389"/>
      <c r="F240" s="390"/>
      <c r="G240" s="392"/>
    </row>
    <row r="241" spans="1:7" s="391" customFormat="1">
      <c r="A241" s="386"/>
      <c r="B241" s="387"/>
      <c r="C241" s="387"/>
      <c r="D241" s="388"/>
      <c r="E241" s="389"/>
      <c r="F241" s="390"/>
      <c r="G241" s="392"/>
    </row>
    <row r="242" spans="1:7" s="391" customFormat="1">
      <c r="A242" s="386"/>
      <c r="B242" s="387"/>
      <c r="C242" s="387"/>
      <c r="D242" s="388"/>
      <c r="E242" s="389"/>
      <c r="F242" s="390"/>
      <c r="G242" s="392"/>
    </row>
    <row r="243" spans="1:7" s="391" customFormat="1">
      <c r="A243" s="386"/>
      <c r="B243" s="387"/>
      <c r="C243" s="387"/>
      <c r="D243" s="388"/>
      <c r="E243" s="389"/>
      <c r="F243" s="390"/>
      <c r="G243" s="392"/>
    </row>
    <row r="244" spans="1:7" s="391" customFormat="1">
      <c r="A244" s="386"/>
      <c r="B244" s="387"/>
      <c r="C244" s="387"/>
      <c r="D244" s="388"/>
      <c r="E244" s="389"/>
      <c r="F244" s="390"/>
      <c r="G244" s="392"/>
    </row>
    <row r="245" spans="1:7" s="391" customFormat="1">
      <c r="A245" s="386"/>
      <c r="B245" s="387"/>
      <c r="C245" s="387"/>
      <c r="D245" s="388"/>
      <c r="E245" s="389"/>
      <c r="F245" s="390"/>
      <c r="G245" s="392"/>
    </row>
    <row r="246" spans="1:7" s="391" customFormat="1">
      <c r="A246" s="386"/>
      <c r="B246" s="387"/>
      <c r="C246" s="387"/>
      <c r="D246" s="388"/>
      <c r="E246" s="389"/>
      <c r="F246" s="390"/>
      <c r="G246" s="392"/>
    </row>
    <row r="247" spans="1:7" s="391" customFormat="1">
      <c r="A247" s="386"/>
      <c r="B247" s="387"/>
      <c r="C247" s="387"/>
      <c r="D247" s="388"/>
      <c r="E247" s="389"/>
      <c r="F247" s="390"/>
      <c r="G247" s="392"/>
    </row>
    <row r="248" spans="1:7" s="391" customFormat="1">
      <c r="A248" s="386"/>
      <c r="B248" s="387"/>
      <c r="C248" s="387"/>
      <c r="D248" s="388"/>
      <c r="E248" s="389"/>
      <c r="F248" s="390"/>
      <c r="G248" s="392"/>
    </row>
    <row r="249" spans="1:7" s="391" customFormat="1">
      <c r="A249" s="386"/>
      <c r="B249" s="387"/>
      <c r="C249" s="387"/>
      <c r="D249" s="388"/>
      <c r="E249" s="389"/>
      <c r="F249" s="390"/>
      <c r="G249" s="392"/>
    </row>
    <row r="250" spans="1:7" s="391" customFormat="1">
      <c r="A250" s="386"/>
      <c r="B250" s="387"/>
      <c r="C250" s="387"/>
      <c r="D250" s="388"/>
      <c r="E250" s="389"/>
      <c r="F250" s="390"/>
      <c r="G250" s="392"/>
    </row>
    <row r="251" spans="1:7" s="391" customFormat="1">
      <c r="A251" s="386"/>
      <c r="B251" s="387"/>
      <c r="C251" s="387"/>
      <c r="D251" s="388"/>
      <c r="E251" s="389"/>
      <c r="F251" s="390"/>
      <c r="G251" s="392"/>
    </row>
    <row r="252" spans="1:7" s="391" customFormat="1">
      <c r="A252" s="386"/>
      <c r="B252" s="387"/>
      <c r="C252" s="387"/>
      <c r="D252" s="388"/>
      <c r="E252" s="389"/>
      <c r="F252" s="390"/>
      <c r="G252" s="392"/>
    </row>
    <row r="253" spans="1:7" s="391" customFormat="1">
      <c r="A253" s="386"/>
      <c r="B253" s="387"/>
      <c r="C253" s="387"/>
      <c r="D253" s="388"/>
      <c r="E253" s="389"/>
      <c r="F253" s="390"/>
      <c r="G253" s="392"/>
    </row>
    <row r="254" spans="1:7" s="391" customFormat="1">
      <c r="A254" s="386"/>
      <c r="B254" s="387"/>
      <c r="C254" s="387"/>
      <c r="D254" s="388"/>
      <c r="E254" s="389"/>
      <c r="F254" s="390"/>
      <c r="G254" s="392"/>
    </row>
    <row r="255" spans="1:7" s="391" customFormat="1">
      <c r="A255" s="386"/>
      <c r="B255" s="387"/>
      <c r="C255" s="387"/>
      <c r="D255" s="388"/>
      <c r="E255" s="389"/>
      <c r="F255" s="390"/>
      <c r="G255" s="392"/>
    </row>
    <row r="256" spans="1:7" s="391" customFormat="1">
      <c r="A256" s="386"/>
      <c r="B256" s="387"/>
      <c r="C256" s="387"/>
      <c r="D256" s="388"/>
      <c r="E256" s="389"/>
      <c r="F256" s="390"/>
      <c r="G256" s="392"/>
    </row>
    <row r="257" spans="1:7" s="391" customFormat="1">
      <c r="A257" s="386"/>
      <c r="B257" s="387"/>
      <c r="C257" s="387"/>
      <c r="D257" s="388"/>
      <c r="E257" s="389"/>
      <c r="F257" s="390"/>
      <c r="G257" s="392"/>
    </row>
    <row r="258" spans="1:7" s="391" customFormat="1">
      <c r="A258" s="386"/>
      <c r="B258" s="387"/>
      <c r="C258" s="387"/>
      <c r="D258" s="388"/>
      <c r="E258" s="389"/>
      <c r="F258" s="390"/>
      <c r="G258" s="392"/>
    </row>
    <row r="259" spans="1:7" s="391" customFormat="1">
      <c r="A259" s="386"/>
      <c r="B259" s="387"/>
      <c r="C259" s="387"/>
      <c r="D259" s="388"/>
      <c r="E259" s="389"/>
      <c r="F259" s="390"/>
      <c r="G259" s="392"/>
    </row>
    <row r="260" spans="1:7" s="391" customFormat="1">
      <c r="A260" s="386"/>
      <c r="B260" s="387"/>
      <c r="C260" s="387"/>
      <c r="D260" s="388"/>
      <c r="E260" s="389"/>
      <c r="F260" s="390"/>
      <c r="G260" s="392"/>
    </row>
    <row r="261" spans="1:7" s="391" customFormat="1">
      <c r="A261" s="386"/>
      <c r="B261" s="387"/>
      <c r="C261" s="387"/>
      <c r="D261" s="388"/>
      <c r="E261" s="389"/>
      <c r="F261" s="390"/>
      <c r="G261" s="392"/>
    </row>
    <row r="262" spans="1:7" s="391" customFormat="1">
      <c r="A262" s="386"/>
      <c r="B262" s="387"/>
      <c r="C262" s="387"/>
      <c r="D262" s="388"/>
      <c r="E262" s="389"/>
      <c r="F262" s="390"/>
      <c r="G262" s="392"/>
    </row>
    <row r="263" spans="1:7" s="391" customFormat="1">
      <c r="A263" s="386"/>
      <c r="B263" s="387"/>
      <c r="C263" s="387"/>
      <c r="D263" s="388"/>
      <c r="E263" s="389"/>
      <c r="F263" s="390"/>
      <c r="G263" s="392"/>
    </row>
    <row r="264" spans="1:7" s="391" customFormat="1">
      <c r="A264" s="386"/>
      <c r="B264" s="387"/>
      <c r="C264" s="387"/>
      <c r="D264" s="388"/>
      <c r="E264" s="389"/>
      <c r="F264" s="390"/>
      <c r="G264" s="392"/>
    </row>
    <row r="265" spans="1:7" s="391" customFormat="1">
      <c r="A265" s="386"/>
      <c r="B265" s="387"/>
      <c r="C265" s="387"/>
      <c r="D265" s="388"/>
      <c r="E265" s="389"/>
      <c r="F265" s="390"/>
      <c r="G265" s="392"/>
    </row>
    <row r="266" spans="1:7" s="391" customFormat="1">
      <c r="A266" s="386"/>
      <c r="B266" s="387"/>
      <c r="C266" s="387"/>
      <c r="D266" s="388"/>
      <c r="E266" s="389"/>
      <c r="F266" s="390"/>
      <c r="G266" s="392"/>
    </row>
    <row r="267" spans="1:7" s="391" customFormat="1">
      <c r="A267" s="386"/>
      <c r="B267" s="387"/>
      <c r="C267" s="387"/>
      <c r="D267" s="388"/>
      <c r="E267" s="389"/>
      <c r="F267" s="390"/>
      <c r="G267" s="392"/>
    </row>
    <row r="268" spans="1:7" s="391" customFormat="1">
      <c r="A268" s="386"/>
      <c r="B268" s="387"/>
      <c r="C268" s="387"/>
      <c r="D268" s="388"/>
      <c r="E268" s="389"/>
      <c r="F268" s="390"/>
      <c r="G268" s="392"/>
    </row>
    <row r="269" spans="1:7" s="391" customFormat="1">
      <c r="A269" s="386"/>
      <c r="B269" s="387"/>
      <c r="C269" s="387"/>
      <c r="D269" s="388"/>
      <c r="E269" s="389"/>
      <c r="F269" s="390"/>
      <c r="G269" s="392"/>
    </row>
    <row r="270" spans="1:7" s="391" customFormat="1">
      <c r="A270" s="386"/>
      <c r="B270" s="387"/>
      <c r="C270" s="387"/>
      <c r="D270" s="388"/>
      <c r="E270" s="389"/>
      <c r="F270" s="390"/>
      <c r="G270" s="392"/>
    </row>
    <row r="271" spans="1:7" s="391" customFormat="1">
      <c r="A271" s="386"/>
      <c r="B271" s="387"/>
      <c r="C271" s="387"/>
      <c r="D271" s="388"/>
      <c r="E271" s="389"/>
      <c r="F271" s="390"/>
      <c r="G271" s="392"/>
    </row>
    <row r="272" spans="1:7" s="391" customFormat="1">
      <c r="A272" s="386"/>
      <c r="B272" s="387"/>
      <c r="C272" s="387"/>
      <c r="D272" s="388"/>
      <c r="E272" s="389"/>
      <c r="F272" s="390"/>
      <c r="G272" s="392"/>
    </row>
    <row r="273" spans="1:7" s="391" customFormat="1">
      <c r="A273" s="386"/>
      <c r="B273" s="387"/>
      <c r="C273" s="387"/>
      <c r="D273" s="388"/>
      <c r="E273" s="389"/>
      <c r="F273" s="390"/>
      <c r="G273" s="392"/>
    </row>
    <row r="274" spans="1:7" s="391" customFormat="1">
      <c r="A274" s="386"/>
      <c r="B274" s="387"/>
      <c r="C274" s="387"/>
      <c r="D274" s="388"/>
      <c r="E274" s="389"/>
      <c r="F274" s="390"/>
      <c r="G274" s="392"/>
    </row>
    <row r="275" spans="1:7" s="391" customFormat="1">
      <c r="A275" s="386"/>
      <c r="B275" s="387"/>
      <c r="C275" s="387"/>
      <c r="D275" s="388"/>
      <c r="E275" s="389"/>
      <c r="F275" s="390"/>
      <c r="G275" s="392"/>
    </row>
    <row r="276" spans="1:7" s="391" customFormat="1">
      <c r="A276" s="386"/>
      <c r="B276" s="387"/>
      <c r="C276" s="387"/>
      <c r="D276" s="388"/>
      <c r="E276" s="389"/>
      <c r="F276" s="390"/>
      <c r="G276" s="392"/>
    </row>
    <row r="277" spans="1:7" s="391" customFormat="1">
      <c r="A277" s="386"/>
      <c r="B277" s="387"/>
      <c r="C277" s="387"/>
      <c r="D277" s="388"/>
      <c r="E277" s="389"/>
      <c r="F277" s="390"/>
      <c r="G277" s="392"/>
    </row>
    <row r="278" spans="1:7" s="391" customFormat="1">
      <c r="A278" s="386"/>
      <c r="B278" s="387"/>
      <c r="C278" s="387"/>
      <c r="D278" s="388"/>
      <c r="E278" s="389"/>
      <c r="F278" s="390"/>
      <c r="G278" s="392"/>
    </row>
    <row r="279" spans="1:7" s="391" customFormat="1">
      <c r="A279" s="386"/>
      <c r="B279" s="387"/>
      <c r="C279" s="387"/>
      <c r="D279" s="388"/>
      <c r="E279" s="389"/>
      <c r="F279" s="390"/>
      <c r="G279" s="392"/>
    </row>
    <row r="280" spans="1:7" s="391" customFormat="1">
      <c r="A280" s="386"/>
      <c r="B280" s="387"/>
      <c r="C280" s="387"/>
      <c r="D280" s="388"/>
      <c r="E280" s="389"/>
      <c r="F280" s="390"/>
      <c r="G280" s="392"/>
    </row>
    <row r="281" spans="1:7" s="391" customFormat="1">
      <c r="A281" s="386"/>
      <c r="B281" s="387"/>
      <c r="C281" s="387"/>
      <c r="D281" s="388"/>
      <c r="E281" s="389"/>
      <c r="F281" s="390"/>
      <c r="G281" s="392"/>
    </row>
    <row r="282" spans="1:7" s="391" customFormat="1">
      <c r="A282" s="386"/>
      <c r="B282" s="387"/>
      <c r="C282" s="387"/>
      <c r="D282" s="388"/>
      <c r="E282" s="389"/>
      <c r="F282" s="390"/>
      <c r="G282" s="392"/>
    </row>
    <row r="283" spans="1:7" s="391" customFormat="1">
      <c r="A283" s="386"/>
      <c r="B283" s="387"/>
      <c r="C283" s="387"/>
      <c r="D283" s="388"/>
      <c r="E283" s="389"/>
      <c r="F283" s="390"/>
      <c r="G283" s="392"/>
    </row>
    <row r="284" spans="1:7" s="391" customFormat="1">
      <c r="A284" s="386"/>
      <c r="B284" s="387"/>
      <c r="C284" s="387"/>
      <c r="D284" s="388"/>
      <c r="E284" s="389"/>
      <c r="F284" s="390"/>
      <c r="G284" s="392"/>
    </row>
    <row r="285" spans="1:7" s="391" customFormat="1">
      <c r="A285" s="386"/>
      <c r="B285" s="387"/>
      <c r="C285" s="387"/>
      <c r="D285" s="388"/>
      <c r="E285" s="389"/>
      <c r="F285" s="390"/>
      <c r="G285" s="392"/>
    </row>
    <row r="286" spans="1:7" s="391" customFormat="1">
      <c r="A286" s="386"/>
      <c r="B286" s="387"/>
      <c r="C286" s="387"/>
      <c r="D286" s="388"/>
      <c r="E286" s="389"/>
      <c r="F286" s="390"/>
      <c r="G286" s="392"/>
    </row>
    <row r="287" spans="1:7" s="391" customFormat="1">
      <c r="A287" s="386"/>
      <c r="B287" s="387"/>
      <c r="C287" s="387"/>
      <c r="D287" s="388"/>
      <c r="E287" s="389"/>
      <c r="F287" s="390"/>
      <c r="G287" s="392"/>
    </row>
    <row r="288" spans="1:7" s="391" customFormat="1">
      <c r="A288" s="386"/>
      <c r="B288" s="387"/>
      <c r="C288" s="387"/>
      <c r="D288" s="388"/>
      <c r="E288" s="389"/>
      <c r="F288" s="390"/>
      <c r="G288" s="392"/>
    </row>
    <row r="289" spans="1:7" s="391" customFormat="1">
      <c r="A289" s="386"/>
      <c r="B289" s="387"/>
      <c r="C289" s="387"/>
      <c r="D289" s="388"/>
      <c r="E289" s="389"/>
      <c r="F289" s="390"/>
      <c r="G289" s="392"/>
    </row>
    <row r="290" spans="1:7" s="391" customFormat="1">
      <c r="A290" s="386"/>
      <c r="B290" s="387"/>
      <c r="C290" s="387"/>
      <c r="D290" s="388"/>
      <c r="E290" s="389"/>
      <c r="F290" s="390"/>
      <c r="G290" s="392"/>
    </row>
    <row r="291" spans="1:7" s="391" customFormat="1">
      <c r="A291" s="386"/>
      <c r="B291" s="387"/>
      <c r="C291" s="387"/>
      <c r="D291" s="388"/>
      <c r="E291" s="389"/>
      <c r="F291" s="390"/>
      <c r="G291" s="392"/>
    </row>
  </sheetData>
  <sheetProtection password="CE4F" sheet="1" objects="1" scenarios="1" formatCells="0" formatColumns="0" formatRows="0" insertRows="0" deleteRows="0" selectLockedCells="1"/>
  <autoFilter ref="B10:G10"/>
  <dataValidations count="2">
    <dataValidation type="list" allowBlank="1" showInputMessage="1" showErrorMessage="1" sqref="G11:G59">
      <formula1>$G$6:$G$9</formula1>
    </dataValidation>
    <dataValidation type="list" allowBlank="1" showInputMessage="1" showErrorMessage="1" sqref="G60:G65535">
      <formula1>Usul</formula1>
    </dataValidation>
  </dataValidations>
  <pageMargins left="0.75" right="0.75" top="1" bottom="1" header="0.5" footer="0.5"/>
  <pageSetup paperSize="9" scale="55" orientation="portrait"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156"/>
  <sheetViews>
    <sheetView view="pageBreakPreview" zoomScale="70" zoomScaleSheetLayoutView="70" workbookViewId="0">
      <selection activeCell="B10" sqref="B10"/>
    </sheetView>
  </sheetViews>
  <sheetFormatPr defaultRowHeight="12.75"/>
  <cols>
    <col min="1" max="1" width="35.42578125" style="395" customWidth="1"/>
    <col min="2" max="2" width="17.42578125" style="395" customWidth="1"/>
    <col min="3" max="3" width="23.85546875" style="395" bestFit="1" customWidth="1"/>
    <col min="4" max="4" width="17.140625" style="395" bestFit="1" customWidth="1"/>
    <col min="5" max="5" width="18.5703125" style="395" bestFit="1" customWidth="1"/>
    <col min="6" max="6" width="28.42578125" style="395" customWidth="1"/>
    <col min="7" max="7" width="28" style="395" customWidth="1"/>
    <col min="8" max="8" width="23" style="395" bestFit="1" customWidth="1"/>
    <col min="9" max="9" width="23.140625" style="410" customWidth="1"/>
    <col min="10" max="13" width="9.140625" style="410"/>
    <col min="14" max="16384" width="9.140625" style="395"/>
  </cols>
  <sheetData>
    <row r="1" spans="1:8" ht="15.75">
      <c r="A1" s="60" t="s">
        <v>692</v>
      </c>
      <c r="B1" s="369"/>
      <c r="C1" s="394"/>
      <c r="D1" s="394"/>
      <c r="E1" s="394"/>
      <c r="F1" s="394"/>
    </row>
    <row r="2" spans="1:8" ht="15">
      <c r="A2" s="305"/>
      <c r="B2" s="368"/>
      <c r="C2" s="394"/>
      <c r="D2" s="394"/>
      <c r="E2" s="394"/>
      <c r="F2" s="394"/>
    </row>
    <row r="3" spans="1:8" ht="15">
      <c r="A3" s="306" t="s">
        <v>138</v>
      </c>
      <c r="B3"/>
      <c r="C3" s="394"/>
      <c r="D3" s="394"/>
      <c r="E3" s="394"/>
      <c r="F3" s="394"/>
    </row>
    <row r="4" spans="1:8" ht="15">
      <c r="A4" s="287" t="s">
        <v>693</v>
      </c>
      <c r="B4" s="369"/>
      <c r="C4" s="394"/>
      <c r="D4" s="394"/>
      <c r="E4" s="394"/>
      <c r="F4" s="394"/>
    </row>
    <row r="5" spans="1:8" ht="15.75">
      <c r="A5" s="287" t="s">
        <v>694</v>
      </c>
      <c r="B5" s="396"/>
      <c r="C5" s="397"/>
    </row>
    <row r="6" spans="1:8" ht="15.75">
      <c r="A6" s="287" t="s">
        <v>695</v>
      </c>
      <c r="B6" s="396"/>
      <c r="C6" s="397"/>
    </row>
    <row r="7" spans="1:8" ht="15.75">
      <c r="B7" s="396"/>
      <c r="C7" s="397"/>
    </row>
    <row r="8" spans="1:8" ht="13.5" thickBot="1">
      <c r="A8" s="398"/>
      <c r="B8" s="399"/>
      <c r="C8" s="400"/>
      <c r="D8" s="400"/>
      <c r="E8" s="401"/>
      <c r="F8" s="401"/>
    </row>
    <row r="9" spans="1:8" ht="15" customHeight="1" thickBot="1">
      <c r="A9" s="402" t="s">
        <v>696</v>
      </c>
      <c r="B9" s="403" t="s">
        <v>697</v>
      </c>
      <c r="C9" s="404" t="s">
        <v>698</v>
      </c>
      <c r="D9" s="404" t="s">
        <v>699</v>
      </c>
      <c r="E9" s="404" t="s">
        <v>700</v>
      </c>
      <c r="F9" s="404" t="s">
        <v>701</v>
      </c>
      <c r="G9" s="405" t="s">
        <v>702</v>
      </c>
    </row>
    <row r="10" spans="1:8" s="410" customFormat="1">
      <c r="A10" s="406" t="s">
        <v>703</v>
      </c>
      <c r="B10" s="407"/>
      <c r="C10" s="408"/>
      <c r="D10" s="408"/>
      <c r="E10" s="408"/>
      <c r="F10" s="408"/>
      <c r="G10" s="409"/>
    </row>
    <row r="11" spans="1:8" s="410" customFormat="1">
      <c r="A11" s="411" t="s">
        <v>704</v>
      </c>
      <c r="B11" s="412"/>
      <c r="C11" s="413"/>
      <c r="D11" s="413"/>
      <c r="E11" s="413"/>
      <c r="F11" s="413"/>
      <c r="G11" s="414"/>
    </row>
    <row r="12" spans="1:8" s="410" customFormat="1">
      <c r="A12" s="411" t="s">
        <v>705</v>
      </c>
      <c r="B12" s="412"/>
      <c r="C12" s="413"/>
      <c r="D12" s="413"/>
      <c r="E12" s="413"/>
      <c r="F12" s="413"/>
      <c r="G12" s="414"/>
    </row>
    <row r="13" spans="1:8" s="410" customFormat="1" ht="13.5" thickBot="1">
      <c r="A13" s="415" t="s">
        <v>53</v>
      </c>
      <c r="B13" s="416"/>
      <c r="C13" s="417"/>
      <c r="D13" s="417"/>
      <c r="E13" s="417"/>
      <c r="F13" s="417"/>
      <c r="G13" s="418"/>
    </row>
    <row r="14" spans="1:8" s="410" customFormat="1" ht="13.5" thickBot="1"/>
    <row r="15" spans="1:8" ht="15" customHeight="1" thickBot="1">
      <c r="A15" s="402" t="s">
        <v>706</v>
      </c>
      <c r="B15" s="419" t="s">
        <v>697</v>
      </c>
      <c r="C15" s="420" t="s">
        <v>707</v>
      </c>
      <c r="D15" s="421" t="s">
        <v>708</v>
      </c>
      <c r="E15" s="421" t="s">
        <v>700</v>
      </c>
      <c r="F15" s="421" t="s">
        <v>701</v>
      </c>
      <c r="G15" s="421" t="s">
        <v>702</v>
      </c>
      <c r="H15" s="422" t="s">
        <v>709</v>
      </c>
    </row>
    <row r="16" spans="1:8" s="410" customFormat="1">
      <c r="A16" s="406" t="s">
        <v>710</v>
      </c>
      <c r="B16" s="423"/>
      <c r="C16" s="424"/>
      <c r="D16" s="425"/>
      <c r="E16" s="425"/>
      <c r="F16" s="425"/>
      <c r="G16" s="425"/>
      <c r="H16" s="426"/>
    </row>
    <row r="17" spans="1:8" s="410" customFormat="1">
      <c r="A17" s="411" t="s">
        <v>711</v>
      </c>
      <c r="B17" s="412"/>
      <c r="C17" s="427"/>
      <c r="D17" s="413"/>
      <c r="E17" s="413"/>
      <c r="F17" s="413"/>
      <c r="G17" s="413"/>
      <c r="H17" s="414"/>
    </row>
    <row r="18" spans="1:8" s="410" customFormat="1">
      <c r="A18" s="411" t="s">
        <v>712</v>
      </c>
      <c r="B18" s="412"/>
      <c r="C18" s="427"/>
      <c r="D18" s="413"/>
      <c r="E18" s="413"/>
      <c r="F18" s="413"/>
      <c r="G18" s="413"/>
      <c r="H18" s="414"/>
    </row>
    <row r="19" spans="1:8" s="410" customFormat="1" ht="13.5" thickBot="1">
      <c r="A19" s="415" t="s">
        <v>53</v>
      </c>
      <c r="B19" s="416"/>
      <c r="C19" s="428"/>
      <c r="D19" s="417"/>
      <c r="E19" s="417"/>
      <c r="F19" s="417"/>
      <c r="G19" s="417"/>
      <c r="H19" s="418"/>
    </row>
    <row r="20" spans="1:8" s="410" customFormat="1" ht="13.5" thickBot="1"/>
    <row r="21" spans="1:8" ht="15" customHeight="1" thickBot="1">
      <c r="A21" s="402" t="s">
        <v>713</v>
      </c>
      <c r="B21" s="403" t="s">
        <v>697</v>
      </c>
      <c r="C21" s="404" t="s">
        <v>698</v>
      </c>
      <c r="D21" s="404" t="s">
        <v>714</v>
      </c>
      <c r="E21" s="404" t="s">
        <v>700</v>
      </c>
      <c r="F21" s="404" t="s">
        <v>701</v>
      </c>
      <c r="G21" s="405" t="s">
        <v>702</v>
      </c>
    </row>
    <row r="22" spans="1:8" s="410" customFormat="1">
      <c r="A22" s="406" t="s">
        <v>715</v>
      </c>
      <c r="B22" s="407"/>
      <c r="C22" s="408"/>
      <c r="D22" s="408"/>
      <c r="E22" s="408"/>
      <c r="F22" s="408"/>
      <c r="G22" s="409"/>
    </row>
    <row r="23" spans="1:8" s="410" customFormat="1">
      <c r="A23" s="411" t="s">
        <v>716</v>
      </c>
      <c r="B23" s="412"/>
      <c r="C23" s="413"/>
      <c r="D23" s="413"/>
      <c r="E23" s="413"/>
      <c r="F23" s="413"/>
      <c r="G23" s="414"/>
    </row>
    <row r="24" spans="1:8" s="410" customFormat="1">
      <c r="A24" s="411" t="s">
        <v>717</v>
      </c>
      <c r="B24" s="412"/>
      <c r="C24" s="413"/>
      <c r="D24" s="413"/>
      <c r="E24" s="413"/>
      <c r="F24" s="413"/>
      <c r="G24" s="414"/>
    </row>
    <row r="25" spans="1:8" s="410" customFormat="1" ht="13.5" thickBot="1">
      <c r="A25" s="415" t="s">
        <v>53</v>
      </c>
      <c r="B25" s="416"/>
      <c r="C25" s="417"/>
      <c r="D25" s="417"/>
      <c r="E25" s="417"/>
      <c r="F25" s="417"/>
      <c r="G25" s="418"/>
    </row>
    <row r="26" spans="1:8" s="410" customFormat="1" ht="13.5" thickBot="1"/>
    <row r="27" spans="1:8" ht="15" customHeight="1" thickBot="1">
      <c r="A27" s="402" t="s">
        <v>718</v>
      </c>
      <c r="B27" s="419" t="s">
        <v>700</v>
      </c>
      <c r="C27" s="421" t="s">
        <v>719</v>
      </c>
      <c r="D27" s="421" t="s">
        <v>720</v>
      </c>
      <c r="E27" s="422" t="s">
        <v>702</v>
      </c>
    </row>
    <row r="28" spans="1:8" s="410" customFormat="1">
      <c r="A28" s="406" t="s">
        <v>721</v>
      </c>
      <c r="B28" s="429"/>
      <c r="C28" s="430"/>
      <c r="D28" s="431"/>
      <c r="E28" s="426"/>
    </row>
    <row r="29" spans="1:8" s="410" customFormat="1">
      <c r="A29" s="406" t="s">
        <v>722</v>
      </c>
      <c r="B29" s="432"/>
      <c r="C29" s="433"/>
      <c r="D29" s="434"/>
      <c r="E29" s="414"/>
    </row>
    <row r="30" spans="1:8" s="410" customFormat="1">
      <c r="A30" s="406" t="s">
        <v>723</v>
      </c>
      <c r="B30" s="432"/>
      <c r="C30" s="433"/>
      <c r="D30" s="434"/>
      <c r="E30" s="414"/>
    </row>
    <row r="31" spans="1:8" s="410" customFormat="1">
      <c r="A31" s="406" t="s">
        <v>724</v>
      </c>
      <c r="B31" s="432"/>
      <c r="C31" s="433"/>
      <c r="D31" s="434"/>
      <c r="E31" s="414"/>
    </row>
    <row r="32" spans="1:8" s="410" customFormat="1" ht="13.5" thickBot="1">
      <c r="A32" s="415" t="s">
        <v>53</v>
      </c>
      <c r="B32" s="435"/>
      <c r="C32" s="436"/>
      <c r="D32" s="437"/>
      <c r="E32" s="418"/>
    </row>
    <row r="33" spans="1:2" s="410" customFormat="1">
      <c r="A33" s="438"/>
      <c r="B33" s="439"/>
    </row>
    <row r="34" spans="1:2" s="410" customFormat="1"/>
    <row r="35" spans="1:2" s="410" customFormat="1"/>
    <row r="36" spans="1:2" s="410" customFormat="1"/>
    <row r="37" spans="1:2" s="410" customFormat="1"/>
    <row r="38" spans="1:2" s="410" customFormat="1"/>
    <row r="39" spans="1:2" s="410" customFormat="1"/>
    <row r="40" spans="1:2" s="410" customFormat="1"/>
    <row r="41" spans="1:2" s="410" customFormat="1"/>
    <row r="42" spans="1:2" s="410" customFormat="1"/>
    <row r="43" spans="1:2" s="410" customFormat="1"/>
    <row r="44" spans="1:2" s="410" customFormat="1"/>
    <row r="45" spans="1:2" s="410" customFormat="1"/>
    <row r="46" spans="1:2" s="410" customFormat="1"/>
    <row r="47" spans="1:2" s="410" customFormat="1"/>
    <row r="48" spans="1:2" s="410" customFormat="1"/>
    <row r="49" s="410" customFormat="1"/>
    <row r="50" s="410" customFormat="1"/>
    <row r="51" s="410" customFormat="1"/>
    <row r="52" s="410" customFormat="1"/>
    <row r="53" s="410" customFormat="1"/>
    <row r="54" s="410" customFormat="1"/>
    <row r="55" s="410" customFormat="1"/>
    <row r="56" s="410" customFormat="1"/>
    <row r="57" s="410" customFormat="1"/>
    <row r="58" s="410" customFormat="1"/>
    <row r="59" s="410" customFormat="1"/>
    <row r="60" s="410" customFormat="1"/>
    <row r="61" s="410" customFormat="1"/>
    <row r="62" s="410" customFormat="1"/>
    <row r="63" s="410" customFormat="1"/>
    <row r="64" s="410" customFormat="1"/>
    <row r="65" s="410" customFormat="1"/>
    <row r="66" s="410" customFormat="1"/>
    <row r="67" s="410" customFormat="1"/>
    <row r="68" s="410" customFormat="1"/>
    <row r="69" s="410" customFormat="1"/>
    <row r="70" s="410" customFormat="1"/>
    <row r="71" s="410" customFormat="1"/>
    <row r="72" s="410" customFormat="1"/>
    <row r="73" s="410" customFormat="1"/>
    <row r="74" s="410" customFormat="1"/>
    <row r="75" s="410" customFormat="1"/>
    <row r="76" s="410" customFormat="1"/>
    <row r="77" s="410" customFormat="1"/>
    <row r="78" s="410" customFormat="1"/>
    <row r="79" s="410" customFormat="1"/>
    <row r="80" s="410" customFormat="1"/>
    <row r="81" s="410" customFormat="1"/>
    <row r="82" s="410" customFormat="1"/>
    <row r="83" s="410" customFormat="1"/>
    <row r="84" s="410" customFormat="1"/>
    <row r="85" s="410" customFormat="1"/>
    <row r="86" s="410" customFormat="1"/>
    <row r="87" s="410" customFormat="1"/>
    <row r="88" s="410" customFormat="1"/>
    <row r="89" s="410" customFormat="1"/>
    <row r="90" s="410" customFormat="1"/>
    <row r="91" s="410" customFormat="1"/>
    <row r="92" s="410" customFormat="1"/>
    <row r="93" s="410" customFormat="1"/>
    <row r="94" s="410" customFormat="1"/>
    <row r="95" s="410" customFormat="1"/>
    <row r="96" s="410" customFormat="1"/>
    <row r="97" s="410" customFormat="1"/>
    <row r="98" s="410" customFormat="1"/>
    <row r="99" s="410" customFormat="1"/>
    <row r="100" s="410" customFormat="1"/>
    <row r="101" s="410" customFormat="1"/>
    <row r="102" s="410" customFormat="1"/>
    <row r="103" s="410" customFormat="1"/>
    <row r="104" s="410" customFormat="1"/>
    <row r="105" s="410" customFormat="1"/>
    <row r="106" s="410" customFormat="1"/>
    <row r="107" s="410" customFormat="1"/>
    <row r="108" s="410" customFormat="1"/>
    <row r="109" s="410" customFormat="1"/>
    <row r="110" s="410" customFormat="1"/>
    <row r="111" s="410" customFormat="1"/>
    <row r="112" s="410" customFormat="1"/>
    <row r="113" s="410" customFormat="1"/>
    <row r="114" s="410" customFormat="1"/>
    <row r="115" s="410" customFormat="1"/>
    <row r="116" s="410" customFormat="1"/>
    <row r="117" s="410" customFormat="1"/>
    <row r="118" s="410" customFormat="1"/>
    <row r="119" s="410" customFormat="1"/>
    <row r="120" s="410" customFormat="1"/>
    <row r="121" s="410" customFormat="1"/>
    <row r="122" s="410" customFormat="1"/>
    <row r="123" s="410" customFormat="1"/>
    <row r="124" s="410" customFormat="1"/>
    <row r="125" s="410" customFormat="1"/>
    <row r="126" s="410" customFormat="1"/>
    <row r="127" s="410" customFormat="1"/>
    <row r="128" s="410" customFormat="1"/>
    <row r="129" s="410" customFormat="1"/>
    <row r="130" s="410" customFormat="1"/>
    <row r="131" s="410" customFormat="1"/>
    <row r="132" s="410" customFormat="1"/>
    <row r="133" s="410" customFormat="1"/>
    <row r="134" s="410" customFormat="1"/>
    <row r="135" s="410" customFormat="1"/>
    <row r="136" s="410" customFormat="1"/>
    <row r="137" s="410" customFormat="1"/>
    <row r="138" s="410" customFormat="1"/>
    <row r="139" s="410" customFormat="1"/>
    <row r="140" s="410" customFormat="1"/>
    <row r="141" s="410" customFormat="1"/>
    <row r="142" s="410" customFormat="1"/>
    <row r="143" s="410" customFormat="1"/>
    <row r="144" s="410" customFormat="1"/>
    <row r="145" s="410" customFormat="1"/>
    <row r="146" s="410" customFormat="1"/>
    <row r="147" s="410" customFormat="1"/>
    <row r="148" s="410" customFormat="1"/>
    <row r="149" s="410" customFormat="1"/>
    <row r="150" s="410" customFormat="1"/>
    <row r="151" s="410" customFormat="1"/>
    <row r="152" s="410" customFormat="1"/>
    <row r="153" s="410" customFormat="1"/>
    <row r="154" s="410" customFormat="1"/>
    <row r="155" s="410" customFormat="1"/>
    <row r="156" s="410" customFormat="1"/>
  </sheetData>
  <sheetProtection password="CE4F" sheet="1" objects="1" scenarios="1" formatCells="0" formatColumns="0" formatRows="0" insertRows="0" deleteRows="0" selectLockedCells="1"/>
  <pageMargins left="0.70866141732283472" right="0.70866141732283472" top="0.74803149606299213" bottom="0.74803149606299213" header="0.31496062992125984" footer="0.31496062992125984"/>
  <pageSetup paperSize="9" scale="69" orientation="landscape"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210"/>
  <sheetViews>
    <sheetView view="pageBreakPreview" zoomScale="70" zoomScaleSheetLayoutView="70" workbookViewId="0">
      <selection activeCell="B10" sqref="B10"/>
    </sheetView>
  </sheetViews>
  <sheetFormatPr defaultRowHeight="12.75"/>
  <cols>
    <col min="1" max="1" width="51" style="83" customWidth="1"/>
    <col min="2" max="12" width="24.28515625" style="83" customWidth="1"/>
    <col min="13" max="19" width="13.85546875" style="515" customWidth="1"/>
    <col min="20" max="25" width="13.85546875" style="83" customWidth="1"/>
    <col min="26" max="16384" width="9.140625" style="83"/>
  </cols>
  <sheetData>
    <row r="1" spans="1:15" ht="15.75">
      <c r="A1" s="60" t="s">
        <v>733</v>
      </c>
      <c r="B1" s="369"/>
      <c r="C1" s="369"/>
      <c r="D1" s="369"/>
      <c r="E1" s="369"/>
      <c r="F1" s="369"/>
      <c r="G1" s="369"/>
      <c r="H1" s="369"/>
      <c r="I1" s="369"/>
      <c r="J1" s="369"/>
      <c r="K1" s="369"/>
      <c r="L1" s="369"/>
      <c r="M1" s="460"/>
      <c r="N1" s="460"/>
    </row>
    <row r="2" spans="1:15" ht="15">
      <c r="A2" s="86"/>
      <c r="B2" s="369"/>
      <c r="C2" s="369"/>
      <c r="D2" s="369"/>
      <c r="E2" s="369"/>
      <c r="F2" s="369"/>
      <c r="G2" s="369"/>
      <c r="H2" s="369"/>
      <c r="I2" s="369"/>
      <c r="J2" s="369"/>
      <c r="K2" s="369"/>
      <c r="L2" s="369"/>
      <c r="M2" s="460"/>
      <c r="N2" s="460"/>
    </row>
    <row r="3" spans="1:15" ht="15">
      <c r="A3" s="510" t="s">
        <v>138</v>
      </c>
      <c r="B3" s="369"/>
      <c r="C3" s="369"/>
      <c r="D3" s="369"/>
      <c r="E3" s="369"/>
      <c r="F3" s="369"/>
      <c r="G3" s="369"/>
      <c r="H3" s="369"/>
      <c r="I3" s="369"/>
      <c r="J3" s="369"/>
      <c r="K3" s="369"/>
      <c r="L3" s="369"/>
      <c r="M3" s="460"/>
      <c r="N3" s="460"/>
    </row>
    <row r="4" spans="1:15" ht="14.25">
      <c r="A4" s="745" t="s">
        <v>1069</v>
      </c>
      <c r="M4" s="460"/>
      <c r="N4" s="460"/>
    </row>
    <row r="5" spans="1:15" ht="14.25">
      <c r="A5" s="661" t="s">
        <v>734</v>
      </c>
      <c r="M5" s="460"/>
      <c r="N5" s="460"/>
    </row>
    <row r="6" spans="1:15" ht="14.25">
      <c r="A6" s="661" t="s">
        <v>735</v>
      </c>
      <c r="M6" s="460"/>
      <c r="N6" s="460"/>
      <c r="O6" s="460"/>
    </row>
    <row r="7" spans="1:15" ht="15.75">
      <c r="A7" s="661" t="s">
        <v>736</v>
      </c>
      <c r="M7" s="746"/>
    </row>
    <row r="8" spans="1:15" ht="16.5" thickBot="1">
      <c r="M8" s="746"/>
    </row>
    <row r="9" spans="1:15" ht="18.75" customHeight="1" thickBot="1">
      <c r="A9" s="873" t="s">
        <v>737</v>
      </c>
      <c r="B9" s="874"/>
      <c r="C9" s="874"/>
      <c r="D9" s="874"/>
      <c r="E9" s="874"/>
      <c r="F9" s="874"/>
      <c r="G9" s="874"/>
      <c r="H9" s="874"/>
      <c r="I9" s="874"/>
      <c r="J9" s="874"/>
      <c r="K9" s="874"/>
      <c r="L9" s="875"/>
    </row>
    <row r="10" spans="1:15" ht="18.75" thickBot="1">
      <c r="A10" s="511"/>
      <c r="B10" s="660">
        <v>38352</v>
      </c>
      <c r="C10" s="660">
        <v>38717</v>
      </c>
      <c r="D10" s="660">
        <v>39082</v>
      </c>
      <c r="E10" s="660">
        <v>39447</v>
      </c>
      <c r="F10" s="660">
        <v>39813</v>
      </c>
      <c r="G10" s="660">
        <v>40178</v>
      </c>
      <c r="H10" s="660">
        <v>40543</v>
      </c>
      <c r="I10" s="660">
        <v>40908</v>
      </c>
      <c r="J10" s="660">
        <v>41274</v>
      </c>
      <c r="K10" s="660">
        <v>41639</v>
      </c>
      <c r="L10" s="660">
        <v>42004</v>
      </c>
    </row>
    <row r="11" spans="1:15" ht="18">
      <c r="A11" s="653" t="s">
        <v>738</v>
      </c>
      <c r="B11" s="646">
        <f>B12+B19+SUM(B24:B27)+SUM(B31:B36)</f>
        <v>0</v>
      </c>
      <c r="C11" s="512">
        <f t="shared" ref="C11:L11" si="0">C12+C19+SUM(C24:C27)+SUM(C31:C36)</f>
        <v>0</v>
      </c>
      <c r="D11" s="512">
        <f t="shared" si="0"/>
        <v>0</v>
      </c>
      <c r="E11" s="512">
        <f t="shared" si="0"/>
        <v>0</v>
      </c>
      <c r="F11" s="512">
        <f t="shared" si="0"/>
        <v>0</v>
      </c>
      <c r="G11" s="512">
        <f t="shared" si="0"/>
        <v>0</v>
      </c>
      <c r="H11" s="512">
        <f t="shared" si="0"/>
        <v>0</v>
      </c>
      <c r="I11" s="512">
        <f t="shared" si="0"/>
        <v>0</v>
      </c>
      <c r="J11" s="512">
        <f t="shared" si="0"/>
        <v>0</v>
      </c>
      <c r="K11" s="512">
        <f t="shared" si="0"/>
        <v>0</v>
      </c>
      <c r="L11" s="512">
        <f t="shared" si="0"/>
        <v>0</v>
      </c>
    </row>
    <row r="12" spans="1:15" ht="15.75">
      <c r="A12" s="654" t="s">
        <v>739</v>
      </c>
      <c r="B12" s="647">
        <f t="shared" ref="B12:L12" si="1">SUM(B13:B18)</f>
        <v>0</v>
      </c>
      <c r="C12" s="513">
        <f t="shared" si="1"/>
        <v>0</v>
      </c>
      <c r="D12" s="513">
        <f t="shared" si="1"/>
        <v>0</v>
      </c>
      <c r="E12" s="513">
        <f t="shared" si="1"/>
        <v>0</v>
      </c>
      <c r="F12" s="513">
        <f t="shared" si="1"/>
        <v>0</v>
      </c>
      <c r="G12" s="513">
        <f t="shared" si="1"/>
        <v>0</v>
      </c>
      <c r="H12" s="513">
        <f t="shared" si="1"/>
        <v>0</v>
      </c>
      <c r="I12" s="513">
        <f t="shared" si="1"/>
        <v>0</v>
      </c>
      <c r="J12" s="513">
        <f t="shared" si="1"/>
        <v>0</v>
      </c>
      <c r="K12" s="513">
        <f t="shared" ref="K12" si="2">SUM(K13:K18)</f>
        <v>0</v>
      </c>
      <c r="L12" s="513">
        <f t="shared" si="1"/>
        <v>0</v>
      </c>
    </row>
    <row r="13" spans="1:15" ht="15">
      <c r="A13" s="655" t="s">
        <v>740</v>
      </c>
      <c r="B13" s="648"/>
      <c r="C13" s="514"/>
      <c r="D13" s="514"/>
      <c r="E13" s="514"/>
      <c r="F13" s="514"/>
      <c r="G13" s="514"/>
      <c r="H13" s="514"/>
      <c r="I13" s="514"/>
      <c r="J13" s="514"/>
      <c r="K13" s="514"/>
      <c r="L13" s="514"/>
    </row>
    <row r="14" spans="1:15" ht="15">
      <c r="A14" s="655" t="s">
        <v>741</v>
      </c>
      <c r="B14" s="648"/>
      <c r="C14" s="514"/>
      <c r="D14" s="514"/>
      <c r="E14" s="514"/>
      <c r="F14" s="514"/>
      <c r="G14" s="514"/>
      <c r="H14" s="514"/>
      <c r="I14" s="514"/>
      <c r="J14" s="514"/>
      <c r="K14" s="514"/>
      <c r="L14" s="514"/>
    </row>
    <row r="15" spans="1:15" ht="15">
      <c r="A15" s="655" t="s">
        <v>742</v>
      </c>
      <c r="B15" s="648"/>
      <c r="C15" s="514"/>
      <c r="D15" s="514"/>
      <c r="E15" s="514"/>
      <c r="F15" s="514"/>
      <c r="G15" s="514"/>
      <c r="H15" s="514"/>
      <c r="I15" s="514"/>
      <c r="J15" s="514"/>
      <c r="K15" s="514"/>
      <c r="L15" s="514"/>
    </row>
    <row r="16" spans="1:15" ht="15">
      <c r="A16" s="655" t="s">
        <v>743</v>
      </c>
      <c r="B16" s="648"/>
      <c r="C16" s="514"/>
      <c r="D16" s="514"/>
      <c r="E16" s="514"/>
      <c r="F16" s="514"/>
      <c r="G16" s="514"/>
      <c r="H16" s="514"/>
      <c r="I16" s="514"/>
      <c r="J16" s="514"/>
      <c r="K16" s="514"/>
      <c r="L16" s="514"/>
    </row>
    <row r="17" spans="1:12" ht="15">
      <c r="A17" s="655" t="s">
        <v>744</v>
      </c>
      <c r="B17" s="648"/>
      <c r="C17" s="514"/>
      <c r="D17" s="514"/>
      <c r="E17" s="514"/>
      <c r="F17" s="514"/>
      <c r="G17" s="514"/>
      <c r="H17" s="514"/>
      <c r="I17" s="514"/>
      <c r="J17" s="514"/>
      <c r="K17" s="514"/>
      <c r="L17" s="514"/>
    </row>
    <row r="18" spans="1:12" ht="15">
      <c r="A18" s="655" t="s">
        <v>745</v>
      </c>
      <c r="B18" s="648"/>
      <c r="C18" s="514"/>
      <c r="D18" s="514"/>
      <c r="E18" s="514"/>
      <c r="F18" s="514"/>
      <c r="G18" s="514"/>
      <c r="H18" s="514"/>
      <c r="I18" s="514"/>
      <c r="J18" s="514"/>
      <c r="K18" s="514"/>
      <c r="L18" s="514"/>
    </row>
    <row r="19" spans="1:12" ht="15.75">
      <c r="A19" s="654" t="s">
        <v>746</v>
      </c>
      <c r="B19" s="647">
        <f t="shared" ref="B19:L19" si="3">B20+B21</f>
        <v>0</v>
      </c>
      <c r="C19" s="513">
        <f t="shared" si="3"/>
        <v>0</v>
      </c>
      <c r="D19" s="513">
        <f t="shared" si="3"/>
        <v>0</v>
      </c>
      <c r="E19" s="513">
        <f t="shared" si="3"/>
        <v>0</v>
      </c>
      <c r="F19" s="513">
        <f t="shared" si="3"/>
        <v>0</v>
      </c>
      <c r="G19" s="513">
        <f t="shared" si="3"/>
        <v>0</v>
      </c>
      <c r="H19" s="513">
        <f t="shared" si="3"/>
        <v>0</v>
      </c>
      <c r="I19" s="513">
        <f t="shared" si="3"/>
        <v>0</v>
      </c>
      <c r="J19" s="513">
        <f t="shared" si="3"/>
        <v>0</v>
      </c>
      <c r="K19" s="513">
        <f t="shared" ref="K19" si="4">K20+K21</f>
        <v>0</v>
      </c>
      <c r="L19" s="513">
        <f t="shared" si="3"/>
        <v>0</v>
      </c>
    </row>
    <row r="20" spans="1:12" ht="15">
      <c r="A20" s="655" t="s">
        <v>747</v>
      </c>
      <c r="B20" s="648"/>
      <c r="C20" s="514"/>
      <c r="D20" s="514"/>
      <c r="E20" s="514"/>
      <c r="F20" s="514"/>
      <c r="G20" s="514"/>
      <c r="H20" s="514"/>
      <c r="I20" s="514"/>
      <c r="J20" s="514"/>
      <c r="K20" s="514"/>
      <c r="L20" s="514"/>
    </row>
    <row r="21" spans="1:12" ht="15">
      <c r="A21" s="655" t="s">
        <v>748</v>
      </c>
      <c r="B21" s="649">
        <f t="shared" ref="B21:L21" si="5">B22+B23</f>
        <v>0</v>
      </c>
      <c r="C21" s="516">
        <f t="shared" si="5"/>
        <v>0</v>
      </c>
      <c r="D21" s="516">
        <f t="shared" si="5"/>
        <v>0</v>
      </c>
      <c r="E21" s="516">
        <f t="shared" si="5"/>
        <v>0</v>
      </c>
      <c r="F21" s="516">
        <f t="shared" si="5"/>
        <v>0</v>
      </c>
      <c r="G21" s="516">
        <f t="shared" si="5"/>
        <v>0</v>
      </c>
      <c r="H21" s="516">
        <f t="shared" si="5"/>
        <v>0</v>
      </c>
      <c r="I21" s="516">
        <f t="shared" si="5"/>
        <v>0</v>
      </c>
      <c r="J21" s="516">
        <f t="shared" si="5"/>
        <v>0</v>
      </c>
      <c r="K21" s="516">
        <f t="shared" ref="K21" si="6">K22+K23</f>
        <v>0</v>
      </c>
      <c r="L21" s="516">
        <f t="shared" si="5"/>
        <v>0</v>
      </c>
    </row>
    <row r="22" spans="1:12" ht="14.25">
      <c r="A22" s="656" t="s">
        <v>749</v>
      </c>
      <c r="B22" s="650"/>
      <c r="C22" s="517"/>
      <c r="D22" s="517"/>
      <c r="E22" s="517"/>
      <c r="F22" s="517"/>
      <c r="G22" s="517"/>
      <c r="H22" s="517"/>
      <c r="I22" s="517"/>
      <c r="J22" s="517"/>
      <c r="K22" s="517"/>
      <c r="L22" s="517"/>
    </row>
    <row r="23" spans="1:12" ht="14.25">
      <c r="A23" s="656" t="s">
        <v>750</v>
      </c>
      <c r="B23" s="650"/>
      <c r="C23" s="517"/>
      <c r="D23" s="517"/>
      <c r="E23" s="517"/>
      <c r="F23" s="517"/>
      <c r="G23" s="517"/>
      <c r="H23" s="517"/>
      <c r="I23" s="517"/>
      <c r="J23" s="517"/>
      <c r="K23" s="517"/>
      <c r="L23" s="517"/>
    </row>
    <row r="24" spans="1:12" ht="15.75">
      <c r="A24" s="654" t="s">
        <v>751</v>
      </c>
      <c r="B24" s="651"/>
      <c r="C24" s="518"/>
      <c r="D24" s="518"/>
      <c r="E24" s="518"/>
      <c r="F24" s="518"/>
      <c r="G24" s="518"/>
      <c r="H24" s="518"/>
      <c r="I24" s="518"/>
      <c r="J24" s="518"/>
      <c r="K24" s="518"/>
      <c r="L24" s="518"/>
    </row>
    <row r="25" spans="1:12" ht="31.5">
      <c r="A25" s="654" t="s">
        <v>752</v>
      </c>
      <c r="B25" s="651"/>
      <c r="C25" s="518"/>
      <c r="D25" s="518"/>
      <c r="E25" s="518"/>
      <c r="F25" s="518"/>
      <c r="G25" s="518"/>
      <c r="H25" s="518"/>
      <c r="I25" s="518"/>
      <c r="J25" s="518"/>
      <c r="K25" s="518"/>
      <c r="L25" s="518"/>
    </row>
    <row r="26" spans="1:12" ht="15.75">
      <c r="A26" s="654" t="s">
        <v>753</v>
      </c>
      <c r="B26" s="651"/>
      <c r="C26" s="518"/>
      <c r="D26" s="518"/>
      <c r="E26" s="518"/>
      <c r="F26" s="518"/>
      <c r="G26" s="518"/>
      <c r="H26" s="518"/>
      <c r="I26" s="518"/>
      <c r="J26" s="518"/>
      <c r="K26" s="518"/>
      <c r="L26" s="518"/>
    </row>
    <row r="27" spans="1:12" ht="15.75">
      <c r="A27" s="654" t="s">
        <v>754</v>
      </c>
      <c r="B27" s="647">
        <f t="shared" ref="B27:L27" si="7">B28+B29+B30</f>
        <v>0</v>
      </c>
      <c r="C27" s="513">
        <f t="shared" si="7"/>
        <v>0</v>
      </c>
      <c r="D27" s="513">
        <f t="shared" si="7"/>
        <v>0</v>
      </c>
      <c r="E27" s="513">
        <f t="shared" si="7"/>
        <v>0</v>
      </c>
      <c r="F27" s="513">
        <f t="shared" si="7"/>
        <v>0</v>
      </c>
      <c r="G27" s="513">
        <f t="shared" si="7"/>
        <v>0</v>
      </c>
      <c r="H27" s="513">
        <f t="shared" si="7"/>
        <v>0</v>
      </c>
      <c r="I27" s="513">
        <f t="shared" si="7"/>
        <v>0</v>
      </c>
      <c r="J27" s="513">
        <f t="shared" si="7"/>
        <v>0</v>
      </c>
      <c r="K27" s="513">
        <f t="shared" ref="K27" si="8">K28+K29+K30</f>
        <v>0</v>
      </c>
      <c r="L27" s="513">
        <f t="shared" si="7"/>
        <v>0</v>
      </c>
    </row>
    <row r="28" spans="1:12" ht="15">
      <c r="A28" s="655" t="s">
        <v>747</v>
      </c>
      <c r="B28" s="648"/>
      <c r="C28" s="514"/>
      <c r="D28" s="514"/>
      <c r="E28" s="514"/>
      <c r="F28" s="514"/>
      <c r="G28" s="514"/>
      <c r="H28" s="514"/>
      <c r="I28" s="514"/>
      <c r="J28" s="514"/>
      <c r="K28" s="514"/>
      <c r="L28" s="514"/>
    </row>
    <row r="29" spans="1:12" ht="15">
      <c r="A29" s="655" t="s">
        <v>748</v>
      </c>
      <c r="B29" s="648"/>
      <c r="C29" s="514"/>
      <c r="D29" s="514"/>
      <c r="E29" s="514"/>
      <c r="F29" s="514"/>
      <c r="G29" s="514"/>
      <c r="H29" s="514"/>
      <c r="I29" s="514"/>
      <c r="J29" s="514"/>
      <c r="K29" s="514"/>
      <c r="L29" s="514"/>
    </row>
    <row r="30" spans="1:12" ht="15">
      <c r="A30" s="655" t="s">
        <v>755</v>
      </c>
      <c r="B30" s="648"/>
      <c r="C30" s="514"/>
      <c r="D30" s="514"/>
      <c r="E30" s="514"/>
      <c r="F30" s="514"/>
      <c r="G30" s="514"/>
      <c r="H30" s="514"/>
      <c r="I30" s="514"/>
      <c r="J30" s="514"/>
      <c r="K30" s="514"/>
      <c r="L30" s="514"/>
    </row>
    <row r="31" spans="1:12" ht="15.75">
      <c r="A31" s="654" t="s">
        <v>756</v>
      </c>
      <c r="B31" s="651"/>
      <c r="C31" s="518"/>
      <c r="D31" s="518"/>
      <c r="E31" s="518"/>
      <c r="F31" s="518"/>
      <c r="G31" s="518"/>
      <c r="H31" s="518"/>
      <c r="I31" s="518"/>
      <c r="J31" s="518"/>
      <c r="K31" s="518"/>
      <c r="L31" s="518"/>
    </row>
    <row r="32" spans="1:12" ht="15.75">
      <c r="A32" s="654" t="s">
        <v>757</v>
      </c>
      <c r="B32" s="651"/>
      <c r="C32" s="518"/>
      <c r="D32" s="518"/>
      <c r="E32" s="518"/>
      <c r="F32" s="518"/>
      <c r="G32" s="518"/>
      <c r="H32" s="518"/>
      <c r="I32" s="518"/>
      <c r="J32" s="518"/>
      <c r="K32" s="518"/>
      <c r="L32" s="518"/>
    </row>
    <row r="33" spans="1:12" ht="31.5">
      <c r="A33" s="654" t="s">
        <v>758</v>
      </c>
      <c r="B33" s="651"/>
      <c r="C33" s="518"/>
      <c r="D33" s="518"/>
      <c r="E33" s="518"/>
      <c r="F33" s="518"/>
      <c r="G33" s="518"/>
      <c r="H33" s="518"/>
      <c r="I33" s="518"/>
      <c r="J33" s="518"/>
      <c r="K33" s="518"/>
      <c r="L33" s="518"/>
    </row>
    <row r="34" spans="1:12" ht="31.5">
      <c r="A34" s="654" t="s">
        <v>759</v>
      </c>
      <c r="B34" s="651"/>
      <c r="C34" s="518"/>
      <c r="D34" s="518"/>
      <c r="E34" s="518"/>
      <c r="F34" s="518"/>
      <c r="G34" s="518"/>
      <c r="H34" s="518"/>
      <c r="I34" s="518"/>
      <c r="J34" s="518"/>
      <c r="K34" s="518"/>
      <c r="L34" s="518"/>
    </row>
    <row r="35" spans="1:12" ht="15.75">
      <c r="A35" s="654" t="s">
        <v>760</v>
      </c>
      <c r="B35" s="651"/>
      <c r="C35" s="518"/>
      <c r="D35" s="518"/>
      <c r="E35" s="518"/>
      <c r="F35" s="518"/>
      <c r="G35" s="518"/>
      <c r="H35" s="518"/>
      <c r="I35" s="518"/>
      <c r="J35" s="518"/>
      <c r="K35" s="518"/>
      <c r="L35" s="518"/>
    </row>
    <row r="36" spans="1:12" ht="15.75">
      <c r="A36" s="654" t="s">
        <v>1068</v>
      </c>
      <c r="B36" s="647">
        <f t="shared" ref="B36:L36" si="9">SUM(B37:B56)</f>
        <v>0</v>
      </c>
      <c r="C36" s="513">
        <f t="shared" si="9"/>
        <v>0</v>
      </c>
      <c r="D36" s="513">
        <f t="shared" si="9"/>
        <v>0</v>
      </c>
      <c r="E36" s="513">
        <f t="shared" si="9"/>
        <v>0</v>
      </c>
      <c r="F36" s="513">
        <f t="shared" si="9"/>
        <v>0</v>
      </c>
      <c r="G36" s="513">
        <f t="shared" si="9"/>
        <v>0</v>
      </c>
      <c r="H36" s="513">
        <f t="shared" si="9"/>
        <v>0</v>
      </c>
      <c r="I36" s="513">
        <f t="shared" si="9"/>
        <v>0</v>
      </c>
      <c r="J36" s="513">
        <f t="shared" si="9"/>
        <v>0</v>
      </c>
      <c r="K36" s="513">
        <f t="shared" ref="K36" si="10">SUM(K37:K56)</f>
        <v>0</v>
      </c>
      <c r="L36" s="513">
        <f t="shared" si="9"/>
        <v>0</v>
      </c>
    </row>
    <row r="37" spans="1:12" ht="15">
      <c r="A37" s="657" t="s">
        <v>761</v>
      </c>
      <c r="B37" s="648"/>
      <c r="C37" s="514"/>
      <c r="D37" s="514"/>
      <c r="E37" s="514"/>
      <c r="F37" s="514"/>
      <c r="G37" s="514"/>
      <c r="H37" s="514"/>
      <c r="I37" s="514"/>
      <c r="J37" s="514"/>
      <c r="K37" s="514"/>
      <c r="L37" s="514"/>
    </row>
    <row r="38" spans="1:12" ht="15">
      <c r="A38" s="657" t="s">
        <v>762</v>
      </c>
      <c r="B38" s="648"/>
      <c r="C38" s="514"/>
      <c r="D38" s="514"/>
      <c r="E38" s="514"/>
      <c r="F38" s="514"/>
      <c r="G38" s="514"/>
      <c r="H38" s="514"/>
      <c r="I38" s="514"/>
      <c r="J38" s="514"/>
      <c r="K38" s="514"/>
      <c r="L38" s="514"/>
    </row>
    <row r="39" spans="1:12" ht="15">
      <c r="A39" s="657" t="s">
        <v>1070</v>
      </c>
      <c r="B39" s="648"/>
      <c r="C39" s="514"/>
      <c r="D39" s="514"/>
      <c r="E39" s="514"/>
      <c r="F39" s="514"/>
      <c r="G39" s="514"/>
      <c r="H39" s="514"/>
      <c r="I39" s="514"/>
      <c r="J39" s="514"/>
      <c r="K39" s="514"/>
      <c r="L39" s="514"/>
    </row>
    <row r="40" spans="1:12" s="515" customFormat="1" ht="15">
      <c r="A40" s="657" t="s">
        <v>1071</v>
      </c>
      <c r="B40" s="648"/>
      <c r="C40" s="514"/>
      <c r="D40" s="514"/>
      <c r="E40" s="514"/>
      <c r="F40" s="514"/>
      <c r="G40" s="514"/>
      <c r="H40" s="514"/>
      <c r="I40" s="514"/>
      <c r="J40" s="514"/>
      <c r="K40" s="514"/>
      <c r="L40" s="514"/>
    </row>
    <row r="41" spans="1:12" s="515" customFormat="1" ht="15">
      <c r="A41" s="657" t="s">
        <v>1072</v>
      </c>
      <c r="B41" s="648"/>
      <c r="C41" s="514"/>
      <c r="D41" s="514"/>
      <c r="E41" s="514"/>
      <c r="F41" s="514"/>
      <c r="G41" s="514"/>
      <c r="H41" s="514"/>
      <c r="I41" s="514"/>
      <c r="J41" s="514"/>
      <c r="K41" s="514"/>
      <c r="L41" s="514"/>
    </row>
    <row r="42" spans="1:12" s="515" customFormat="1" ht="15">
      <c r="A42" s="658" t="s">
        <v>1073</v>
      </c>
      <c r="B42" s="648"/>
      <c r="C42" s="514"/>
      <c r="D42" s="514"/>
      <c r="E42" s="514"/>
      <c r="F42" s="514"/>
      <c r="G42" s="514"/>
      <c r="H42" s="514"/>
      <c r="I42" s="514"/>
      <c r="J42" s="514"/>
      <c r="K42" s="514"/>
      <c r="L42" s="514"/>
    </row>
    <row r="43" spans="1:12" s="515" customFormat="1" ht="15">
      <c r="A43" s="658" t="s">
        <v>1074</v>
      </c>
      <c r="B43" s="648"/>
      <c r="C43" s="514"/>
      <c r="D43" s="514"/>
      <c r="E43" s="514"/>
      <c r="F43" s="514"/>
      <c r="G43" s="514"/>
      <c r="H43" s="514"/>
      <c r="I43" s="514"/>
      <c r="J43" s="514"/>
      <c r="K43" s="514"/>
      <c r="L43" s="514"/>
    </row>
    <row r="44" spans="1:12" s="515" customFormat="1" ht="15">
      <c r="A44" s="658" t="s">
        <v>1082</v>
      </c>
      <c r="B44" s="648"/>
      <c r="C44" s="514"/>
      <c r="D44" s="514"/>
      <c r="E44" s="514"/>
      <c r="F44" s="514"/>
      <c r="G44" s="514"/>
      <c r="H44" s="514"/>
      <c r="I44" s="514"/>
      <c r="J44" s="514"/>
      <c r="K44" s="514"/>
      <c r="L44" s="514"/>
    </row>
    <row r="45" spans="1:12" s="515" customFormat="1" ht="15">
      <c r="A45" s="658" t="s">
        <v>1081</v>
      </c>
      <c r="B45" s="648"/>
      <c r="C45" s="514"/>
      <c r="D45" s="514"/>
      <c r="E45" s="514"/>
      <c r="F45" s="514"/>
      <c r="G45" s="514"/>
      <c r="H45" s="514"/>
      <c r="I45" s="514"/>
      <c r="J45" s="514"/>
      <c r="K45" s="514"/>
      <c r="L45" s="514"/>
    </row>
    <row r="46" spans="1:12" s="515" customFormat="1" ht="15">
      <c r="A46" s="658" t="s">
        <v>1064</v>
      </c>
      <c r="B46" s="648"/>
      <c r="C46" s="514"/>
      <c r="D46" s="514"/>
      <c r="E46" s="514"/>
      <c r="F46" s="514"/>
      <c r="G46" s="514"/>
      <c r="H46" s="514"/>
      <c r="I46" s="514"/>
      <c r="J46" s="514"/>
      <c r="K46" s="514"/>
      <c r="L46" s="514"/>
    </row>
    <row r="47" spans="1:12" s="515" customFormat="1" ht="15">
      <c r="A47" s="658" t="s">
        <v>1065</v>
      </c>
      <c r="B47" s="648"/>
      <c r="C47" s="514"/>
      <c r="D47" s="514"/>
      <c r="E47" s="514"/>
      <c r="F47" s="514"/>
      <c r="G47" s="514"/>
      <c r="H47" s="514"/>
      <c r="I47" s="514"/>
      <c r="J47" s="514"/>
      <c r="K47" s="514"/>
      <c r="L47" s="514"/>
    </row>
    <row r="48" spans="1:12" s="515" customFormat="1" ht="15">
      <c r="A48" s="658" t="s">
        <v>1066</v>
      </c>
      <c r="B48" s="648"/>
      <c r="C48" s="514"/>
      <c r="D48" s="514"/>
      <c r="E48" s="514"/>
      <c r="F48" s="514"/>
      <c r="G48" s="514"/>
      <c r="H48" s="514"/>
      <c r="I48" s="514"/>
      <c r="J48" s="514"/>
      <c r="K48" s="514"/>
      <c r="L48" s="514"/>
    </row>
    <row r="49" spans="1:15" s="515" customFormat="1" ht="15">
      <c r="A49" s="658" t="s">
        <v>1067</v>
      </c>
      <c r="B49" s="648"/>
      <c r="C49" s="514"/>
      <c r="D49" s="514"/>
      <c r="E49" s="514"/>
      <c r="F49" s="514"/>
      <c r="G49" s="514"/>
      <c r="H49" s="514"/>
      <c r="I49" s="514"/>
      <c r="J49" s="514"/>
      <c r="K49" s="514"/>
      <c r="L49" s="514"/>
    </row>
    <row r="50" spans="1:15" s="515" customFormat="1" ht="15">
      <c r="A50" s="658" t="s">
        <v>1075</v>
      </c>
      <c r="B50" s="648"/>
      <c r="C50" s="514"/>
      <c r="D50" s="514"/>
      <c r="E50" s="514"/>
      <c r="F50" s="514"/>
      <c r="G50" s="514"/>
      <c r="H50" s="514"/>
      <c r="I50" s="514"/>
      <c r="J50" s="514"/>
      <c r="K50" s="514"/>
      <c r="L50" s="514"/>
    </row>
    <row r="51" spans="1:15" s="515" customFormat="1" ht="15">
      <c r="A51" s="658" t="s">
        <v>1076</v>
      </c>
      <c r="B51" s="648"/>
      <c r="C51" s="514"/>
      <c r="D51" s="514"/>
      <c r="E51" s="514"/>
      <c r="F51" s="514"/>
      <c r="G51" s="514"/>
      <c r="H51" s="514"/>
      <c r="I51" s="514"/>
      <c r="J51" s="514"/>
      <c r="K51" s="514"/>
      <c r="L51" s="514"/>
    </row>
    <row r="52" spans="1:15" s="515" customFormat="1" ht="15">
      <c r="A52" s="658" t="s">
        <v>1077</v>
      </c>
      <c r="B52" s="648"/>
      <c r="C52" s="514"/>
      <c r="D52" s="514"/>
      <c r="E52" s="514"/>
      <c r="F52" s="514"/>
      <c r="G52" s="514"/>
      <c r="H52" s="514"/>
      <c r="I52" s="514"/>
      <c r="J52" s="514"/>
      <c r="K52" s="514"/>
      <c r="L52" s="514"/>
    </row>
    <row r="53" spans="1:15" s="515" customFormat="1" ht="15">
      <c r="A53" s="658" t="s">
        <v>1078</v>
      </c>
      <c r="B53" s="648"/>
      <c r="C53" s="514"/>
      <c r="D53" s="514"/>
      <c r="E53" s="514"/>
      <c r="F53" s="514"/>
      <c r="G53" s="514"/>
      <c r="H53" s="514"/>
      <c r="I53" s="514"/>
      <c r="J53" s="514"/>
      <c r="K53" s="514"/>
      <c r="L53" s="514"/>
    </row>
    <row r="54" spans="1:15" s="515" customFormat="1" ht="15">
      <c r="A54" s="658" t="s">
        <v>1079</v>
      </c>
      <c r="B54" s="648"/>
      <c r="C54" s="514"/>
      <c r="D54" s="514"/>
      <c r="E54" s="514"/>
      <c r="F54" s="514"/>
      <c r="G54" s="514"/>
      <c r="H54" s="514"/>
      <c r="I54" s="514"/>
      <c r="J54" s="514"/>
      <c r="K54" s="514"/>
      <c r="L54" s="514"/>
    </row>
    <row r="55" spans="1:15" s="515" customFormat="1" ht="15">
      <c r="A55" s="658" t="s">
        <v>1080</v>
      </c>
      <c r="B55" s="648"/>
      <c r="C55" s="514"/>
      <c r="D55" s="514"/>
      <c r="E55" s="514"/>
      <c r="F55" s="514"/>
      <c r="G55" s="514"/>
      <c r="H55" s="514"/>
      <c r="I55" s="514"/>
      <c r="J55" s="514"/>
      <c r="K55" s="514"/>
      <c r="L55" s="514"/>
    </row>
    <row r="56" spans="1:15" s="515" customFormat="1" ht="18.75" thickBot="1">
      <c r="A56" s="659" t="s">
        <v>53</v>
      </c>
      <c r="B56" s="652"/>
      <c r="C56" s="643"/>
      <c r="D56" s="643"/>
      <c r="E56" s="643"/>
      <c r="F56" s="643"/>
      <c r="G56" s="643"/>
      <c r="H56" s="643"/>
      <c r="I56" s="643"/>
      <c r="J56" s="643"/>
      <c r="K56" s="643"/>
      <c r="L56" s="643"/>
    </row>
    <row r="57" spans="1:15" ht="15.75">
      <c r="A57" s="519"/>
      <c r="B57" s="754"/>
      <c r="C57" s="754"/>
      <c r="D57" s="754"/>
      <c r="E57" s="754"/>
      <c r="F57" s="754"/>
      <c r="G57" s="754"/>
      <c r="H57" s="754"/>
      <c r="I57" s="754"/>
      <c r="J57" s="754"/>
      <c r="K57" s="754"/>
      <c r="L57" s="754"/>
    </row>
    <row r="58" spans="1:15" ht="15" customHeight="1">
      <c r="A58" s="644" t="s">
        <v>763</v>
      </c>
      <c r="B58" s="755"/>
      <c r="C58" s="755"/>
      <c r="D58" s="755"/>
      <c r="E58" s="755"/>
      <c r="F58" s="755"/>
      <c r="G58" s="755"/>
      <c r="H58" s="755"/>
      <c r="I58" s="755"/>
      <c r="J58" s="755"/>
      <c r="K58" s="755"/>
      <c r="L58" s="755"/>
      <c r="M58" s="755"/>
      <c r="N58" s="755"/>
      <c r="O58" s="755"/>
    </row>
    <row r="59" spans="1:15" ht="15" customHeight="1">
      <c r="A59" s="645" t="s">
        <v>764</v>
      </c>
      <c r="B59" s="756"/>
      <c r="C59" s="756"/>
      <c r="D59" s="756"/>
      <c r="E59" s="756"/>
      <c r="F59" s="756"/>
      <c r="G59" s="756"/>
      <c r="H59" s="756"/>
      <c r="I59" s="756"/>
      <c r="J59" s="756"/>
      <c r="K59" s="756"/>
      <c r="L59" s="756"/>
      <c r="M59" s="756"/>
      <c r="N59" s="756"/>
      <c r="O59" s="756"/>
    </row>
    <row r="60" spans="1:15" s="515" customFormat="1"/>
    <row r="61" spans="1:15" s="515" customFormat="1"/>
    <row r="62" spans="1:15" s="515" customFormat="1"/>
    <row r="63" spans="1:15" s="515" customFormat="1"/>
    <row r="64" spans="1:15" s="515" customFormat="1"/>
    <row r="65" s="515" customFormat="1"/>
    <row r="66" s="515" customFormat="1"/>
    <row r="67" s="515" customFormat="1"/>
    <row r="68" s="515" customFormat="1"/>
    <row r="69" s="515" customFormat="1"/>
    <row r="70" s="515" customFormat="1"/>
    <row r="71" s="515" customFormat="1"/>
    <row r="72" s="515" customFormat="1"/>
    <row r="73" s="515" customFormat="1"/>
    <row r="74" s="515" customFormat="1"/>
    <row r="75" s="515" customFormat="1"/>
    <row r="76" s="515" customFormat="1"/>
    <row r="77" s="515" customFormat="1"/>
    <row r="78" s="515" customFormat="1"/>
    <row r="79" s="515" customFormat="1"/>
    <row r="80" s="515" customFormat="1"/>
    <row r="81" s="515" customFormat="1"/>
    <row r="82" s="515" customFormat="1"/>
    <row r="83" s="515" customFormat="1"/>
    <row r="84" s="515" customFormat="1"/>
    <row r="85" s="515" customFormat="1"/>
    <row r="86" s="515" customFormat="1"/>
    <row r="87" s="515" customFormat="1"/>
    <row r="88" s="515" customFormat="1"/>
    <row r="89" s="515" customFormat="1"/>
    <row r="90" s="515" customFormat="1"/>
    <row r="91" s="515" customFormat="1"/>
    <row r="92" s="515" customFormat="1"/>
    <row r="93" s="515" customFormat="1"/>
    <row r="94" s="515" customFormat="1"/>
    <row r="95" s="515" customFormat="1"/>
    <row r="96" s="515" customFormat="1"/>
    <row r="97" s="515" customFormat="1"/>
    <row r="98" s="515" customFormat="1"/>
    <row r="99" s="515" customFormat="1"/>
    <row r="100" s="515" customFormat="1"/>
    <row r="101" s="515" customFormat="1"/>
    <row r="102" s="515" customFormat="1"/>
    <row r="103" s="515" customFormat="1"/>
    <row r="104" s="515" customFormat="1"/>
    <row r="105" s="515" customFormat="1"/>
    <row r="106" s="515" customFormat="1"/>
    <row r="107" s="515" customFormat="1"/>
    <row r="108" s="515" customFormat="1"/>
    <row r="109" s="515" customFormat="1"/>
    <row r="110" s="515" customFormat="1"/>
    <row r="111" s="515" customFormat="1"/>
    <row r="112" s="515" customFormat="1"/>
    <row r="113" s="515" customFormat="1"/>
    <row r="114" s="515" customFormat="1"/>
    <row r="115" s="515" customFormat="1"/>
    <row r="116" s="515" customFormat="1"/>
    <row r="117" s="515" customFormat="1"/>
    <row r="118" s="515" customFormat="1"/>
    <row r="119" s="515" customFormat="1"/>
    <row r="120" s="515" customFormat="1"/>
    <row r="121" s="515" customFormat="1"/>
    <row r="122" s="515" customFormat="1"/>
    <row r="123" s="515" customFormat="1"/>
    <row r="124" s="515" customFormat="1"/>
    <row r="125" s="515" customFormat="1"/>
    <row r="126" s="515" customFormat="1"/>
    <row r="127" s="515" customFormat="1"/>
    <row r="128" s="515" customFormat="1"/>
    <row r="129" s="515" customFormat="1"/>
    <row r="130" s="515" customFormat="1"/>
    <row r="131" s="515" customFormat="1"/>
    <row r="132" s="515" customFormat="1"/>
    <row r="133" s="515" customFormat="1"/>
    <row r="134" s="515" customFormat="1"/>
    <row r="135" s="515" customFormat="1"/>
    <row r="136" s="515" customFormat="1"/>
    <row r="137" s="515" customFormat="1"/>
    <row r="138" s="515" customFormat="1"/>
    <row r="139" s="515" customFormat="1"/>
    <row r="140" s="515" customFormat="1"/>
    <row r="141" s="515" customFormat="1"/>
    <row r="142" s="515" customFormat="1"/>
    <row r="143" s="515" customFormat="1"/>
    <row r="144" s="515" customFormat="1"/>
    <row r="145" s="515" customFormat="1"/>
    <row r="146" s="515" customFormat="1"/>
    <row r="147" s="515" customFormat="1"/>
    <row r="148" s="515" customFormat="1"/>
    <row r="149" s="515" customFormat="1"/>
    <row r="150" s="515" customFormat="1"/>
    <row r="151" s="515" customFormat="1"/>
    <row r="152" s="515" customFormat="1"/>
    <row r="153" s="515" customFormat="1"/>
    <row r="154" s="515" customFormat="1"/>
    <row r="155" s="515" customFormat="1"/>
    <row r="156" s="515" customFormat="1"/>
    <row r="157" s="515" customFormat="1"/>
    <row r="158" s="515" customFormat="1"/>
    <row r="159" s="515" customFormat="1"/>
    <row r="160" s="515" customFormat="1"/>
    <row r="161" s="515" customFormat="1"/>
    <row r="162" s="515" customFormat="1"/>
    <row r="163" s="515" customFormat="1"/>
    <row r="164" s="515" customFormat="1"/>
    <row r="165" s="515" customFormat="1"/>
    <row r="166" s="515" customFormat="1"/>
    <row r="167" s="515" customFormat="1"/>
    <row r="168" s="515" customFormat="1"/>
    <row r="169" s="515" customFormat="1"/>
    <row r="170" s="515" customFormat="1"/>
    <row r="171" s="515" customFormat="1"/>
    <row r="172" s="515" customFormat="1"/>
    <row r="173" s="515" customFormat="1"/>
    <row r="174" s="515" customFormat="1"/>
    <row r="175" s="515" customFormat="1"/>
    <row r="176" s="515" customFormat="1"/>
    <row r="177" s="515" customFormat="1"/>
    <row r="178" s="515" customFormat="1"/>
    <row r="179" s="515" customFormat="1"/>
    <row r="180" s="515" customFormat="1"/>
    <row r="181" s="515" customFormat="1"/>
    <row r="182" s="515" customFormat="1"/>
    <row r="183" s="515" customFormat="1"/>
    <row r="184" s="515" customFormat="1"/>
    <row r="185" s="515" customFormat="1"/>
    <row r="186" s="515" customFormat="1"/>
    <row r="187" s="515" customFormat="1"/>
    <row r="188" s="515" customFormat="1"/>
    <row r="189" s="515" customFormat="1"/>
    <row r="190" s="515" customFormat="1"/>
    <row r="191" s="515" customFormat="1"/>
    <row r="192" s="515" customFormat="1"/>
    <row r="193" spans="1:12" s="515" customFormat="1"/>
    <row r="194" spans="1:12" s="515" customFormat="1"/>
    <row r="195" spans="1:12" s="515" customFormat="1"/>
    <row r="196" spans="1:12" s="515" customFormat="1"/>
    <row r="197" spans="1:12" s="515" customFormat="1"/>
    <row r="198" spans="1:12" s="515" customFormat="1"/>
    <row r="199" spans="1:12" s="515" customFormat="1"/>
    <row r="200" spans="1:12" s="515" customFormat="1"/>
    <row r="201" spans="1:12">
      <c r="A201" s="515"/>
      <c r="B201" s="515"/>
      <c r="C201" s="515"/>
      <c r="D201" s="515"/>
      <c r="E201" s="515"/>
      <c r="F201" s="515"/>
      <c r="G201" s="515"/>
      <c r="H201" s="515"/>
      <c r="I201" s="515"/>
      <c r="J201" s="515"/>
      <c r="K201" s="515"/>
      <c r="L201" s="515"/>
    </row>
    <row r="202" spans="1:12">
      <c r="A202" s="515"/>
      <c r="B202" s="515"/>
      <c r="C202" s="515"/>
      <c r="D202" s="515"/>
      <c r="E202" s="515"/>
      <c r="F202" s="515"/>
      <c r="G202" s="515"/>
      <c r="H202" s="515"/>
      <c r="I202" s="515"/>
      <c r="J202" s="515"/>
      <c r="K202" s="515"/>
      <c r="L202" s="515"/>
    </row>
    <row r="203" spans="1:12">
      <c r="A203" s="515"/>
      <c r="B203" s="515"/>
      <c r="C203" s="515"/>
      <c r="D203" s="515"/>
      <c r="E203" s="515"/>
      <c r="F203" s="515"/>
      <c r="G203" s="515"/>
      <c r="H203" s="515"/>
      <c r="I203" s="515"/>
      <c r="J203" s="515"/>
      <c r="K203" s="515"/>
      <c r="L203" s="515"/>
    </row>
    <row r="204" spans="1:12">
      <c r="A204" s="515"/>
      <c r="B204" s="515"/>
      <c r="C204" s="515"/>
      <c r="D204" s="515"/>
      <c r="E204" s="515"/>
      <c r="F204" s="515"/>
      <c r="G204" s="515"/>
      <c r="H204" s="515"/>
      <c r="I204" s="515"/>
      <c r="J204" s="515"/>
      <c r="K204" s="515"/>
      <c r="L204" s="515"/>
    </row>
    <row r="205" spans="1:12">
      <c r="A205" s="515"/>
      <c r="B205" s="515"/>
      <c r="C205" s="515"/>
      <c r="D205" s="515"/>
      <c r="E205" s="515"/>
      <c r="F205" s="515"/>
      <c r="G205" s="515"/>
      <c r="H205" s="515"/>
      <c r="I205" s="515"/>
      <c r="J205" s="515"/>
      <c r="K205" s="515"/>
      <c r="L205" s="515"/>
    </row>
    <row r="206" spans="1:12">
      <c r="A206" s="515"/>
      <c r="B206" s="515"/>
      <c r="C206" s="515"/>
      <c r="D206" s="515"/>
      <c r="E206" s="515"/>
      <c r="F206" s="515"/>
      <c r="G206" s="515"/>
      <c r="H206" s="515"/>
      <c r="I206" s="515"/>
      <c r="J206" s="515"/>
      <c r="K206" s="515"/>
      <c r="L206" s="515"/>
    </row>
    <row r="207" spans="1:12">
      <c r="A207" s="515"/>
      <c r="B207" s="515"/>
      <c r="C207" s="515"/>
      <c r="D207" s="515"/>
      <c r="E207" s="515"/>
      <c r="F207" s="515"/>
      <c r="G207" s="515"/>
      <c r="H207" s="515"/>
      <c r="I207" s="515"/>
      <c r="J207" s="515"/>
      <c r="K207" s="515"/>
      <c r="L207" s="515"/>
    </row>
    <row r="208" spans="1:12">
      <c r="A208" s="515"/>
      <c r="B208" s="515"/>
      <c r="C208" s="515"/>
      <c r="D208" s="515"/>
      <c r="E208" s="515"/>
      <c r="F208" s="515"/>
      <c r="G208" s="515"/>
      <c r="H208" s="515"/>
      <c r="I208" s="515"/>
      <c r="J208" s="515"/>
      <c r="K208" s="515"/>
      <c r="L208" s="515"/>
    </row>
    <row r="209" spans="1:12">
      <c r="A209" s="515"/>
      <c r="B209" s="515"/>
      <c r="C209" s="515"/>
      <c r="D209" s="515"/>
      <c r="E209" s="515"/>
      <c r="F209" s="515"/>
      <c r="G209" s="515"/>
      <c r="H209" s="515"/>
      <c r="I209" s="515"/>
      <c r="J209" s="515"/>
      <c r="K209" s="515"/>
      <c r="L209" s="515"/>
    </row>
    <row r="210" spans="1:12">
      <c r="A210" s="515"/>
      <c r="B210" s="515"/>
      <c r="C210" s="515"/>
      <c r="D210" s="515"/>
      <c r="E210" s="515"/>
      <c r="F210" s="515"/>
      <c r="G210" s="515"/>
      <c r="H210" s="515"/>
      <c r="I210" s="515"/>
      <c r="J210" s="515"/>
      <c r="K210" s="515"/>
      <c r="L210" s="515"/>
    </row>
  </sheetData>
  <sheetProtection password="CE4F" sheet="1" objects="1" scenarios="1" formatCells="0" formatColumns="0" formatRows="0" insertRows="0" deleteRows="0" selectLockedCells="1"/>
  <mergeCells count="1">
    <mergeCell ref="A9:L9"/>
  </mergeCells>
  <pageMargins left="0.74803149606299213" right="0.74803149606299213" top="0.98425196850393704" bottom="0.98425196850393704" header="0.51181102362204722" footer="0.51181102362204722"/>
  <pageSetup paperSize="9" scale="41" orientation="landscape"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4"/>
  <sheetViews>
    <sheetView view="pageBreakPreview" zoomScale="70" zoomScaleNormal="85" zoomScaleSheetLayoutView="70" workbookViewId="0">
      <selection activeCell="E14" activeCellId="2" sqref="C6:I12 B13:I13 E14:I19"/>
    </sheetView>
  </sheetViews>
  <sheetFormatPr defaultRowHeight="12.75"/>
  <cols>
    <col min="1" max="1" width="57.5703125" customWidth="1"/>
    <col min="2" max="2" width="22.28515625" style="29" customWidth="1"/>
    <col min="4" max="4" width="12.7109375" bestFit="1" customWidth="1"/>
  </cols>
  <sheetData>
    <row r="1" spans="1:9" ht="15.75">
      <c r="A1" s="60" t="s">
        <v>765</v>
      </c>
    </row>
    <row r="2" spans="1:9">
      <c r="A2" s="31"/>
    </row>
    <row r="3" spans="1:9" ht="13.5" thickBot="1">
      <c r="B3" s="453"/>
      <c r="C3" s="2"/>
      <c r="D3" s="2"/>
      <c r="E3" s="2"/>
      <c r="F3" s="2"/>
    </row>
    <row r="4" spans="1:9" ht="16.5" thickBot="1">
      <c r="A4" s="454"/>
      <c r="B4" s="455" t="s">
        <v>766</v>
      </c>
    </row>
    <row r="5" spans="1:9" ht="15" customHeight="1">
      <c r="A5" s="876" t="s">
        <v>767</v>
      </c>
      <c r="B5" s="877"/>
    </row>
    <row r="6" spans="1:9" ht="30" customHeight="1">
      <c r="A6" s="711" t="s">
        <v>934</v>
      </c>
      <c r="B6" s="456"/>
      <c r="C6" s="2"/>
      <c r="D6" s="457"/>
      <c r="E6" s="2"/>
      <c r="F6" s="2"/>
      <c r="G6" s="2"/>
      <c r="H6" s="2"/>
      <c r="I6" s="2"/>
    </row>
    <row r="7" spans="1:9" ht="30" customHeight="1">
      <c r="A7" s="711" t="s">
        <v>933</v>
      </c>
      <c r="B7" s="456"/>
      <c r="C7" s="2"/>
      <c r="D7" s="2"/>
      <c r="E7" s="2"/>
      <c r="F7" s="2"/>
      <c r="G7" s="2"/>
      <c r="H7" s="2"/>
      <c r="I7" s="2"/>
    </row>
    <row r="8" spans="1:9" ht="30" customHeight="1">
      <c r="A8" s="711" t="s">
        <v>984</v>
      </c>
      <c r="B8" s="458"/>
      <c r="C8" s="2"/>
      <c r="D8" s="2"/>
      <c r="E8" s="2"/>
      <c r="F8" s="2"/>
      <c r="G8" s="2"/>
      <c r="H8" s="2"/>
      <c r="I8" s="2"/>
    </row>
    <row r="9" spans="1:9" ht="30" customHeight="1">
      <c r="A9" s="711" t="s">
        <v>985</v>
      </c>
      <c r="B9" s="456"/>
      <c r="C9" s="2"/>
      <c r="D9" s="2"/>
      <c r="E9" s="2"/>
      <c r="F9" s="2"/>
      <c r="G9" s="2"/>
      <c r="H9" s="2"/>
      <c r="I9" s="2"/>
    </row>
    <row r="10" spans="1:9" ht="30" customHeight="1">
      <c r="A10" s="711" t="s">
        <v>1028</v>
      </c>
      <c r="B10" s="456"/>
      <c r="C10" s="2"/>
      <c r="D10" s="2"/>
      <c r="E10" s="2"/>
      <c r="F10" s="2"/>
      <c r="G10" s="2"/>
      <c r="H10" s="2"/>
      <c r="I10" s="2"/>
    </row>
    <row r="11" spans="1:9" ht="30" customHeight="1">
      <c r="A11" s="711" t="s">
        <v>986</v>
      </c>
      <c r="B11" s="456"/>
      <c r="C11" s="2"/>
      <c r="D11" s="457"/>
      <c r="E11" s="2"/>
      <c r="F11" s="2"/>
      <c r="G11" s="2"/>
      <c r="H11" s="2"/>
      <c r="I11" s="2"/>
    </row>
    <row r="12" spans="1:9" ht="30" customHeight="1" thickBot="1">
      <c r="A12" s="712" t="s">
        <v>1029</v>
      </c>
      <c r="B12" s="710"/>
      <c r="C12" s="2"/>
      <c r="D12" s="2"/>
      <c r="E12" s="2"/>
      <c r="F12" s="2"/>
      <c r="G12" s="2"/>
      <c r="H12" s="2"/>
      <c r="I12" s="2"/>
    </row>
    <row r="13" spans="1:9">
      <c r="A13" s="558"/>
      <c r="B13" s="559"/>
      <c r="C13" s="2"/>
      <c r="D13" s="2"/>
      <c r="E13" s="2"/>
      <c r="F13" s="2"/>
      <c r="G13" s="2"/>
      <c r="H13" s="2"/>
      <c r="I13" s="2"/>
    </row>
    <row r="14" spans="1:9" s="2" customFormat="1" ht="12.75" customHeight="1">
      <c r="A14" s="878" t="s">
        <v>935</v>
      </c>
      <c r="B14" s="878"/>
      <c r="C14" s="878"/>
      <c r="D14" s="878"/>
    </row>
    <row r="15" spans="1:9" s="2" customFormat="1">
      <c r="A15" s="878"/>
      <c r="B15" s="878"/>
      <c r="C15" s="878"/>
      <c r="D15" s="878"/>
    </row>
    <row r="16" spans="1:9" s="2" customFormat="1">
      <c r="A16" s="878"/>
      <c r="B16" s="878"/>
      <c r="C16" s="878"/>
      <c r="D16" s="878"/>
    </row>
    <row r="17" spans="1:4" s="2" customFormat="1">
      <c r="A17" s="878"/>
      <c r="B17" s="878"/>
      <c r="C17" s="878"/>
      <c r="D17" s="878"/>
    </row>
    <row r="18" spans="1:4" s="2" customFormat="1">
      <c r="A18" s="878" t="s">
        <v>936</v>
      </c>
      <c r="B18" s="878"/>
      <c r="C18" s="878"/>
      <c r="D18" s="878"/>
    </row>
    <row r="19" spans="1:4" s="2" customFormat="1">
      <c r="A19" s="878"/>
      <c r="B19" s="878"/>
      <c r="C19" s="878"/>
      <c r="D19" s="878"/>
    </row>
    <row r="20" spans="1:4" s="2" customFormat="1">
      <c r="B20" s="453"/>
    </row>
    <row r="21" spans="1:4" s="2" customFormat="1">
      <c r="B21" s="453"/>
    </row>
    <row r="22" spans="1:4" s="2" customFormat="1">
      <c r="B22" s="453"/>
    </row>
    <row r="23" spans="1:4" s="2" customFormat="1">
      <c r="B23" s="453"/>
    </row>
    <row r="24" spans="1:4" s="2" customFormat="1">
      <c r="B24" s="453"/>
    </row>
    <row r="25" spans="1:4" s="2" customFormat="1">
      <c r="B25" s="453"/>
    </row>
    <row r="26" spans="1:4" s="2" customFormat="1">
      <c r="B26" s="453"/>
    </row>
    <row r="27" spans="1:4" s="2" customFormat="1">
      <c r="B27" s="453"/>
    </row>
    <row r="28" spans="1:4" s="2" customFormat="1">
      <c r="B28" s="453"/>
    </row>
    <row r="29" spans="1:4" s="2" customFormat="1">
      <c r="B29" s="453"/>
    </row>
    <row r="30" spans="1:4" s="2" customFormat="1">
      <c r="B30" s="453"/>
    </row>
    <row r="31" spans="1:4" s="2" customFormat="1">
      <c r="B31" s="453"/>
    </row>
    <row r="32" spans="1:4" s="2" customFormat="1">
      <c r="B32" s="453"/>
    </row>
    <row r="33" spans="1:8">
      <c r="A33" s="2"/>
      <c r="B33" s="453"/>
      <c r="C33" s="2"/>
      <c r="D33" s="2"/>
      <c r="E33" s="2"/>
      <c r="F33" s="2"/>
      <c r="G33" s="2"/>
      <c r="H33" s="2"/>
    </row>
    <row r="34" spans="1:8">
      <c r="A34" s="2"/>
      <c r="B34" s="453"/>
      <c r="C34" s="2"/>
      <c r="D34" s="2"/>
      <c r="E34" s="2"/>
      <c r="F34" s="2"/>
      <c r="G34" s="2"/>
      <c r="H34" s="2"/>
    </row>
  </sheetData>
  <sheetProtection password="CE4F" sheet="1" objects="1" scenarios="1" formatCells="0" formatColumns="0" formatRows="0" selectLockedCells="1"/>
  <mergeCells count="3">
    <mergeCell ref="A5:B5"/>
    <mergeCell ref="A18:D19"/>
    <mergeCell ref="A14:D17"/>
  </mergeCells>
  <pageMargins left="0.74803149606299213" right="0.74803149606299213" top="0.98425196850393704" bottom="0.98425196850393704" header="0.51181102362204722" footer="0.51181102362204722"/>
  <pageSetup paperSize="9" scale="86"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64"/>
  <sheetViews>
    <sheetView view="pageBreakPreview" zoomScale="70" zoomScaleSheetLayoutView="70" workbookViewId="0">
      <selection activeCell="L38" sqref="L38"/>
    </sheetView>
  </sheetViews>
  <sheetFormatPr defaultRowHeight="12.75"/>
  <cols>
    <col min="1" max="1" width="31.7109375" customWidth="1"/>
    <col min="2" max="2" width="16" customWidth="1"/>
    <col min="3" max="3" width="16.140625" customWidth="1"/>
    <col min="4" max="4" width="12.85546875" customWidth="1"/>
    <col min="5" max="5" width="12.5703125" bestFit="1" customWidth="1"/>
    <col min="6" max="6" width="36.42578125" bestFit="1" customWidth="1"/>
    <col min="7" max="13" width="9.140625" style="2"/>
  </cols>
  <sheetData>
    <row r="1" spans="1:6" ht="15.75">
      <c r="A1" s="60" t="s">
        <v>725</v>
      </c>
      <c r="C1" s="440"/>
    </row>
    <row r="2" spans="1:6" ht="15">
      <c r="A2" s="86"/>
      <c r="B2" s="369"/>
      <c r="C2" s="5"/>
      <c r="E2" s="2"/>
      <c r="F2" s="2"/>
    </row>
    <row r="3" spans="1:6" ht="15">
      <c r="A3" s="510" t="s">
        <v>138</v>
      </c>
      <c r="B3" s="369"/>
      <c r="C3" s="5"/>
    </row>
    <row r="4" spans="1:6" ht="14.25">
      <c r="A4" s="452" t="s">
        <v>941</v>
      </c>
      <c r="B4" s="83"/>
      <c r="C4" s="5"/>
    </row>
    <row r="5" spans="1:6" s="2" customFormat="1" ht="13.5" thickBot="1">
      <c r="A5"/>
      <c r="B5"/>
      <c r="C5"/>
    </row>
    <row r="6" spans="1:6" s="2" customFormat="1" ht="15.75" thickBot="1">
      <c r="A6" s="565" t="s">
        <v>988</v>
      </c>
      <c r="B6"/>
      <c r="C6"/>
      <c r="D6"/>
      <c r="E6"/>
      <c r="F6"/>
    </row>
    <row r="7" spans="1:6" s="2" customFormat="1" ht="13.5" thickBot="1">
      <c r="A7" s="441" t="s">
        <v>726</v>
      </c>
      <c r="B7" s="442" t="s">
        <v>943</v>
      </c>
      <c r="C7" s="442" t="s">
        <v>944</v>
      </c>
      <c r="D7" s="442" t="s">
        <v>729</v>
      </c>
      <c r="E7" s="442" t="s">
        <v>730</v>
      </c>
      <c r="F7" s="443" t="s">
        <v>731</v>
      </c>
    </row>
    <row r="8" spans="1:6" s="2" customFormat="1">
      <c r="A8" s="444"/>
      <c r="B8" s="445"/>
      <c r="C8" s="445"/>
      <c r="D8" s="445"/>
      <c r="E8" s="445"/>
      <c r="F8" s="446"/>
    </row>
    <row r="9" spans="1:6" s="2" customFormat="1">
      <c r="A9" s="241"/>
      <c r="B9" s="133"/>
      <c r="C9" s="133"/>
      <c r="D9" s="133"/>
      <c r="E9" s="133"/>
      <c r="F9" s="447"/>
    </row>
    <row r="10" spans="1:6" s="2" customFormat="1">
      <c r="A10" s="241"/>
      <c r="B10" s="133"/>
      <c r="C10" s="133"/>
      <c r="D10" s="133"/>
      <c r="E10" s="133"/>
      <c r="F10" s="447"/>
    </row>
    <row r="11" spans="1:6" s="2" customFormat="1">
      <c r="A11" s="241"/>
      <c r="B11" s="133"/>
      <c r="C11" s="133"/>
      <c r="D11" s="133"/>
      <c r="E11" s="133"/>
      <c r="F11" s="447"/>
    </row>
    <row r="12" spans="1:6" s="2" customFormat="1">
      <c r="A12" s="241"/>
      <c r="B12" s="133"/>
      <c r="C12" s="133"/>
      <c r="D12" s="133"/>
      <c r="E12" s="133"/>
      <c r="F12" s="447"/>
    </row>
    <row r="13" spans="1:6" s="2" customFormat="1">
      <c r="A13" s="241"/>
      <c r="B13" s="133"/>
      <c r="C13" s="133"/>
      <c r="D13" s="133"/>
      <c r="E13" s="133"/>
      <c r="F13" s="447"/>
    </row>
    <row r="14" spans="1:6">
      <c r="A14" s="241"/>
      <c r="B14" s="133"/>
      <c r="C14" s="133"/>
      <c r="D14" s="133"/>
      <c r="E14" s="133"/>
      <c r="F14" s="447"/>
    </row>
    <row r="15" spans="1:6" s="2" customFormat="1" ht="13.5" thickBot="1">
      <c r="A15" s="448"/>
      <c r="B15" s="449"/>
      <c r="C15" s="449"/>
      <c r="D15" s="449"/>
      <c r="E15" s="449"/>
      <c r="F15" s="450"/>
    </row>
    <row r="16" spans="1:6" s="2" customFormat="1"/>
    <row r="17" spans="1:6" s="2" customFormat="1">
      <c r="A17" s="2" t="s">
        <v>942</v>
      </c>
    </row>
    <row r="18" spans="1:6" s="2" customFormat="1">
      <c r="A18" s="2" t="s">
        <v>945</v>
      </c>
    </row>
    <row r="19" spans="1:6" s="2" customFormat="1"/>
    <row r="20" spans="1:6" s="2" customFormat="1" ht="13.5" thickBot="1"/>
    <row r="21" spans="1:6" s="2" customFormat="1" ht="15.75" thickBot="1">
      <c r="A21" s="565" t="s">
        <v>987</v>
      </c>
      <c r="B21"/>
      <c r="C21"/>
      <c r="D21"/>
      <c r="E21"/>
      <c r="F21"/>
    </row>
    <row r="22" spans="1:6" s="2" customFormat="1" ht="13.5" thickBot="1">
      <c r="A22" s="441" t="s">
        <v>726</v>
      </c>
      <c r="B22" s="442" t="s">
        <v>727</v>
      </c>
      <c r="C22" s="442" t="s">
        <v>728</v>
      </c>
      <c r="D22" s="442" t="s">
        <v>729</v>
      </c>
      <c r="E22" s="442" t="s">
        <v>730</v>
      </c>
      <c r="F22" s="443" t="s">
        <v>731</v>
      </c>
    </row>
    <row r="23" spans="1:6" s="2" customFormat="1">
      <c r="A23" s="444"/>
      <c r="B23" s="445"/>
      <c r="C23" s="445"/>
      <c r="D23" s="445"/>
      <c r="E23" s="445"/>
      <c r="F23" s="446"/>
    </row>
    <row r="24" spans="1:6" s="2" customFormat="1">
      <c r="A24" s="241"/>
      <c r="B24" s="133"/>
      <c r="C24" s="133"/>
      <c r="D24" s="133"/>
      <c r="E24" s="133"/>
      <c r="F24" s="447"/>
    </row>
    <row r="25" spans="1:6" s="2" customFormat="1">
      <c r="A25" s="241"/>
      <c r="B25" s="133"/>
      <c r="C25" s="133"/>
      <c r="D25" s="133"/>
      <c r="E25" s="133"/>
      <c r="F25" s="447"/>
    </row>
    <row r="26" spans="1:6" s="2" customFormat="1">
      <c r="A26" s="241"/>
      <c r="B26" s="133"/>
      <c r="C26" s="133"/>
      <c r="D26" s="133"/>
      <c r="E26" s="133"/>
      <c r="F26" s="447"/>
    </row>
    <row r="27" spans="1:6" s="2" customFormat="1">
      <c r="A27" s="241"/>
      <c r="B27" s="133"/>
      <c r="C27" s="133"/>
      <c r="D27" s="133"/>
      <c r="E27" s="133"/>
      <c r="F27" s="447"/>
    </row>
    <row r="28" spans="1:6" s="2" customFormat="1">
      <c r="A28" s="241"/>
      <c r="B28" s="133"/>
      <c r="C28" s="133"/>
      <c r="D28" s="133"/>
      <c r="E28" s="133"/>
      <c r="F28" s="447"/>
    </row>
    <row r="29" spans="1:6">
      <c r="A29" s="241"/>
      <c r="B29" s="133"/>
      <c r="C29" s="133"/>
      <c r="D29" s="133"/>
      <c r="E29" s="133"/>
      <c r="F29" s="447"/>
    </row>
    <row r="30" spans="1:6" s="2" customFormat="1" ht="13.5" thickBot="1">
      <c r="A30" s="448"/>
      <c r="B30" s="449"/>
      <c r="C30" s="449"/>
      <c r="D30" s="449"/>
      <c r="E30" s="449"/>
      <c r="F30" s="450"/>
    </row>
    <row r="31" spans="1:6" s="2" customFormat="1" ht="15">
      <c r="A31" s="757"/>
      <c r="B31" s="758"/>
      <c r="C31" s="460"/>
    </row>
    <row r="32" spans="1:6" ht="15">
      <c r="A32" s="510" t="s">
        <v>138</v>
      </c>
      <c r="B32" s="369"/>
      <c r="C32" s="5"/>
    </row>
    <row r="33" spans="1:6" ht="14.25">
      <c r="A33" s="452" t="s">
        <v>946</v>
      </c>
      <c r="B33" s="83"/>
      <c r="C33" s="5"/>
    </row>
    <row r="34" spans="1:6" s="2" customFormat="1" ht="13.5" thickBot="1"/>
    <row r="35" spans="1:6" s="2" customFormat="1" ht="39" thickBot="1">
      <c r="A35" s="562" t="s">
        <v>732</v>
      </c>
      <c r="B35" s="563" t="s">
        <v>937</v>
      </c>
      <c r="C35" s="563" t="s">
        <v>938</v>
      </c>
      <c r="D35" s="563" t="s">
        <v>939</v>
      </c>
      <c r="E35" s="564" t="s">
        <v>940</v>
      </c>
    </row>
    <row r="36" spans="1:6" s="2" customFormat="1">
      <c r="A36" s="561">
        <v>2004</v>
      </c>
      <c r="B36" s="445"/>
      <c r="C36" s="445"/>
      <c r="D36" s="445"/>
      <c r="E36" s="446"/>
    </row>
    <row r="37" spans="1:6" s="2" customFormat="1">
      <c r="A37" s="560">
        <v>2005</v>
      </c>
      <c r="B37" s="133"/>
      <c r="C37" s="133"/>
      <c r="D37" s="133"/>
      <c r="E37" s="447"/>
    </row>
    <row r="38" spans="1:6" s="2" customFormat="1">
      <c r="A38" s="560">
        <v>2006</v>
      </c>
      <c r="B38" s="133"/>
      <c r="C38" s="133"/>
      <c r="D38" s="133"/>
      <c r="E38" s="447"/>
    </row>
    <row r="39" spans="1:6" s="2" customFormat="1">
      <c r="A39" s="560">
        <v>2007</v>
      </c>
      <c r="B39" s="133"/>
      <c r="C39" s="133"/>
      <c r="D39" s="133"/>
      <c r="E39" s="447"/>
    </row>
    <row r="40" spans="1:6" s="2" customFormat="1">
      <c r="A40" s="560">
        <v>2008</v>
      </c>
      <c r="B40" s="133"/>
      <c r="C40" s="133"/>
      <c r="D40" s="133"/>
      <c r="E40" s="447"/>
    </row>
    <row r="41" spans="1:6" s="2" customFormat="1">
      <c r="A41" s="560">
        <v>2009</v>
      </c>
      <c r="B41" s="133"/>
      <c r="C41" s="133"/>
      <c r="D41" s="133"/>
      <c r="E41" s="447"/>
    </row>
    <row r="42" spans="1:6" s="2" customFormat="1">
      <c r="A42" s="560">
        <v>2010</v>
      </c>
      <c r="B42" s="133"/>
      <c r="C42" s="133"/>
      <c r="D42" s="133"/>
      <c r="E42" s="447"/>
    </row>
    <row r="43" spans="1:6">
      <c r="A43" s="560">
        <v>2011</v>
      </c>
      <c r="B43" s="133"/>
      <c r="C43" s="133"/>
      <c r="D43" s="133"/>
      <c r="E43" s="447"/>
      <c r="F43" s="2"/>
    </row>
    <row r="44" spans="1:6">
      <c r="A44" s="560">
        <v>2012</v>
      </c>
      <c r="B44" s="133"/>
      <c r="C44" s="133"/>
      <c r="D44" s="133"/>
      <c r="E44" s="447"/>
      <c r="F44" s="2"/>
    </row>
    <row r="45" spans="1:6">
      <c r="A45" s="687">
        <v>2013</v>
      </c>
      <c r="B45" s="249"/>
      <c r="C45" s="249"/>
      <c r="D45" s="249"/>
      <c r="E45" s="250"/>
      <c r="F45" s="2"/>
    </row>
    <row r="46" spans="1:6" ht="13.5" thickBot="1">
      <c r="A46" s="451">
        <v>2014</v>
      </c>
      <c r="B46" s="449"/>
      <c r="C46" s="449"/>
      <c r="D46" s="449"/>
      <c r="E46" s="450"/>
      <c r="F46" s="2"/>
    </row>
    <row r="47" spans="1:6">
      <c r="A47" s="2"/>
      <c r="B47" s="2"/>
      <c r="C47" s="2"/>
      <c r="D47" s="2"/>
      <c r="E47" s="2"/>
      <c r="F47" s="2"/>
    </row>
    <row r="48" spans="1:6">
      <c r="A48" s="2"/>
      <c r="B48" s="2"/>
      <c r="C48" s="2"/>
      <c r="D48" s="2"/>
      <c r="E48" s="2"/>
      <c r="F48" s="2"/>
    </row>
    <row r="49" spans="1:6">
      <c r="A49" s="2"/>
      <c r="B49" s="2"/>
      <c r="C49" s="2"/>
      <c r="D49" s="2"/>
      <c r="E49" s="2"/>
      <c r="F49" s="2"/>
    </row>
    <row r="50" spans="1:6">
      <c r="A50" s="2"/>
      <c r="B50" s="2"/>
      <c r="C50" s="2"/>
      <c r="D50" s="2"/>
      <c r="E50" s="2"/>
      <c r="F50" s="2"/>
    </row>
    <row r="51" spans="1:6">
      <c r="A51" s="2"/>
      <c r="B51" s="2"/>
      <c r="C51" s="2"/>
      <c r="D51" s="2"/>
      <c r="E51" s="2"/>
      <c r="F51" s="2"/>
    </row>
    <row r="52" spans="1:6">
      <c r="A52" s="2"/>
      <c r="B52" s="2"/>
      <c r="C52" s="2"/>
      <c r="D52" s="2"/>
      <c r="E52" s="2"/>
      <c r="F52" s="2"/>
    </row>
    <row r="53" spans="1:6">
      <c r="A53" s="2"/>
      <c r="B53" s="2"/>
      <c r="C53" s="2"/>
      <c r="D53" s="2"/>
      <c r="E53" s="2"/>
      <c r="F53" s="2"/>
    </row>
    <row r="54" spans="1:6">
      <c r="A54" s="2"/>
      <c r="B54" s="2"/>
      <c r="C54" s="2"/>
      <c r="D54" s="2"/>
      <c r="E54" s="2"/>
      <c r="F54" s="2"/>
    </row>
    <row r="55" spans="1:6">
      <c r="A55" s="2"/>
      <c r="B55" s="2"/>
      <c r="C55" s="2"/>
      <c r="D55" s="2"/>
      <c r="E55" s="2"/>
      <c r="F55" s="2"/>
    </row>
    <row r="56" spans="1:6">
      <c r="A56" s="2"/>
      <c r="B56" s="2"/>
      <c r="C56" s="2"/>
      <c r="D56" s="2"/>
      <c r="E56" s="2"/>
      <c r="F56" s="2"/>
    </row>
    <row r="57" spans="1:6">
      <c r="A57" s="2"/>
      <c r="B57" s="2"/>
      <c r="C57" s="2"/>
      <c r="D57" s="2"/>
      <c r="E57" s="2"/>
      <c r="F57" s="2"/>
    </row>
    <row r="58" spans="1:6">
      <c r="A58" s="2"/>
      <c r="B58" s="2"/>
      <c r="C58" s="2"/>
      <c r="D58" s="2"/>
      <c r="E58" s="2"/>
      <c r="F58" s="2"/>
    </row>
    <row r="59" spans="1:6">
      <c r="A59" s="2"/>
      <c r="B59" s="2"/>
      <c r="C59" s="2"/>
      <c r="D59" s="2"/>
      <c r="E59" s="2"/>
      <c r="F59" s="2"/>
    </row>
    <row r="60" spans="1:6">
      <c r="A60" s="2"/>
      <c r="B60" s="2"/>
      <c r="C60" s="2"/>
      <c r="D60" s="2"/>
      <c r="E60" s="2"/>
      <c r="F60" s="2"/>
    </row>
    <row r="61" spans="1:6">
      <c r="A61" s="2"/>
      <c r="B61" s="2"/>
      <c r="C61" s="2"/>
      <c r="D61" s="2"/>
      <c r="E61" s="2"/>
      <c r="F61" s="2"/>
    </row>
    <row r="62" spans="1:6">
      <c r="A62" s="2"/>
      <c r="B62" s="2"/>
      <c r="C62" s="2"/>
      <c r="D62" s="2"/>
      <c r="E62" s="2"/>
      <c r="F62" s="2"/>
    </row>
    <row r="63" spans="1:6">
      <c r="A63" s="2"/>
      <c r="B63" s="2"/>
      <c r="C63" s="2"/>
      <c r="D63" s="2"/>
      <c r="E63" s="2"/>
      <c r="F63" s="2"/>
    </row>
    <row r="64" spans="1:6">
      <c r="A64" s="2"/>
      <c r="B64" s="2"/>
      <c r="C64" s="2"/>
      <c r="D64" s="2"/>
      <c r="E64" s="2"/>
      <c r="F64" s="2"/>
    </row>
  </sheetData>
  <sheetProtection password="CE4F" sheet="1" objects="1" scenarios="1" formatCells="0" formatColumns="0" formatRows="0" insertRows="0" deleteRows="0" selectLockedCells="1"/>
  <pageMargins left="0.74803149606299213" right="0.74803149606299213" top="0.98425196850393704" bottom="0.98425196850393704" header="0.51181102362204722" footer="0.51181102362204722"/>
  <pageSetup paperSize="9" scale="71" orientation="landscape"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52"/>
  <sheetViews>
    <sheetView view="pageBreakPreview" zoomScale="70" zoomScaleSheetLayoutView="70" workbookViewId="0">
      <selection activeCell="A16" activeCellId="13" sqref="P1:V1048576 A136:XFD152 A126:XFD126 A116:XFD116 A106:XFD106 A96:XFD96 A86:XFD86 A76:XFD76 A66:XFD66 A56:XFD56 A46:XFD46 A36:XFD36 A26:XFD26 A16:XFD16"/>
    </sheetView>
  </sheetViews>
  <sheetFormatPr defaultRowHeight="15" customHeight="1"/>
  <cols>
    <col min="1" max="1" width="26.7109375" style="30" customWidth="1"/>
    <col min="2" max="13" width="10.42578125" style="30" customWidth="1"/>
    <col min="14" max="14" width="12.5703125" style="30" customWidth="1"/>
    <col min="15" max="15" width="17.28515625" style="30" customWidth="1"/>
    <col min="16" max="22" width="9.140625" style="32"/>
    <col min="23" max="16384" width="9.140625" style="30"/>
  </cols>
  <sheetData>
    <row r="1" spans="1:22" ht="19.5" customHeight="1">
      <c r="A1" s="60" t="s">
        <v>878</v>
      </c>
      <c r="B1" s="29"/>
    </row>
    <row r="2" spans="1:22" ht="15" customHeight="1">
      <c r="A2" s="86"/>
      <c r="B2" s="29"/>
    </row>
    <row r="3" spans="1:22" ht="15" customHeight="1">
      <c r="A3" s="87" t="s">
        <v>138</v>
      </c>
      <c r="B3" s="29"/>
    </row>
    <row r="4" spans="1:22" ht="16.5" customHeight="1">
      <c r="A4" s="88" t="s">
        <v>879</v>
      </c>
      <c r="B4" s="29"/>
    </row>
    <row r="5" spans="1:22" ht="16.5" customHeight="1">
      <c r="A5" s="88" t="s">
        <v>989</v>
      </c>
      <c r="B5" s="29"/>
    </row>
    <row r="6" spans="1:22" ht="15" customHeight="1" thickBot="1">
      <c r="A6" s="4"/>
      <c r="B6" s="33"/>
    </row>
    <row r="7" spans="1:22" ht="15.75" thickBot="1">
      <c r="A7" s="662">
        <v>2004</v>
      </c>
      <c r="B7" s="879" t="s">
        <v>881</v>
      </c>
      <c r="C7" s="880"/>
      <c r="D7" s="880"/>
      <c r="E7" s="880"/>
      <c r="F7" s="880"/>
      <c r="G7" s="880"/>
      <c r="H7" s="880"/>
      <c r="I7" s="880"/>
      <c r="J7" s="880"/>
      <c r="K7" s="880"/>
      <c r="L7" s="880"/>
      <c r="M7" s="880"/>
      <c r="N7" s="881"/>
      <c r="O7" s="663"/>
    </row>
    <row r="8" spans="1:22" ht="23.25" customHeight="1">
      <c r="A8" s="664" t="s">
        <v>130</v>
      </c>
      <c r="B8" s="665" t="s">
        <v>8</v>
      </c>
      <c r="C8" s="666" t="s">
        <v>9</v>
      </c>
      <c r="D8" s="666" t="s">
        <v>10</v>
      </c>
      <c r="E8" s="666" t="s">
        <v>11</v>
      </c>
      <c r="F8" s="666" t="s">
        <v>12</v>
      </c>
      <c r="G8" s="666" t="s">
        <v>13</v>
      </c>
      <c r="H8" s="666" t="s">
        <v>14</v>
      </c>
      <c r="I8" s="666" t="s">
        <v>15</v>
      </c>
      <c r="J8" s="666" t="s">
        <v>16</v>
      </c>
      <c r="K8" s="666" t="s">
        <v>17</v>
      </c>
      <c r="L8" s="666" t="s">
        <v>18</v>
      </c>
      <c r="M8" s="666" t="s">
        <v>19</v>
      </c>
      <c r="N8" s="667" t="s">
        <v>20</v>
      </c>
      <c r="O8" s="668" t="s">
        <v>880</v>
      </c>
    </row>
    <row r="9" spans="1:22" ht="15" customHeight="1">
      <c r="A9" s="34" t="s">
        <v>21</v>
      </c>
      <c r="B9" s="669"/>
      <c r="C9" s="670"/>
      <c r="D9" s="670"/>
      <c r="E9" s="670"/>
      <c r="F9" s="670"/>
      <c r="G9" s="670"/>
      <c r="H9" s="670"/>
      <c r="I9" s="670"/>
      <c r="J9" s="670"/>
      <c r="K9" s="670"/>
      <c r="L9" s="670"/>
      <c r="M9" s="670"/>
      <c r="N9" s="35">
        <f t="shared" ref="N9:N14" si="0">SUM(B9:M9)</f>
        <v>0</v>
      </c>
      <c r="O9" s="36"/>
    </row>
    <row r="10" spans="1:22" ht="15" customHeight="1">
      <c r="A10" s="34" t="s">
        <v>22</v>
      </c>
      <c r="B10" s="669"/>
      <c r="C10" s="670"/>
      <c r="D10" s="670"/>
      <c r="E10" s="670"/>
      <c r="F10" s="670"/>
      <c r="G10" s="670"/>
      <c r="H10" s="670"/>
      <c r="I10" s="670"/>
      <c r="J10" s="670"/>
      <c r="K10" s="670"/>
      <c r="L10" s="670"/>
      <c r="M10" s="670"/>
      <c r="N10" s="35">
        <f t="shared" si="0"/>
        <v>0</v>
      </c>
      <c r="O10" s="36"/>
    </row>
    <row r="11" spans="1:22" ht="15" customHeight="1">
      <c r="A11" s="34" t="s">
        <v>23</v>
      </c>
      <c r="B11" s="669"/>
      <c r="C11" s="670"/>
      <c r="D11" s="670"/>
      <c r="E11" s="670"/>
      <c r="F11" s="670"/>
      <c r="G11" s="670"/>
      <c r="H11" s="670"/>
      <c r="I11" s="670"/>
      <c r="J11" s="670"/>
      <c r="K11" s="670"/>
      <c r="L11" s="670"/>
      <c r="M11" s="670"/>
      <c r="N11" s="35">
        <f t="shared" si="0"/>
        <v>0</v>
      </c>
      <c r="O11" s="36"/>
    </row>
    <row r="12" spans="1:22" ht="15" customHeight="1">
      <c r="A12" s="34" t="s">
        <v>24</v>
      </c>
      <c r="B12" s="669"/>
      <c r="C12" s="670"/>
      <c r="D12" s="670"/>
      <c r="E12" s="670"/>
      <c r="F12" s="670"/>
      <c r="G12" s="670"/>
      <c r="H12" s="670"/>
      <c r="I12" s="670"/>
      <c r="J12" s="670"/>
      <c r="K12" s="670"/>
      <c r="L12" s="670"/>
      <c r="M12" s="670"/>
      <c r="N12" s="35">
        <f t="shared" si="0"/>
        <v>0</v>
      </c>
      <c r="O12" s="36"/>
    </row>
    <row r="13" spans="1:22" s="38" customFormat="1" ht="15" customHeight="1">
      <c r="A13" s="34" t="s">
        <v>25</v>
      </c>
      <c r="B13" s="669"/>
      <c r="C13" s="670"/>
      <c r="D13" s="670"/>
      <c r="E13" s="670"/>
      <c r="F13" s="670"/>
      <c r="G13" s="670"/>
      <c r="H13" s="670"/>
      <c r="I13" s="670"/>
      <c r="J13" s="670"/>
      <c r="K13" s="670"/>
      <c r="L13" s="670"/>
      <c r="M13" s="670"/>
      <c r="N13" s="35">
        <f t="shared" si="0"/>
        <v>0</v>
      </c>
      <c r="O13" s="36"/>
      <c r="P13" s="37"/>
      <c r="Q13" s="37"/>
      <c r="R13" s="37"/>
      <c r="S13" s="37"/>
      <c r="T13" s="37"/>
      <c r="U13" s="37"/>
      <c r="V13" s="37"/>
    </row>
    <row r="14" spans="1:22" s="38" customFormat="1" ht="15" customHeight="1" thickBot="1">
      <c r="A14" s="39" t="s">
        <v>26</v>
      </c>
      <c r="B14" s="671"/>
      <c r="C14" s="672"/>
      <c r="D14" s="672"/>
      <c r="E14" s="672"/>
      <c r="F14" s="672"/>
      <c r="G14" s="672"/>
      <c r="H14" s="672"/>
      <c r="I14" s="672"/>
      <c r="J14" s="672"/>
      <c r="K14" s="672"/>
      <c r="L14" s="672"/>
      <c r="M14" s="672"/>
      <c r="N14" s="40">
        <f t="shared" si="0"/>
        <v>0</v>
      </c>
      <c r="O14" s="41"/>
      <c r="P14" s="37"/>
      <c r="Q14" s="37"/>
      <c r="R14" s="37"/>
      <c r="S14" s="37"/>
      <c r="T14" s="37"/>
      <c r="U14" s="37"/>
      <c r="V14" s="37"/>
    </row>
    <row r="15" spans="1:22" s="38" customFormat="1" ht="15" customHeight="1" thickBot="1">
      <c r="A15" s="42" t="s">
        <v>27</v>
      </c>
      <c r="B15" s="673">
        <f>SUM(B9:B14)</f>
        <v>0</v>
      </c>
      <c r="C15" s="674">
        <f t="shared" ref="C15:O15" si="1">SUM(C9:C14)</f>
        <v>0</v>
      </c>
      <c r="D15" s="674">
        <f t="shared" si="1"/>
        <v>0</v>
      </c>
      <c r="E15" s="674">
        <f t="shared" si="1"/>
        <v>0</v>
      </c>
      <c r="F15" s="674">
        <f t="shared" si="1"/>
        <v>0</v>
      </c>
      <c r="G15" s="674">
        <f t="shared" si="1"/>
        <v>0</v>
      </c>
      <c r="H15" s="674">
        <f t="shared" si="1"/>
        <v>0</v>
      </c>
      <c r="I15" s="674">
        <f t="shared" si="1"/>
        <v>0</v>
      </c>
      <c r="J15" s="674">
        <f t="shared" si="1"/>
        <v>0</v>
      </c>
      <c r="K15" s="674">
        <f t="shared" si="1"/>
        <v>0</v>
      </c>
      <c r="L15" s="674">
        <f t="shared" si="1"/>
        <v>0</v>
      </c>
      <c r="M15" s="674">
        <f t="shared" si="1"/>
        <v>0</v>
      </c>
      <c r="N15" s="43">
        <f t="shared" si="1"/>
        <v>0</v>
      </c>
      <c r="O15" s="44">
        <f t="shared" si="1"/>
        <v>0</v>
      </c>
      <c r="P15" s="37"/>
      <c r="Q15" s="37"/>
      <c r="R15" s="37"/>
      <c r="S15" s="37"/>
      <c r="T15" s="37"/>
      <c r="U15" s="37"/>
      <c r="V15" s="37"/>
    </row>
    <row r="16" spans="1:22" s="32" customFormat="1" ht="15" customHeight="1" thickBot="1">
      <c r="A16" s="37"/>
      <c r="B16" s="37"/>
      <c r="C16" s="37"/>
      <c r="D16" s="37"/>
      <c r="E16" s="37"/>
      <c r="F16" s="37"/>
      <c r="G16" s="37"/>
      <c r="H16" s="37"/>
      <c r="I16" s="37"/>
      <c r="J16" s="37"/>
      <c r="K16" s="37"/>
      <c r="L16" s="37"/>
      <c r="M16" s="37"/>
      <c r="N16" s="37"/>
      <c r="O16" s="37"/>
    </row>
    <row r="17" spans="1:22" ht="15.75" thickBot="1">
      <c r="A17" s="662">
        <v>2005</v>
      </c>
      <c r="B17" s="879" t="s">
        <v>881</v>
      </c>
      <c r="C17" s="880"/>
      <c r="D17" s="880"/>
      <c r="E17" s="880"/>
      <c r="F17" s="880"/>
      <c r="G17" s="880"/>
      <c r="H17" s="880"/>
      <c r="I17" s="880"/>
      <c r="J17" s="880"/>
      <c r="K17" s="880"/>
      <c r="L17" s="880"/>
      <c r="M17" s="880"/>
      <c r="N17" s="881"/>
      <c r="O17" s="663"/>
    </row>
    <row r="18" spans="1:22" ht="23.25" customHeight="1">
      <c r="A18" s="664" t="s">
        <v>130</v>
      </c>
      <c r="B18" s="665" t="s">
        <v>8</v>
      </c>
      <c r="C18" s="666" t="s">
        <v>9</v>
      </c>
      <c r="D18" s="666" t="s">
        <v>10</v>
      </c>
      <c r="E18" s="666" t="s">
        <v>11</v>
      </c>
      <c r="F18" s="666" t="s">
        <v>12</v>
      </c>
      <c r="G18" s="666" t="s">
        <v>13</v>
      </c>
      <c r="H18" s="666" t="s">
        <v>14</v>
      </c>
      <c r="I18" s="666" t="s">
        <v>15</v>
      </c>
      <c r="J18" s="666" t="s">
        <v>16</v>
      </c>
      <c r="K18" s="666" t="s">
        <v>17</v>
      </c>
      <c r="L18" s="666" t="s">
        <v>18</v>
      </c>
      <c r="M18" s="666" t="s">
        <v>19</v>
      </c>
      <c r="N18" s="667" t="s">
        <v>20</v>
      </c>
      <c r="O18" s="668" t="s">
        <v>880</v>
      </c>
    </row>
    <row r="19" spans="1:22" ht="15" customHeight="1">
      <c r="A19" s="34" t="s">
        <v>21</v>
      </c>
      <c r="B19" s="669"/>
      <c r="C19" s="670"/>
      <c r="D19" s="670"/>
      <c r="E19" s="670"/>
      <c r="F19" s="670"/>
      <c r="G19" s="670"/>
      <c r="H19" s="670"/>
      <c r="I19" s="670"/>
      <c r="J19" s="670"/>
      <c r="K19" s="670"/>
      <c r="L19" s="670"/>
      <c r="M19" s="670"/>
      <c r="N19" s="35">
        <f t="shared" ref="N19:N24" si="2">SUM(B19:M19)</f>
        <v>0</v>
      </c>
      <c r="O19" s="36"/>
    </row>
    <row r="20" spans="1:22" ht="15" customHeight="1">
      <c r="A20" s="34" t="s">
        <v>22</v>
      </c>
      <c r="B20" s="669"/>
      <c r="C20" s="670"/>
      <c r="D20" s="670"/>
      <c r="E20" s="670"/>
      <c r="F20" s="670"/>
      <c r="G20" s="670"/>
      <c r="H20" s="670"/>
      <c r="I20" s="670"/>
      <c r="J20" s="670"/>
      <c r="K20" s="670"/>
      <c r="L20" s="670"/>
      <c r="M20" s="670"/>
      <c r="N20" s="35">
        <f t="shared" si="2"/>
        <v>0</v>
      </c>
      <c r="O20" s="36"/>
    </row>
    <row r="21" spans="1:22" ht="15" customHeight="1">
      <c r="A21" s="34" t="s">
        <v>23</v>
      </c>
      <c r="B21" s="669"/>
      <c r="C21" s="670"/>
      <c r="D21" s="670"/>
      <c r="E21" s="670"/>
      <c r="F21" s="670"/>
      <c r="G21" s="670"/>
      <c r="H21" s="670"/>
      <c r="I21" s="670"/>
      <c r="J21" s="670"/>
      <c r="K21" s="670"/>
      <c r="L21" s="670"/>
      <c r="M21" s="670"/>
      <c r="N21" s="35">
        <f t="shared" si="2"/>
        <v>0</v>
      </c>
      <c r="O21" s="36"/>
    </row>
    <row r="22" spans="1:22" ht="15" customHeight="1">
      <c r="A22" s="34" t="s">
        <v>24</v>
      </c>
      <c r="B22" s="669"/>
      <c r="C22" s="670"/>
      <c r="D22" s="670"/>
      <c r="E22" s="670"/>
      <c r="F22" s="670"/>
      <c r="G22" s="670"/>
      <c r="H22" s="670"/>
      <c r="I22" s="670"/>
      <c r="J22" s="670"/>
      <c r="K22" s="670"/>
      <c r="L22" s="670"/>
      <c r="M22" s="670"/>
      <c r="N22" s="35">
        <f t="shared" si="2"/>
        <v>0</v>
      </c>
      <c r="O22" s="36"/>
    </row>
    <row r="23" spans="1:22" s="38" customFormat="1" ht="15" customHeight="1">
      <c r="A23" s="34" t="s">
        <v>25</v>
      </c>
      <c r="B23" s="669"/>
      <c r="C23" s="670"/>
      <c r="D23" s="670"/>
      <c r="E23" s="670"/>
      <c r="F23" s="670"/>
      <c r="G23" s="670"/>
      <c r="H23" s="670"/>
      <c r="I23" s="670"/>
      <c r="J23" s="670"/>
      <c r="K23" s="670"/>
      <c r="L23" s="670"/>
      <c r="M23" s="670"/>
      <c r="N23" s="35">
        <f t="shared" si="2"/>
        <v>0</v>
      </c>
      <c r="O23" s="36"/>
      <c r="P23" s="37"/>
      <c r="Q23" s="37"/>
      <c r="R23" s="37"/>
      <c r="S23" s="37"/>
      <c r="T23" s="37"/>
      <c r="U23" s="37"/>
      <c r="V23" s="37"/>
    </row>
    <row r="24" spans="1:22" s="38" customFormat="1" ht="15" customHeight="1" thickBot="1">
      <c r="A24" s="39" t="s">
        <v>26</v>
      </c>
      <c r="B24" s="671"/>
      <c r="C24" s="672"/>
      <c r="D24" s="672"/>
      <c r="E24" s="672"/>
      <c r="F24" s="672"/>
      <c r="G24" s="672"/>
      <c r="H24" s="672"/>
      <c r="I24" s="672"/>
      <c r="J24" s="672"/>
      <c r="K24" s="672"/>
      <c r="L24" s="672"/>
      <c r="M24" s="672"/>
      <c r="N24" s="40">
        <f t="shared" si="2"/>
        <v>0</v>
      </c>
      <c r="O24" s="41"/>
      <c r="P24" s="37"/>
      <c r="Q24" s="37"/>
      <c r="R24" s="37"/>
      <c r="S24" s="37"/>
      <c r="T24" s="37"/>
      <c r="U24" s="37"/>
      <c r="V24" s="37"/>
    </row>
    <row r="25" spans="1:22" s="38" customFormat="1" ht="15" customHeight="1" thickBot="1">
      <c r="A25" s="42" t="s">
        <v>27</v>
      </c>
      <c r="B25" s="673">
        <f>SUM(B19:B24)</f>
        <v>0</v>
      </c>
      <c r="C25" s="674">
        <f t="shared" ref="C25:O25" si="3">SUM(C19:C24)</f>
        <v>0</v>
      </c>
      <c r="D25" s="674">
        <f t="shared" si="3"/>
        <v>0</v>
      </c>
      <c r="E25" s="674">
        <f t="shared" si="3"/>
        <v>0</v>
      </c>
      <c r="F25" s="674">
        <f t="shared" si="3"/>
        <v>0</v>
      </c>
      <c r="G25" s="674">
        <f t="shared" si="3"/>
        <v>0</v>
      </c>
      <c r="H25" s="674">
        <f t="shared" si="3"/>
        <v>0</v>
      </c>
      <c r="I25" s="674">
        <f t="shared" si="3"/>
        <v>0</v>
      </c>
      <c r="J25" s="674">
        <f t="shared" si="3"/>
        <v>0</v>
      </c>
      <c r="K25" s="674">
        <f t="shared" si="3"/>
        <v>0</v>
      </c>
      <c r="L25" s="674">
        <f t="shared" si="3"/>
        <v>0</v>
      </c>
      <c r="M25" s="674">
        <f t="shared" si="3"/>
        <v>0</v>
      </c>
      <c r="N25" s="43">
        <f t="shared" si="3"/>
        <v>0</v>
      </c>
      <c r="O25" s="44">
        <f t="shared" si="3"/>
        <v>0</v>
      </c>
      <c r="P25" s="37"/>
      <c r="Q25" s="37"/>
      <c r="R25" s="37"/>
      <c r="S25" s="37"/>
      <c r="T25" s="37"/>
      <c r="U25" s="37"/>
      <c r="V25" s="37"/>
    </row>
    <row r="26" spans="1:22" s="32" customFormat="1" ht="15" customHeight="1" thickBot="1">
      <c r="A26" s="37"/>
      <c r="B26" s="37"/>
      <c r="C26" s="37"/>
      <c r="D26" s="37"/>
      <c r="E26" s="37"/>
      <c r="F26" s="37"/>
      <c r="G26" s="37"/>
      <c r="H26" s="37"/>
      <c r="I26" s="37"/>
      <c r="J26" s="37"/>
      <c r="K26" s="37"/>
      <c r="L26" s="37"/>
      <c r="M26" s="37"/>
      <c r="N26" s="37"/>
      <c r="O26" s="37"/>
    </row>
    <row r="27" spans="1:22" ht="15.75" thickBot="1">
      <c r="A27" s="662">
        <v>2006</v>
      </c>
      <c r="B27" s="879" t="s">
        <v>881</v>
      </c>
      <c r="C27" s="880"/>
      <c r="D27" s="880"/>
      <c r="E27" s="880"/>
      <c r="F27" s="880"/>
      <c r="G27" s="880"/>
      <c r="H27" s="880"/>
      <c r="I27" s="880"/>
      <c r="J27" s="880"/>
      <c r="K27" s="880"/>
      <c r="L27" s="880"/>
      <c r="M27" s="880"/>
      <c r="N27" s="881"/>
      <c r="O27" s="663"/>
    </row>
    <row r="28" spans="1:22" ht="23.25" customHeight="1">
      <c r="A28" s="664" t="s">
        <v>130</v>
      </c>
      <c r="B28" s="665" t="s">
        <v>8</v>
      </c>
      <c r="C28" s="666" t="s">
        <v>9</v>
      </c>
      <c r="D28" s="666" t="s">
        <v>10</v>
      </c>
      <c r="E28" s="666" t="s">
        <v>11</v>
      </c>
      <c r="F28" s="666" t="s">
        <v>12</v>
      </c>
      <c r="G28" s="666" t="s">
        <v>13</v>
      </c>
      <c r="H28" s="666" t="s">
        <v>14</v>
      </c>
      <c r="I28" s="666" t="s">
        <v>15</v>
      </c>
      <c r="J28" s="666" t="s">
        <v>16</v>
      </c>
      <c r="K28" s="666" t="s">
        <v>17</v>
      </c>
      <c r="L28" s="666" t="s">
        <v>18</v>
      </c>
      <c r="M28" s="666" t="s">
        <v>19</v>
      </c>
      <c r="N28" s="667" t="s">
        <v>20</v>
      </c>
      <c r="O28" s="668" t="s">
        <v>880</v>
      </c>
    </row>
    <row r="29" spans="1:22" ht="15" customHeight="1">
      <c r="A29" s="34" t="s">
        <v>21</v>
      </c>
      <c r="B29" s="669"/>
      <c r="C29" s="670"/>
      <c r="D29" s="670"/>
      <c r="E29" s="670"/>
      <c r="F29" s="670"/>
      <c r="G29" s="670"/>
      <c r="H29" s="670"/>
      <c r="I29" s="670"/>
      <c r="J29" s="670"/>
      <c r="K29" s="670"/>
      <c r="L29" s="670"/>
      <c r="M29" s="670"/>
      <c r="N29" s="35">
        <f t="shared" ref="N29:N34" si="4">SUM(B29:M29)</f>
        <v>0</v>
      </c>
      <c r="O29" s="36"/>
    </row>
    <row r="30" spans="1:22" ht="15" customHeight="1">
      <c r="A30" s="34" t="s">
        <v>22</v>
      </c>
      <c r="B30" s="669"/>
      <c r="C30" s="670"/>
      <c r="D30" s="670"/>
      <c r="E30" s="670"/>
      <c r="F30" s="670"/>
      <c r="G30" s="670"/>
      <c r="H30" s="670"/>
      <c r="I30" s="670"/>
      <c r="J30" s="670"/>
      <c r="K30" s="670"/>
      <c r="L30" s="670"/>
      <c r="M30" s="670"/>
      <c r="N30" s="35">
        <f t="shared" si="4"/>
        <v>0</v>
      </c>
      <c r="O30" s="36"/>
    </row>
    <row r="31" spans="1:22" ht="15" customHeight="1">
      <c r="A31" s="34" t="s">
        <v>23</v>
      </c>
      <c r="B31" s="669"/>
      <c r="C31" s="670"/>
      <c r="D31" s="670"/>
      <c r="E31" s="670"/>
      <c r="F31" s="670"/>
      <c r="G31" s="670"/>
      <c r="H31" s="670"/>
      <c r="I31" s="670"/>
      <c r="J31" s="670"/>
      <c r="K31" s="670"/>
      <c r="L31" s="670"/>
      <c r="M31" s="670"/>
      <c r="N31" s="35">
        <f t="shared" si="4"/>
        <v>0</v>
      </c>
      <c r="O31" s="36"/>
    </row>
    <row r="32" spans="1:22" ht="15" customHeight="1">
      <c r="A32" s="34" t="s">
        <v>24</v>
      </c>
      <c r="B32" s="669"/>
      <c r="C32" s="670"/>
      <c r="D32" s="670"/>
      <c r="E32" s="670"/>
      <c r="F32" s="670"/>
      <c r="G32" s="670"/>
      <c r="H32" s="670"/>
      <c r="I32" s="670"/>
      <c r="J32" s="670"/>
      <c r="K32" s="670"/>
      <c r="L32" s="670"/>
      <c r="M32" s="670"/>
      <c r="N32" s="35">
        <f t="shared" si="4"/>
        <v>0</v>
      </c>
      <c r="O32" s="36"/>
    </row>
    <row r="33" spans="1:22" s="38" customFormat="1" ht="15" customHeight="1">
      <c r="A33" s="34" t="s">
        <v>25</v>
      </c>
      <c r="B33" s="669"/>
      <c r="C33" s="670"/>
      <c r="D33" s="670"/>
      <c r="E33" s="670"/>
      <c r="F33" s="670"/>
      <c r="G33" s="670"/>
      <c r="H33" s="670"/>
      <c r="I33" s="670"/>
      <c r="J33" s="670"/>
      <c r="K33" s="670"/>
      <c r="L33" s="670"/>
      <c r="M33" s="670"/>
      <c r="N33" s="35">
        <f t="shared" si="4"/>
        <v>0</v>
      </c>
      <c r="O33" s="36"/>
      <c r="P33" s="37"/>
      <c r="Q33" s="37"/>
      <c r="R33" s="37"/>
      <c r="S33" s="37"/>
      <c r="T33" s="37"/>
      <c r="U33" s="37"/>
      <c r="V33" s="37"/>
    </row>
    <row r="34" spans="1:22" s="38" customFormat="1" ht="15" customHeight="1" thickBot="1">
      <c r="A34" s="39" t="s">
        <v>26</v>
      </c>
      <c r="B34" s="671"/>
      <c r="C34" s="672"/>
      <c r="D34" s="672"/>
      <c r="E34" s="672"/>
      <c r="F34" s="672"/>
      <c r="G34" s="672"/>
      <c r="H34" s="672"/>
      <c r="I34" s="672"/>
      <c r="J34" s="672"/>
      <c r="K34" s="672"/>
      <c r="L34" s="672"/>
      <c r="M34" s="672"/>
      <c r="N34" s="40">
        <f t="shared" si="4"/>
        <v>0</v>
      </c>
      <c r="O34" s="41"/>
      <c r="P34" s="37"/>
      <c r="Q34" s="37"/>
      <c r="R34" s="37"/>
      <c r="S34" s="37"/>
      <c r="T34" s="37"/>
      <c r="U34" s="37"/>
      <c r="V34" s="37"/>
    </row>
    <row r="35" spans="1:22" s="38" customFormat="1" ht="15" customHeight="1" thickBot="1">
      <c r="A35" s="42" t="s">
        <v>27</v>
      </c>
      <c r="B35" s="673">
        <f>SUM(B29:B34)</f>
        <v>0</v>
      </c>
      <c r="C35" s="674">
        <f t="shared" ref="C35:O35" si="5">SUM(C29:C34)</f>
        <v>0</v>
      </c>
      <c r="D35" s="674">
        <f t="shared" si="5"/>
        <v>0</v>
      </c>
      <c r="E35" s="674">
        <f t="shared" si="5"/>
        <v>0</v>
      </c>
      <c r="F35" s="674">
        <f t="shared" si="5"/>
        <v>0</v>
      </c>
      <c r="G35" s="674">
        <f t="shared" si="5"/>
        <v>0</v>
      </c>
      <c r="H35" s="674">
        <f t="shared" si="5"/>
        <v>0</v>
      </c>
      <c r="I35" s="674">
        <f t="shared" si="5"/>
        <v>0</v>
      </c>
      <c r="J35" s="674">
        <f t="shared" si="5"/>
        <v>0</v>
      </c>
      <c r="K35" s="674">
        <f t="shared" si="5"/>
        <v>0</v>
      </c>
      <c r="L35" s="674">
        <f t="shared" si="5"/>
        <v>0</v>
      </c>
      <c r="M35" s="674">
        <f t="shared" si="5"/>
        <v>0</v>
      </c>
      <c r="N35" s="43">
        <f t="shared" si="5"/>
        <v>0</v>
      </c>
      <c r="O35" s="44">
        <f t="shared" si="5"/>
        <v>0</v>
      </c>
      <c r="P35" s="37"/>
      <c r="Q35" s="37"/>
      <c r="R35" s="37"/>
      <c r="S35" s="37"/>
      <c r="T35" s="37"/>
      <c r="U35" s="37"/>
      <c r="V35" s="37"/>
    </row>
    <row r="36" spans="1:22" s="32" customFormat="1" ht="15" customHeight="1" thickBot="1">
      <c r="A36" s="37"/>
      <c r="B36" s="37"/>
      <c r="C36" s="37"/>
      <c r="D36" s="37"/>
      <c r="E36" s="37"/>
      <c r="F36" s="37"/>
      <c r="G36" s="37"/>
      <c r="H36" s="37"/>
      <c r="I36" s="37"/>
      <c r="J36" s="37"/>
      <c r="K36" s="37"/>
      <c r="L36" s="37"/>
      <c r="M36" s="37"/>
      <c r="N36" s="37"/>
      <c r="O36" s="37"/>
    </row>
    <row r="37" spans="1:22" ht="15.75" thickBot="1">
      <c r="A37" s="662">
        <v>2007</v>
      </c>
      <c r="B37" s="879" t="s">
        <v>881</v>
      </c>
      <c r="C37" s="880"/>
      <c r="D37" s="880"/>
      <c r="E37" s="880"/>
      <c r="F37" s="880"/>
      <c r="G37" s="880"/>
      <c r="H37" s="880"/>
      <c r="I37" s="880"/>
      <c r="J37" s="880"/>
      <c r="K37" s="880"/>
      <c r="L37" s="880"/>
      <c r="M37" s="880"/>
      <c r="N37" s="881"/>
      <c r="O37" s="663"/>
    </row>
    <row r="38" spans="1:22" ht="23.25" customHeight="1">
      <c r="A38" s="664" t="s">
        <v>130</v>
      </c>
      <c r="B38" s="665" t="s">
        <v>8</v>
      </c>
      <c r="C38" s="666" t="s">
        <v>9</v>
      </c>
      <c r="D38" s="666" t="s">
        <v>10</v>
      </c>
      <c r="E38" s="666" t="s">
        <v>11</v>
      </c>
      <c r="F38" s="666" t="s">
        <v>12</v>
      </c>
      <c r="G38" s="666" t="s">
        <v>13</v>
      </c>
      <c r="H38" s="666" t="s">
        <v>14</v>
      </c>
      <c r="I38" s="666" t="s">
        <v>15</v>
      </c>
      <c r="J38" s="666" t="s">
        <v>16</v>
      </c>
      <c r="K38" s="666" t="s">
        <v>17</v>
      </c>
      <c r="L38" s="666" t="s">
        <v>18</v>
      </c>
      <c r="M38" s="666" t="s">
        <v>19</v>
      </c>
      <c r="N38" s="667" t="s">
        <v>20</v>
      </c>
      <c r="O38" s="668" t="s">
        <v>880</v>
      </c>
    </row>
    <row r="39" spans="1:22" ht="15" customHeight="1">
      <c r="A39" s="34" t="s">
        <v>21</v>
      </c>
      <c r="B39" s="669"/>
      <c r="C39" s="670"/>
      <c r="D39" s="670"/>
      <c r="E39" s="670"/>
      <c r="F39" s="670"/>
      <c r="G39" s="670"/>
      <c r="H39" s="670"/>
      <c r="I39" s="670"/>
      <c r="J39" s="670"/>
      <c r="K39" s="670"/>
      <c r="L39" s="670"/>
      <c r="M39" s="670"/>
      <c r="N39" s="35">
        <f t="shared" ref="N39:N44" si="6">SUM(B39:M39)</f>
        <v>0</v>
      </c>
      <c r="O39" s="36"/>
    </row>
    <row r="40" spans="1:22" ht="15" customHeight="1">
      <c r="A40" s="34" t="s">
        <v>22</v>
      </c>
      <c r="B40" s="669"/>
      <c r="C40" s="670"/>
      <c r="D40" s="670"/>
      <c r="E40" s="670"/>
      <c r="F40" s="670"/>
      <c r="G40" s="670"/>
      <c r="H40" s="670"/>
      <c r="I40" s="670"/>
      <c r="J40" s="670"/>
      <c r="K40" s="670"/>
      <c r="L40" s="670"/>
      <c r="M40" s="670"/>
      <c r="N40" s="35">
        <f t="shared" si="6"/>
        <v>0</v>
      </c>
      <c r="O40" s="36"/>
    </row>
    <row r="41" spans="1:22" ht="15" customHeight="1">
      <c r="A41" s="34" t="s">
        <v>23</v>
      </c>
      <c r="B41" s="669"/>
      <c r="C41" s="670"/>
      <c r="D41" s="670"/>
      <c r="E41" s="670"/>
      <c r="F41" s="670"/>
      <c r="G41" s="670"/>
      <c r="H41" s="670"/>
      <c r="I41" s="670"/>
      <c r="J41" s="670"/>
      <c r="K41" s="670"/>
      <c r="L41" s="670"/>
      <c r="M41" s="670"/>
      <c r="N41" s="35">
        <f t="shared" si="6"/>
        <v>0</v>
      </c>
      <c r="O41" s="36"/>
    </row>
    <row r="42" spans="1:22" ht="15" customHeight="1">
      <c r="A42" s="34" t="s">
        <v>24</v>
      </c>
      <c r="B42" s="669"/>
      <c r="C42" s="670"/>
      <c r="D42" s="670"/>
      <c r="E42" s="670"/>
      <c r="F42" s="670"/>
      <c r="G42" s="670"/>
      <c r="H42" s="670"/>
      <c r="I42" s="670"/>
      <c r="J42" s="670"/>
      <c r="K42" s="670"/>
      <c r="L42" s="670"/>
      <c r="M42" s="670"/>
      <c r="N42" s="35">
        <f t="shared" si="6"/>
        <v>0</v>
      </c>
      <c r="O42" s="36"/>
    </row>
    <row r="43" spans="1:22" s="38" customFormat="1" ht="15" customHeight="1">
      <c r="A43" s="34" t="s">
        <v>25</v>
      </c>
      <c r="B43" s="669"/>
      <c r="C43" s="670"/>
      <c r="D43" s="670"/>
      <c r="E43" s="670"/>
      <c r="F43" s="670"/>
      <c r="G43" s="670"/>
      <c r="H43" s="670"/>
      <c r="I43" s="670"/>
      <c r="J43" s="670"/>
      <c r="K43" s="670"/>
      <c r="L43" s="670"/>
      <c r="M43" s="670"/>
      <c r="N43" s="35">
        <f t="shared" si="6"/>
        <v>0</v>
      </c>
      <c r="O43" s="36"/>
      <c r="P43" s="37"/>
      <c r="Q43" s="37"/>
      <c r="R43" s="37"/>
      <c r="S43" s="37"/>
      <c r="T43" s="37"/>
      <c r="U43" s="37"/>
      <c r="V43" s="37"/>
    </row>
    <row r="44" spans="1:22" s="38" customFormat="1" ht="15" customHeight="1" thickBot="1">
      <c r="A44" s="39" t="s">
        <v>26</v>
      </c>
      <c r="B44" s="671"/>
      <c r="C44" s="672"/>
      <c r="D44" s="672"/>
      <c r="E44" s="672"/>
      <c r="F44" s="672"/>
      <c r="G44" s="672"/>
      <c r="H44" s="672"/>
      <c r="I44" s="672"/>
      <c r="J44" s="672"/>
      <c r="K44" s="672"/>
      <c r="L44" s="672"/>
      <c r="M44" s="672"/>
      <c r="N44" s="40">
        <f t="shared" si="6"/>
        <v>0</v>
      </c>
      <c r="O44" s="41"/>
      <c r="P44" s="37"/>
      <c r="Q44" s="37"/>
      <c r="R44" s="37"/>
      <c r="S44" s="37"/>
      <c r="T44" s="37"/>
      <c r="U44" s="37"/>
      <c r="V44" s="37"/>
    </row>
    <row r="45" spans="1:22" s="38" customFormat="1" ht="15" customHeight="1" thickBot="1">
      <c r="A45" s="42" t="s">
        <v>27</v>
      </c>
      <c r="B45" s="673">
        <f>SUM(B39:B44)</f>
        <v>0</v>
      </c>
      <c r="C45" s="674">
        <f t="shared" ref="C45:O45" si="7">SUM(C39:C44)</f>
        <v>0</v>
      </c>
      <c r="D45" s="674">
        <f t="shared" si="7"/>
        <v>0</v>
      </c>
      <c r="E45" s="674">
        <f t="shared" si="7"/>
        <v>0</v>
      </c>
      <c r="F45" s="674">
        <f t="shared" si="7"/>
        <v>0</v>
      </c>
      <c r="G45" s="674">
        <f t="shared" si="7"/>
        <v>0</v>
      </c>
      <c r="H45" s="674">
        <f t="shared" si="7"/>
        <v>0</v>
      </c>
      <c r="I45" s="674">
        <f t="shared" si="7"/>
        <v>0</v>
      </c>
      <c r="J45" s="674">
        <f t="shared" si="7"/>
        <v>0</v>
      </c>
      <c r="K45" s="674">
        <f t="shared" si="7"/>
        <v>0</v>
      </c>
      <c r="L45" s="674">
        <f t="shared" si="7"/>
        <v>0</v>
      </c>
      <c r="M45" s="674">
        <f t="shared" si="7"/>
        <v>0</v>
      </c>
      <c r="N45" s="43">
        <f t="shared" si="7"/>
        <v>0</v>
      </c>
      <c r="O45" s="44">
        <f t="shared" si="7"/>
        <v>0</v>
      </c>
      <c r="P45" s="37"/>
      <c r="Q45" s="37"/>
      <c r="R45" s="37"/>
      <c r="S45" s="37"/>
      <c r="T45" s="37"/>
      <c r="U45" s="37"/>
      <c r="V45" s="37"/>
    </row>
    <row r="46" spans="1:22" s="32" customFormat="1" ht="15" customHeight="1" thickBot="1">
      <c r="A46" s="37"/>
      <c r="B46" s="37"/>
      <c r="C46" s="37"/>
      <c r="D46" s="37"/>
      <c r="E46" s="37"/>
      <c r="F46" s="37"/>
      <c r="G46" s="37"/>
      <c r="H46" s="37"/>
      <c r="I46" s="37"/>
      <c r="J46" s="37"/>
      <c r="K46" s="37"/>
      <c r="L46" s="37"/>
      <c r="M46" s="37"/>
      <c r="N46" s="37"/>
      <c r="O46" s="37"/>
    </row>
    <row r="47" spans="1:22" ht="15.75" thickBot="1">
      <c r="A47" s="662">
        <v>2008</v>
      </c>
      <c r="B47" s="879" t="s">
        <v>881</v>
      </c>
      <c r="C47" s="880"/>
      <c r="D47" s="880"/>
      <c r="E47" s="880"/>
      <c r="F47" s="880"/>
      <c r="G47" s="880"/>
      <c r="H47" s="880"/>
      <c r="I47" s="880"/>
      <c r="J47" s="880"/>
      <c r="K47" s="880"/>
      <c r="L47" s="880"/>
      <c r="M47" s="880"/>
      <c r="N47" s="881"/>
      <c r="O47" s="663"/>
    </row>
    <row r="48" spans="1:22" ht="23.25" customHeight="1">
      <c r="A48" s="664" t="s">
        <v>130</v>
      </c>
      <c r="B48" s="665" t="s">
        <v>8</v>
      </c>
      <c r="C48" s="666" t="s">
        <v>9</v>
      </c>
      <c r="D48" s="666" t="s">
        <v>10</v>
      </c>
      <c r="E48" s="666" t="s">
        <v>11</v>
      </c>
      <c r="F48" s="666" t="s">
        <v>12</v>
      </c>
      <c r="G48" s="666" t="s">
        <v>13</v>
      </c>
      <c r="H48" s="666" t="s">
        <v>14</v>
      </c>
      <c r="I48" s="666" t="s">
        <v>15</v>
      </c>
      <c r="J48" s="666" t="s">
        <v>16</v>
      </c>
      <c r="K48" s="666" t="s">
        <v>17</v>
      </c>
      <c r="L48" s="666" t="s">
        <v>18</v>
      </c>
      <c r="M48" s="666" t="s">
        <v>19</v>
      </c>
      <c r="N48" s="667" t="s">
        <v>20</v>
      </c>
      <c r="O48" s="668" t="s">
        <v>880</v>
      </c>
    </row>
    <row r="49" spans="1:22" ht="15" customHeight="1">
      <c r="A49" s="34" t="s">
        <v>21</v>
      </c>
      <c r="B49" s="669"/>
      <c r="C49" s="670"/>
      <c r="D49" s="670"/>
      <c r="E49" s="670"/>
      <c r="F49" s="670"/>
      <c r="G49" s="670"/>
      <c r="H49" s="670"/>
      <c r="I49" s="670"/>
      <c r="J49" s="670"/>
      <c r="K49" s="670"/>
      <c r="L49" s="670"/>
      <c r="M49" s="670"/>
      <c r="N49" s="35">
        <f t="shared" ref="N49:N54" si="8">SUM(B49:M49)</f>
        <v>0</v>
      </c>
      <c r="O49" s="36"/>
    </row>
    <row r="50" spans="1:22" ht="15" customHeight="1">
      <c r="A50" s="34" t="s">
        <v>22</v>
      </c>
      <c r="B50" s="669"/>
      <c r="C50" s="670"/>
      <c r="D50" s="670"/>
      <c r="E50" s="670"/>
      <c r="F50" s="670"/>
      <c r="G50" s="670"/>
      <c r="H50" s="670"/>
      <c r="I50" s="670"/>
      <c r="J50" s="670"/>
      <c r="K50" s="670"/>
      <c r="L50" s="670"/>
      <c r="M50" s="670"/>
      <c r="N50" s="35">
        <f t="shared" si="8"/>
        <v>0</v>
      </c>
      <c r="O50" s="36"/>
    </row>
    <row r="51" spans="1:22" ht="15" customHeight="1">
      <c r="A51" s="34" t="s">
        <v>23</v>
      </c>
      <c r="B51" s="669"/>
      <c r="C51" s="670"/>
      <c r="D51" s="670"/>
      <c r="E51" s="670"/>
      <c r="F51" s="670"/>
      <c r="G51" s="670"/>
      <c r="H51" s="670"/>
      <c r="I51" s="670"/>
      <c r="J51" s="670"/>
      <c r="K51" s="670"/>
      <c r="L51" s="670"/>
      <c r="M51" s="670"/>
      <c r="N51" s="35">
        <f t="shared" si="8"/>
        <v>0</v>
      </c>
      <c r="O51" s="36"/>
    </row>
    <row r="52" spans="1:22" ht="15" customHeight="1">
      <c r="A52" s="34" t="s">
        <v>24</v>
      </c>
      <c r="B52" s="669"/>
      <c r="C52" s="670"/>
      <c r="D52" s="670"/>
      <c r="E52" s="670"/>
      <c r="F52" s="670"/>
      <c r="G52" s="670"/>
      <c r="H52" s="670"/>
      <c r="I52" s="670"/>
      <c r="J52" s="670"/>
      <c r="K52" s="670"/>
      <c r="L52" s="670"/>
      <c r="M52" s="670"/>
      <c r="N52" s="35">
        <f t="shared" si="8"/>
        <v>0</v>
      </c>
      <c r="O52" s="36"/>
    </row>
    <row r="53" spans="1:22" s="38" customFormat="1" ht="15" customHeight="1">
      <c r="A53" s="34" t="s">
        <v>25</v>
      </c>
      <c r="B53" s="669"/>
      <c r="C53" s="670"/>
      <c r="D53" s="670"/>
      <c r="E53" s="670"/>
      <c r="F53" s="670"/>
      <c r="G53" s="670"/>
      <c r="H53" s="670"/>
      <c r="I53" s="670"/>
      <c r="J53" s="670"/>
      <c r="K53" s="670"/>
      <c r="L53" s="670"/>
      <c r="M53" s="670"/>
      <c r="N53" s="35">
        <f t="shared" si="8"/>
        <v>0</v>
      </c>
      <c r="O53" s="36"/>
      <c r="P53" s="37"/>
      <c r="Q53" s="37"/>
      <c r="R53" s="37"/>
      <c r="S53" s="37"/>
      <c r="T53" s="37"/>
      <c r="U53" s="37"/>
      <c r="V53" s="37"/>
    </row>
    <row r="54" spans="1:22" s="38" customFormat="1" ht="15" customHeight="1" thickBot="1">
      <c r="A54" s="39" t="s">
        <v>26</v>
      </c>
      <c r="B54" s="671"/>
      <c r="C54" s="672"/>
      <c r="D54" s="672"/>
      <c r="E54" s="672"/>
      <c r="F54" s="672"/>
      <c r="G54" s="672"/>
      <c r="H54" s="672"/>
      <c r="I54" s="672"/>
      <c r="J54" s="672"/>
      <c r="K54" s="672"/>
      <c r="L54" s="672"/>
      <c r="M54" s="672"/>
      <c r="N54" s="40">
        <f t="shared" si="8"/>
        <v>0</v>
      </c>
      <c r="O54" s="41"/>
      <c r="P54" s="37"/>
      <c r="Q54" s="37"/>
      <c r="R54" s="37"/>
      <c r="S54" s="37"/>
      <c r="T54" s="37"/>
      <c r="U54" s="37"/>
      <c r="V54" s="37"/>
    </row>
    <row r="55" spans="1:22" s="38" customFormat="1" ht="15" customHeight="1" thickBot="1">
      <c r="A55" s="42" t="s">
        <v>27</v>
      </c>
      <c r="B55" s="673">
        <f>SUM(B49:B54)</f>
        <v>0</v>
      </c>
      <c r="C55" s="674">
        <f t="shared" ref="C55:O55" si="9">SUM(C49:C54)</f>
        <v>0</v>
      </c>
      <c r="D55" s="674">
        <f t="shared" si="9"/>
        <v>0</v>
      </c>
      <c r="E55" s="674">
        <f t="shared" si="9"/>
        <v>0</v>
      </c>
      <c r="F55" s="674">
        <f t="shared" si="9"/>
        <v>0</v>
      </c>
      <c r="G55" s="674">
        <f t="shared" si="9"/>
        <v>0</v>
      </c>
      <c r="H55" s="674">
        <f t="shared" si="9"/>
        <v>0</v>
      </c>
      <c r="I55" s="674">
        <f t="shared" si="9"/>
        <v>0</v>
      </c>
      <c r="J55" s="674">
        <f t="shared" si="9"/>
        <v>0</v>
      </c>
      <c r="K55" s="674">
        <f t="shared" si="9"/>
        <v>0</v>
      </c>
      <c r="L55" s="674">
        <f t="shared" si="9"/>
        <v>0</v>
      </c>
      <c r="M55" s="674">
        <f t="shared" si="9"/>
        <v>0</v>
      </c>
      <c r="N55" s="43">
        <f t="shared" si="9"/>
        <v>0</v>
      </c>
      <c r="O55" s="44">
        <f t="shared" si="9"/>
        <v>0</v>
      </c>
      <c r="P55" s="37"/>
      <c r="Q55" s="37"/>
      <c r="R55" s="37"/>
      <c r="S55" s="37"/>
      <c r="T55" s="37"/>
      <c r="U55" s="37"/>
      <c r="V55" s="37"/>
    </row>
    <row r="56" spans="1:22" s="32" customFormat="1" ht="15" customHeight="1" thickBot="1">
      <c r="A56" s="37"/>
      <c r="B56" s="37"/>
      <c r="C56" s="37"/>
      <c r="D56" s="37"/>
      <c r="E56" s="37"/>
      <c r="F56" s="37"/>
      <c r="G56" s="37"/>
      <c r="H56" s="37"/>
      <c r="I56" s="37"/>
      <c r="J56" s="37"/>
      <c r="K56" s="37"/>
      <c r="L56" s="37"/>
      <c r="M56" s="37"/>
      <c r="N56" s="37"/>
      <c r="O56" s="37"/>
    </row>
    <row r="57" spans="1:22" ht="15.75" thickBot="1">
      <c r="A57" s="662">
        <v>2009</v>
      </c>
      <c r="B57" s="879" t="s">
        <v>881</v>
      </c>
      <c r="C57" s="880"/>
      <c r="D57" s="880"/>
      <c r="E57" s="880"/>
      <c r="F57" s="880"/>
      <c r="G57" s="880"/>
      <c r="H57" s="880"/>
      <c r="I57" s="880"/>
      <c r="J57" s="880"/>
      <c r="K57" s="880"/>
      <c r="L57" s="880"/>
      <c r="M57" s="880"/>
      <c r="N57" s="881"/>
      <c r="O57" s="663"/>
    </row>
    <row r="58" spans="1:22" ht="23.25" customHeight="1">
      <c r="A58" s="664" t="s">
        <v>130</v>
      </c>
      <c r="B58" s="665" t="s">
        <v>8</v>
      </c>
      <c r="C58" s="666" t="s">
        <v>9</v>
      </c>
      <c r="D58" s="666" t="s">
        <v>10</v>
      </c>
      <c r="E58" s="666" t="s">
        <v>11</v>
      </c>
      <c r="F58" s="666" t="s">
        <v>12</v>
      </c>
      <c r="G58" s="666" t="s">
        <v>13</v>
      </c>
      <c r="H58" s="666" t="s">
        <v>14</v>
      </c>
      <c r="I58" s="666" t="s">
        <v>15</v>
      </c>
      <c r="J58" s="666" t="s">
        <v>16</v>
      </c>
      <c r="K58" s="666" t="s">
        <v>17</v>
      </c>
      <c r="L58" s="666" t="s">
        <v>18</v>
      </c>
      <c r="M58" s="666" t="s">
        <v>19</v>
      </c>
      <c r="N58" s="667" t="s">
        <v>20</v>
      </c>
      <c r="O58" s="668" t="s">
        <v>880</v>
      </c>
    </row>
    <row r="59" spans="1:22" ht="15" customHeight="1">
      <c r="A59" s="34" t="s">
        <v>21</v>
      </c>
      <c r="B59" s="669"/>
      <c r="C59" s="670"/>
      <c r="D59" s="670"/>
      <c r="E59" s="670"/>
      <c r="F59" s="670"/>
      <c r="G59" s="670"/>
      <c r="H59" s="670"/>
      <c r="I59" s="670"/>
      <c r="J59" s="670"/>
      <c r="K59" s="670"/>
      <c r="L59" s="670"/>
      <c r="M59" s="670"/>
      <c r="N59" s="35">
        <f t="shared" ref="N59:N64" si="10">SUM(B59:M59)</f>
        <v>0</v>
      </c>
      <c r="O59" s="36"/>
    </row>
    <row r="60" spans="1:22" ht="15" customHeight="1">
      <c r="A60" s="34" t="s">
        <v>22</v>
      </c>
      <c r="B60" s="669"/>
      <c r="C60" s="670"/>
      <c r="D60" s="670"/>
      <c r="E60" s="670"/>
      <c r="F60" s="670"/>
      <c r="G60" s="670"/>
      <c r="H60" s="670"/>
      <c r="I60" s="670"/>
      <c r="J60" s="670"/>
      <c r="K60" s="670"/>
      <c r="L60" s="670"/>
      <c r="M60" s="670"/>
      <c r="N60" s="35">
        <f t="shared" si="10"/>
        <v>0</v>
      </c>
      <c r="O60" s="36"/>
    </row>
    <row r="61" spans="1:22" ht="15" customHeight="1">
      <c r="A61" s="34" t="s">
        <v>23</v>
      </c>
      <c r="B61" s="669"/>
      <c r="C61" s="670"/>
      <c r="D61" s="670"/>
      <c r="E61" s="670"/>
      <c r="F61" s="670"/>
      <c r="G61" s="670"/>
      <c r="H61" s="670"/>
      <c r="I61" s="670"/>
      <c r="J61" s="670"/>
      <c r="K61" s="670"/>
      <c r="L61" s="670"/>
      <c r="M61" s="670"/>
      <c r="N61" s="35">
        <f t="shared" si="10"/>
        <v>0</v>
      </c>
      <c r="O61" s="36"/>
    </row>
    <row r="62" spans="1:22" ht="15" customHeight="1">
      <c r="A62" s="34" t="s">
        <v>24</v>
      </c>
      <c r="B62" s="669"/>
      <c r="C62" s="670"/>
      <c r="D62" s="670"/>
      <c r="E62" s="670"/>
      <c r="F62" s="670"/>
      <c r="G62" s="670"/>
      <c r="H62" s="670"/>
      <c r="I62" s="670"/>
      <c r="J62" s="670"/>
      <c r="K62" s="670"/>
      <c r="L62" s="670"/>
      <c r="M62" s="670"/>
      <c r="N62" s="35">
        <f t="shared" si="10"/>
        <v>0</v>
      </c>
      <c r="O62" s="36"/>
    </row>
    <row r="63" spans="1:22" s="38" customFormat="1" ht="15" customHeight="1">
      <c r="A63" s="34" t="s">
        <v>25</v>
      </c>
      <c r="B63" s="669"/>
      <c r="C63" s="670"/>
      <c r="D63" s="670"/>
      <c r="E63" s="670"/>
      <c r="F63" s="670"/>
      <c r="G63" s="670"/>
      <c r="H63" s="670"/>
      <c r="I63" s="670"/>
      <c r="J63" s="670"/>
      <c r="K63" s="670"/>
      <c r="L63" s="670"/>
      <c r="M63" s="670"/>
      <c r="N63" s="35">
        <f t="shared" si="10"/>
        <v>0</v>
      </c>
      <c r="O63" s="36"/>
      <c r="P63" s="37"/>
      <c r="Q63" s="37"/>
      <c r="R63" s="37"/>
      <c r="S63" s="37"/>
      <c r="T63" s="37"/>
      <c r="U63" s="37"/>
      <c r="V63" s="37"/>
    </row>
    <row r="64" spans="1:22" s="38" customFormat="1" ht="15" customHeight="1" thickBot="1">
      <c r="A64" s="39" t="s">
        <v>26</v>
      </c>
      <c r="B64" s="671"/>
      <c r="C64" s="672"/>
      <c r="D64" s="672"/>
      <c r="E64" s="672"/>
      <c r="F64" s="672"/>
      <c r="G64" s="672"/>
      <c r="H64" s="672"/>
      <c r="I64" s="672"/>
      <c r="J64" s="672"/>
      <c r="K64" s="672"/>
      <c r="L64" s="672"/>
      <c r="M64" s="672"/>
      <c r="N64" s="40">
        <f t="shared" si="10"/>
        <v>0</v>
      </c>
      <c r="O64" s="41"/>
      <c r="P64" s="37"/>
      <c r="Q64" s="37"/>
      <c r="R64" s="37"/>
      <c r="S64" s="37"/>
      <c r="T64" s="37"/>
      <c r="U64" s="37"/>
      <c r="V64" s="37"/>
    </row>
    <row r="65" spans="1:22" s="38" customFormat="1" ht="15" customHeight="1" thickBot="1">
      <c r="A65" s="42" t="s">
        <v>27</v>
      </c>
      <c r="B65" s="673">
        <f>SUM(B59:B64)</f>
        <v>0</v>
      </c>
      <c r="C65" s="674">
        <f t="shared" ref="C65:O65" si="11">SUM(C59:C64)</f>
        <v>0</v>
      </c>
      <c r="D65" s="674">
        <f t="shared" si="11"/>
        <v>0</v>
      </c>
      <c r="E65" s="674">
        <f t="shared" si="11"/>
        <v>0</v>
      </c>
      <c r="F65" s="674">
        <f t="shared" si="11"/>
        <v>0</v>
      </c>
      <c r="G65" s="674">
        <f t="shared" si="11"/>
        <v>0</v>
      </c>
      <c r="H65" s="674">
        <f t="shared" si="11"/>
        <v>0</v>
      </c>
      <c r="I65" s="674">
        <f t="shared" si="11"/>
        <v>0</v>
      </c>
      <c r="J65" s="674">
        <f t="shared" si="11"/>
        <v>0</v>
      </c>
      <c r="K65" s="674">
        <f t="shared" si="11"/>
        <v>0</v>
      </c>
      <c r="L65" s="674">
        <f t="shared" si="11"/>
        <v>0</v>
      </c>
      <c r="M65" s="674">
        <f t="shared" si="11"/>
        <v>0</v>
      </c>
      <c r="N65" s="43">
        <f t="shared" si="11"/>
        <v>0</v>
      </c>
      <c r="O65" s="44">
        <f t="shared" si="11"/>
        <v>0</v>
      </c>
      <c r="P65" s="37"/>
      <c r="Q65" s="37"/>
      <c r="R65" s="37"/>
      <c r="S65" s="37"/>
      <c r="T65" s="37"/>
      <c r="U65" s="37"/>
      <c r="V65" s="37"/>
    </row>
    <row r="66" spans="1:22" s="32" customFormat="1" ht="15" customHeight="1" thickBot="1">
      <c r="A66" s="37"/>
      <c r="B66" s="37"/>
      <c r="C66" s="37"/>
      <c r="D66" s="37"/>
      <c r="E66" s="37"/>
      <c r="F66" s="37"/>
      <c r="G66" s="37"/>
      <c r="H66" s="37"/>
      <c r="I66" s="37"/>
      <c r="J66" s="37"/>
      <c r="K66" s="37"/>
      <c r="L66" s="37"/>
      <c r="M66" s="37"/>
      <c r="N66" s="37"/>
      <c r="O66" s="37"/>
    </row>
    <row r="67" spans="1:22" ht="15.75" thickBot="1">
      <c r="A67" s="662">
        <v>2010</v>
      </c>
      <c r="B67" s="879" t="s">
        <v>881</v>
      </c>
      <c r="C67" s="880"/>
      <c r="D67" s="880"/>
      <c r="E67" s="880"/>
      <c r="F67" s="880"/>
      <c r="G67" s="880"/>
      <c r="H67" s="880"/>
      <c r="I67" s="880"/>
      <c r="J67" s="880"/>
      <c r="K67" s="880"/>
      <c r="L67" s="880"/>
      <c r="M67" s="880"/>
      <c r="N67" s="881"/>
      <c r="O67" s="663"/>
    </row>
    <row r="68" spans="1:22" ht="23.25" customHeight="1">
      <c r="A68" s="664" t="s">
        <v>130</v>
      </c>
      <c r="B68" s="665" t="s">
        <v>8</v>
      </c>
      <c r="C68" s="666" t="s">
        <v>9</v>
      </c>
      <c r="D68" s="666" t="s">
        <v>10</v>
      </c>
      <c r="E68" s="666" t="s">
        <v>11</v>
      </c>
      <c r="F68" s="666" t="s">
        <v>12</v>
      </c>
      <c r="G68" s="666" t="s">
        <v>13</v>
      </c>
      <c r="H68" s="666" t="s">
        <v>14</v>
      </c>
      <c r="I68" s="666" t="s">
        <v>15</v>
      </c>
      <c r="J68" s="666" t="s">
        <v>16</v>
      </c>
      <c r="K68" s="666" t="s">
        <v>17</v>
      </c>
      <c r="L68" s="666" t="s">
        <v>18</v>
      </c>
      <c r="M68" s="666" t="s">
        <v>19</v>
      </c>
      <c r="N68" s="667" t="s">
        <v>20</v>
      </c>
      <c r="O68" s="668" t="s">
        <v>880</v>
      </c>
    </row>
    <row r="69" spans="1:22" ht="15" customHeight="1">
      <c r="A69" s="34" t="s">
        <v>21</v>
      </c>
      <c r="B69" s="669"/>
      <c r="C69" s="670"/>
      <c r="D69" s="670"/>
      <c r="E69" s="670"/>
      <c r="F69" s="670"/>
      <c r="G69" s="670"/>
      <c r="H69" s="670"/>
      <c r="I69" s="670"/>
      <c r="J69" s="670"/>
      <c r="K69" s="670"/>
      <c r="L69" s="670"/>
      <c r="M69" s="670"/>
      <c r="N69" s="35">
        <f t="shared" ref="N69:N74" si="12">SUM(B69:M69)</f>
        <v>0</v>
      </c>
      <c r="O69" s="36"/>
    </row>
    <row r="70" spans="1:22" ht="15" customHeight="1">
      <c r="A70" s="34" t="s">
        <v>22</v>
      </c>
      <c r="B70" s="669"/>
      <c r="C70" s="670"/>
      <c r="D70" s="670"/>
      <c r="E70" s="670"/>
      <c r="F70" s="670"/>
      <c r="G70" s="670"/>
      <c r="H70" s="670"/>
      <c r="I70" s="670"/>
      <c r="J70" s="670"/>
      <c r="K70" s="670"/>
      <c r="L70" s="670"/>
      <c r="M70" s="670"/>
      <c r="N70" s="35">
        <f t="shared" si="12"/>
        <v>0</v>
      </c>
      <c r="O70" s="36"/>
    </row>
    <row r="71" spans="1:22" ht="15" customHeight="1">
      <c r="A71" s="34" t="s">
        <v>23</v>
      </c>
      <c r="B71" s="669"/>
      <c r="C71" s="670"/>
      <c r="D71" s="670"/>
      <c r="E71" s="670"/>
      <c r="F71" s="670"/>
      <c r="G71" s="670"/>
      <c r="H71" s="670"/>
      <c r="I71" s="670"/>
      <c r="J71" s="670"/>
      <c r="K71" s="670"/>
      <c r="L71" s="670"/>
      <c r="M71" s="670"/>
      <c r="N71" s="35">
        <f t="shared" si="12"/>
        <v>0</v>
      </c>
      <c r="O71" s="36"/>
    </row>
    <row r="72" spans="1:22" ht="15" customHeight="1">
      <c r="A72" s="34" t="s">
        <v>24</v>
      </c>
      <c r="B72" s="669"/>
      <c r="C72" s="670"/>
      <c r="D72" s="670"/>
      <c r="E72" s="670"/>
      <c r="F72" s="670"/>
      <c r="G72" s="670"/>
      <c r="H72" s="670"/>
      <c r="I72" s="670"/>
      <c r="J72" s="670"/>
      <c r="K72" s="670"/>
      <c r="L72" s="670"/>
      <c r="M72" s="670"/>
      <c r="N72" s="35">
        <f t="shared" si="12"/>
        <v>0</v>
      </c>
      <c r="O72" s="36"/>
    </row>
    <row r="73" spans="1:22" s="38" customFormat="1" ht="15" customHeight="1">
      <c r="A73" s="34" t="s">
        <v>25</v>
      </c>
      <c r="B73" s="669"/>
      <c r="C73" s="670"/>
      <c r="D73" s="670"/>
      <c r="E73" s="670"/>
      <c r="F73" s="670"/>
      <c r="G73" s="670"/>
      <c r="H73" s="670"/>
      <c r="I73" s="670"/>
      <c r="J73" s="670"/>
      <c r="K73" s="670"/>
      <c r="L73" s="670"/>
      <c r="M73" s="670"/>
      <c r="N73" s="35">
        <f t="shared" si="12"/>
        <v>0</v>
      </c>
      <c r="O73" s="36"/>
      <c r="P73" s="37"/>
      <c r="Q73" s="37"/>
      <c r="R73" s="37"/>
      <c r="S73" s="37"/>
      <c r="T73" s="37"/>
      <c r="U73" s="37"/>
      <c r="V73" s="37"/>
    </row>
    <row r="74" spans="1:22" s="38" customFormat="1" ht="15" customHeight="1" thickBot="1">
      <c r="A74" s="39" t="s">
        <v>26</v>
      </c>
      <c r="B74" s="671"/>
      <c r="C74" s="672"/>
      <c r="D74" s="672"/>
      <c r="E74" s="672"/>
      <c r="F74" s="672"/>
      <c r="G74" s="672"/>
      <c r="H74" s="672"/>
      <c r="I74" s="672"/>
      <c r="J74" s="672"/>
      <c r="K74" s="672"/>
      <c r="L74" s="672"/>
      <c r="M74" s="672"/>
      <c r="N74" s="40">
        <f t="shared" si="12"/>
        <v>0</v>
      </c>
      <c r="O74" s="41"/>
      <c r="P74" s="37"/>
      <c r="Q74" s="37"/>
      <c r="R74" s="37"/>
      <c r="S74" s="37"/>
      <c r="T74" s="37"/>
      <c r="U74" s="37"/>
      <c r="V74" s="37"/>
    </row>
    <row r="75" spans="1:22" s="38" customFormat="1" ht="15" customHeight="1" thickBot="1">
      <c r="A75" s="42" t="s">
        <v>27</v>
      </c>
      <c r="B75" s="673">
        <f>SUM(B69:B74)</f>
        <v>0</v>
      </c>
      <c r="C75" s="674">
        <f t="shared" ref="C75:O75" si="13">SUM(C69:C74)</f>
        <v>0</v>
      </c>
      <c r="D75" s="674">
        <f t="shared" si="13"/>
        <v>0</v>
      </c>
      <c r="E75" s="674">
        <f t="shared" si="13"/>
        <v>0</v>
      </c>
      <c r="F75" s="674">
        <f t="shared" si="13"/>
        <v>0</v>
      </c>
      <c r="G75" s="674">
        <f t="shared" si="13"/>
        <v>0</v>
      </c>
      <c r="H75" s="674">
        <f t="shared" si="13"/>
        <v>0</v>
      </c>
      <c r="I75" s="674">
        <f t="shared" si="13"/>
        <v>0</v>
      </c>
      <c r="J75" s="674">
        <f t="shared" si="13"/>
        <v>0</v>
      </c>
      <c r="K75" s="674">
        <f t="shared" si="13"/>
        <v>0</v>
      </c>
      <c r="L75" s="674">
        <f t="shared" si="13"/>
        <v>0</v>
      </c>
      <c r="M75" s="674">
        <f t="shared" si="13"/>
        <v>0</v>
      </c>
      <c r="N75" s="43">
        <f t="shared" si="13"/>
        <v>0</v>
      </c>
      <c r="O75" s="44">
        <f t="shared" si="13"/>
        <v>0</v>
      </c>
      <c r="P75" s="37"/>
      <c r="Q75" s="37"/>
      <c r="R75" s="37"/>
      <c r="S75" s="37"/>
      <c r="T75" s="37"/>
      <c r="U75" s="37"/>
      <c r="V75" s="37"/>
    </row>
    <row r="76" spans="1:22" s="32" customFormat="1" ht="15" customHeight="1" thickBot="1">
      <c r="A76" s="37"/>
      <c r="B76" s="37"/>
      <c r="C76" s="37"/>
      <c r="D76" s="37"/>
      <c r="E76" s="37"/>
      <c r="F76" s="37"/>
      <c r="G76" s="37"/>
      <c r="H76" s="37"/>
      <c r="I76" s="37"/>
      <c r="J76" s="37"/>
      <c r="K76" s="37"/>
      <c r="L76" s="37"/>
      <c r="M76" s="37"/>
      <c r="N76" s="37"/>
      <c r="O76" s="37"/>
    </row>
    <row r="77" spans="1:22" ht="15.75" thickBot="1">
      <c r="A77" s="662">
        <v>2011</v>
      </c>
      <c r="B77" s="879" t="s">
        <v>881</v>
      </c>
      <c r="C77" s="880"/>
      <c r="D77" s="880"/>
      <c r="E77" s="880"/>
      <c r="F77" s="880"/>
      <c r="G77" s="880"/>
      <c r="H77" s="880"/>
      <c r="I77" s="880"/>
      <c r="J77" s="880"/>
      <c r="K77" s="880"/>
      <c r="L77" s="880"/>
      <c r="M77" s="880"/>
      <c r="N77" s="881"/>
      <c r="O77" s="663"/>
    </row>
    <row r="78" spans="1:22" ht="23.25" customHeight="1">
      <c r="A78" s="664" t="s">
        <v>130</v>
      </c>
      <c r="B78" s="665" t="s">
        <v>8</v>
      </c>
      <c r="C78" s="666" t="s">
        <v>9</v>
      </c>
      <c r="D78" s="666" t="s">
        <v>10</v>
      </c>
      <c r="E78" s="666" t="s">
        <v>11</v>
      </c>
      <c r="F78" s="666" t="s">
        <v>12</v>
      </c>
      <c r="G78" s="666" t="s">
        <v>13</v>
      </c>
      <c r="H78" s="666" t="s">
        <v>14</v>
      </c>
      <c r="I78" s="666" t="s">
        <v>15</v>
      </c>
      <c r="J78" s="666" t="s">
        <v>16</v>
      </c>
      <c r="K78" s="666" t="s">
        <v>17</v>
      </c>
      <c r="L78" s="666" t="s">
        <v>18</v>
      </c>
      <c r="M78" s="666" t="s">
        <v>19</v>
      </c>
      <c r="N78" s="667" t="s">
        <v>20</v>
      </c>
      <c r="O78" s="668" t="s">
        <v>880</v>
      </c>
    </row>
    <row r="79" spans="1:22" ht="15" customHeight="1">
      <c r="A79" s="34" t="s">
        <v>21</v>
      </c>
      <c r="B79" s="669"/>
      <c r="C79" s="670"/>
      <c r="D79" s="670"/>
      <c r="E79" s="670"/>
      <c r="F79" s="670"/>
      <c r="G79" s="670"/>
      <c r="H79" s="670"/>
      <c r="I79" s="670"/>
      <c r="J79" s="670"/>
      <c r="K79" s="670"/>
      <c r="L79" s="670"/>
      <c r="M79" s="670"/>
      <c r="N79" s="35">
        <f t="shared" ref="N79:N84" si="14">SUM(B79:M79)</f>
        <v>0</v>
      </c>
      <c r="O79" s="36"/>
    </row>
    <row r="80" spans="1:22" ht="15" customHeight="1">
      <c r="A80" s="34" t="s">
        <v>22</v>
      </c>
      <c r="B80" s="669"/>
      <c r="C80" s="670"/>
      <c r="D80" s="670"/>
      <c r="E80" s="670"/>
      <c r="F80" s="670"/>
      <c r="G80" s="670"/>
      <c r="H80" s="670"/>
      <c r="I80" s="670"/>
      <c r="J80" s="670"/>
      <c r="K80" s="670"/>
      <c r="L80" s="670"/>
      <c r="M80" s="670"/>
      <c r="N80" s="35">
        <f t="shared" si="14"/>
        <v>0</v>
      </c>
      <c r="O80" s="36"/>
    </row>
    <row r="81" spans="1:22" ht="15" customHeight="1">
      <c r="A81" s="34" t="s">
        <v>23</v>
      </c>
      <c r="B81" s="669"/>
      <c r="C81" s="670"/>
      <c r="D81" s="670"/>
      <c r="E81" s="670"/>
      <c r="F81" s="670"/>
      <c r="G81" s="670"/>
      <c r="H81" s="670"/>
      <c r="I81" s="670"/>
      <c r="J81" s="670"/>
      <c r="K81" s="670"/>
      <c r="L81" s="670"/>
      <c r="M81" s="670"/>
      <c r="N81" s="35">
        <f t="shared" si="14"/>
        <v>0</v>
      </c>
      <c r="O81" s="36"/>
    </row>
    <row r="82" spans="1:22" ht="15" customHeight="1">
      <c r="A82" s="34" t="s">
        <v>24</v>
      </c>
      <c r="B82" s="669"/>
      <c r="C82" s="670"/>
      <c r="D82" s="670"/>
      <c r="E82" s="670"/>
      <c r="F82" s="670"/>
      <c r="G82" s="670"/>
      <c r="H82" s="670"/>
      <c r="I82" s="670"/>
      <c r="J82" s="670"/>
      <c r="K82" s="670"/>
      <c r="L82" s="670"/>
      <c r="M82" s="670"/>
      <c r="N82" s="35">
        <f t="shared" si="14"/>
        <v>0</v>
      </c>
      <c r="O82" s="36"/>
    </row>
    <row r="83" spans="1:22" s="38" customFormat="1" ht="15" customHeight="1">
      <c r="A83" s="34" t="s">
        <v>25</v>
      </c>
      <c r="B83" s="669"/>
      <c r="C83" s="670"/>
      <c r="D83" s="670"/>
      <c r="E83" s="670"/>
      <c r="F83" s="670"/>
      <c r="G83" s="670"/>
      <c r="H83" s="670"/>
      <c r="I83" s="670"/>
      <c r="J83" s="670"/>
      <c r="K83" s="670"/>
      <c r="L83" s="670"/>
      <c r="M83" s="670"/>
      <c r="N83" s="35">
        <f t="shared" si="14"/>
        <v>0</v>
      </c>
      <c r="O83" s="36"/>
      <c r="P83" s="37"/>
      <c r="Q83" s="37"/>
      <c r="R83" s="37"/>
      <c r="S83" s="37"/>
      <c r="T83" s="37"/>
      <c r="U83" s="37"/>
      <c r="V83" s="37"/>
    </row>
    <row r="84" spans="1:22" s="38" customFormat="1" ht="15" customHeight="1" thickBot="1">
      <c r="A84" s="39" t="s">
        <v>26</v>
      </c>
      <c r="B84" s="671"/>
      <c r="C84" s="672"/>
      <c r="D84" s="672"/>
      <c r="E84" s="672"/>
      <c r="F84" s="672"/>
      <c r="G84" s="672"/>
      <c r="H84" s="672"/>
      <c r="I84" s="672"/>
      <c r="J84" s="672"/>
      <c r="K84" s="672"/>
      <c r="L84" s="672"/>
      <c r="M84" s="672"/>
      <c r="N84" s="40">
        <f t="shared" si="14"/>
        <v>0</v>
      </c>
      <c r="O84" s="41"/>
      <c r="P84" s="37"/>
      <c r="Q84" s="37"/>
      <c r="R84" s="37"/>
      <c r="S84" s="37"/>
      <c r="T84" s="37"/>
      <c r="U84" s="37"/>
      <c r="V84" s="37"/>
    </row>
    <row r="85" spans="1:22" s="38" customFormat="1" ht="15" customHeight="1" thickBot="1">
      <c r="A85" s="42" t="s">
        <v>27</v>
      </c>
      <c r="B85" s="673">
        <f>SUM(B79:B84)</f>
        <v>0</v>
      </c>
      <c r="C85" s="674">
        <f t="shared" ref="C85:O85" si="15">SUM(C79:C84)</f>
        <v>0</v>
      </c>
      <c r="D85" s="674">
        <f t="shared" si="15"/>
        <v>0</v>
      </c>
      <c r="E85" s="674">
        <f t="shared" si="15"/>
        <v>0</v>
      </c>
      <c r="F85" s="674">
        <f t="shared" si="15"/>
        <v>0</v>
      </c>
      <c r="G85" s="674">
        <f t="shared" si="15"/>
        <v>0</v>
      </c>
      <c r="H85" s="674">
        <f t="shared" si="15"/>
        <v>0</v>
      </c>
      <c r="I85" s="674">
        <f t="shared" si="15"/>
        <v>0</v>
      </c>
      <c r="J85" s="674">
        <f t="shared" si="15"/>
        <v>0</v>
      </c>
      <c r="K85" s="674">
        <f t="shared" si="15"/>
        <v>0</v>
      </c>
      <c r="L85" s="674">
        <f t="shared" si="15"/>
        <v>0</v>
      </c>
      <c r="M85" s="674">
        <f t="shared" si="15"/>
        <v>0</v>
      </c>
      <c r="N85" s="43">
        <f t="shared" si="15"/>
        <v>0</v>
      </c>
      <c r="O85" s="44">
        <f t="shared" si="15"/>
        <v>0</v>
      </c>
      <c r="P85" s="37"/>
      <c r="Q85" s="37"/>
      <c r="R85" s="37"/>
      <c r="S85" s="37"/>
      <c r="T85" s="37"/>
      <c r="U85" s="37"/>
      <c r="V85" s="37"/>
    </row>
    <row r="86" spans="1:22" s="32" customFormat="1" ht="15" customHeight="1" thickBot="1">
      <c r="A86" s="37"/>
      <c r="B86" s="37"/>
      <c r="C86" s="37"/>
      <c r="D86" s="37"/>
      <c r="E86" s="37"/>
      <c r="F86" s="37"/>
      <c r="G86" s="37"/>
      <c r="H86" s="37"/>
      <c r="I86" s="37"/>
      <c r="J86" s="37"/>
      <c r="K86" s="37"/>
      <c r="L86" s="37"/>
      <c r="M86" s="37"/>
      <c r="N86" s="37"/>
      <c r="O86" s="37"/>
    </row>
    <row r="87" spans="1:22" ht="15.75" thickBot="1">
      <c r="A87" s="662">
        <v>2012</v>
      </c>
      <c r="B87" s="879" t="s">
        <v>881</v>
      </c>
      <c r="C87" s="880"/>
      <c r="D87" s="880"/>
      <c r="E87" s="880"/>
      <c r="F87" s="880"/>
      <c r="G87" s="880"/>
      <c r="H87" s="880"/>
      <c r="I87" s="880"/>
      <c r="J87" s="880"/>
      <c r="K87" s="880"/>
      <c r="L87" s="880"/>
      <c r="M87" s="880"/>
      <c r="N87" s="881"/>
      <c r="O87" s="663"/>
    </row>
    <row r="88" spans="1:22" ht="23.25" customHeight="1">
      <c r="A88" s="664" t="s">
        <v>130</v>
      </c>
      <c r="B88" s="665" t="s">
        <v>8</v>
      </c>
      <c r="C88" s="666" t="s">
        <v>9</v>
      </c>
      <c r="D88" s="666" t="s">
        <v>10</v>
      </c>
      <c r="E88" s="666" t="s">
        <v>11</v>
      </c>
      <c r="F88" s="666" t="s">
        <v>12</v>
      </c>
      <c r="G88" s="666" t="s">
        <v>13</v>
      </c>
      <c r="H88" s="666" t="s">
        <v>14</v>
      </c>
      <c r="I88" s="666" t="s">
        <v>15</v>
      </c>
      <c r="J88" s="666" t="s">
        <v>16</v>
      </c>
      <c r="K88" s="666" t="s">
        <v>17</v>
      </c>
      <c r="L88" s="666" t="s">
        <v>18</v>
      </c>
      <c r="M88" s="666" t="s">
        <v>19</v>
      </c>
      <c r="N88" s="667" t="s">
        <v>20</v>
      </c>
      <c r="O88" s="668" t="s">
        <v>880</v>
      </c>
    </row>
    <row r="89" spans="1:22" ht="15" customHeight="1">
      <c r="A89" s="34" t="s">
        <v>21</v>
      </c>
      <c r="B89" s="669"/>
      <c r="C89" s="670"/>
      <c r="D89" s="670"/>
      <c r="E89" s="670"/>
      <c r="F89" s="670"/>
      <c r="G89" s="670"/>
      <c r="H89" s="670"/>
      <c r="I89" s="670"/>
      <c r="J89" s="670"/>
      <c r="K89" s="670"/>
      <c r="L89" s="670"/>
      <c r="M89" s="670"/>
      <c r="N89" s="35">
        <f t="shared" ref="N89:N94" si="16">SUM(B89:M89)</f>
        <v>0</v>
      </c>
      <c r="O89" s="36"/>
    </row>
    <row r="90" spans="1:22" ht="15" customHeight="1">
      <c r="A90" s="34" t="s">
        <v>22</v>
      </c>
      <c r="B90" s="669"/>
      <c r="C90" s="670"/>
      <c r="D90" s="670"/>
      <c r="E90" s="670"/>
      <c r="F90" s="670"/>
      <c r="G90" s="670"/>
      <c r="H90" s="670"/>
      <c r="I90" s="670"/>
      <c r="J90" s="670"/>
      <c r="K90" s="670"/>
      <c r="L90" s="670"/>
      <c r="M90" s="670"/>
      <c r="N90" s="35">
        <f t="shared" si="16"/>
        <v>0</v>
      </c>
      <c r="O90" s="36"/>
    </row>
    <row r="91" spans="1:22" ht="15" customHeight="1">
      <c r="A91" s="34" t="s">
        <v>23</v>
      </c>
      <c r="B91" s="669"/>
      <c r="C91" s="670"/>
      <c r="D91" s="670"/>
      <c r="E91" s="670"/>
      <c r="F91" s="670"/>
      <c r="G91" s="670"/>
      <c r="H91" s="670"/>
      <c r="I91" s="670"/>
      <c r="J91" s="670"/>
      <c r="K91" s="670"/>
      <c r="L91" s="670"/>
      <c r="M91" s="670"/>
      <c r="N91" s="35">
        <f t="shared" si="16"/>
        <v>0</v>
      </c>
      <c r="O91" s="36"/>
    </row>
    <row r="92" spans="1:22" ht="15" customHeight="1">
      <c r="A92" s="34" t="s">
        <v>24</v>
      </c>
      <c r="B92" s="669"/>
      <c r="C92" s="670"/>
      <c r="D92" s="670"/>
      <c r="E92" s="670"/>
      <c r="F92" s="670"/>
      <c r="G92" s="670"/>
      <c r="H92" s="670"/>
      <c r="I92" s="670"/>
      <c r="J92" s="670"/>
      <c r="K92" s="670"/>
      <c r="L92" s="670"/>
      <c r="M92" s="670"/>
      <c r="N92" s="35">
        <f t="shared" si="16"/>
        <v>0</v>
      </c>
      <c r="O92" s="36"/>
    </row>
    <row r="93" spans="1:22" s="38" customFormat="1" ht="15" customHeight="1">
      <c r="A93" s="34" t="s">
        <v>25</v>
      </c>
      <c r="B93" s="669"/>
      <c r="C93" s="670"/>
      <c r="D93" s="670"/>
      <c r="E93" s="670"/>
      <c r="F93" s="670"/>
      <c r="G93" s="670"/>
      <c r="H93" s="670"/>
      <c r="I93" s="670"/>
      <c r="J93" s="670"/>
      <c r="K93" s="670"/>
      <c r="L93" s="670"/>
      <c r="M93" s="670"/>
      <c r="N93" s="35">
        <f t="shared" si="16"/>
        <v>0</v>
      </c>
      <c r="O93" s="36"/>
      <c r="P93" s="37"/>
      <c r="Q93" s="37"/>
      <c r="R93" s="37"/>
      <c r="S93" s="37"/>
      <c r="T93" s="37"/>
      <c r="U93" s="37"/>
      <c r="V93" s="37"/>
    </row>
    <row r="94" spans="1:22" s="38" customFormat="1" ht="15" customHeight="1" thickBot="1">
      <c r="A94" s="39" t="s">
        <v>26</v>
      </c>
      <c r="B94" s="671"/>
      <c r="C94" s="672"/>
      <c r="D94" s="672"/>
      <c r="E94" s="672"/>
      <c r="F94" s="672"/>
      <c r="G94" s="672"/>
      <c r="H94" s="672"/>
      <c r="I94" s="672"/>
      <c r="J94" s="672"/>
      <c r="K94" s="672"/>
      <c r="L94" s="672"/>
      <c r="M94" s="672"/>
      <c r="N94" s="40">
        <f t="shared" si="16"/>
        <v>0</v>
      </c>
      <c r="O94" s="41"/>
      <c r="P94" s="37"/>
      <c r="Q94" s="37"/>
      <c r="R94" s="37"/>
      <c r="S94" s="37"/>
      <c r="T94" s="37"/>
      <c r="U94" s="37"/>
      <c r="V94" s="37"/>
    </row>
    <row r="95" spans="1:22" s="38" customFormat="1" ht="15" customHeight="1" thickBot="1">
      <c r="A95" s="42" t="s">
        <v>27</v>
      </c>
      <c r="B95" s="673">
        <f>SUM(B89:B94)</f>
        <v>0</v>
      </c>
      <c r="C95" s="674">
        <f t="shared" ref="C95:O95" si="17">SUM(C89:C94)</f>
        <v>0</v>
      </c>
      <c r="D95" s="674">
        <f t="shared" si="17"/>
        <v>0</v>
      </c>
      <c r="E95" s="674">
        <f t="shared" si="17"/>
        <v>0</v>
      </c>
      <c r="F95" s="674">
        <f t="shared" si="17"/>
        <v>0</v>
      </c>
      <c r="G95" s="674">
        <f t="shared" si="17"/>
        <v>0</v>
      </c>
      <c r="H95" s="674">
        <f t="shared" si="17"/>
        <v>0</v>
      </c>
      <c r="I95" s="674">
        <f t="shared" si="17"/>
        <v>0</v>
      </c>
      <c r="J95" s="674">
        <f t="shared" si="17"/>
        <v>0</v>
      </c>
      <c r="K95" s="674">
        <f t="shared" si="17"/>
        <v>0</v>
      </c>
      <c r="L95" s="674">
        <f t="shared" si="17"/>
        <v>0</v>
      </c>
      <c r="M95" s="674">
        <f t="shared" si="17"/>
        <v>0</v>
      </c>
      <c r="N95" s="43">
        <f t="shared" si="17"/>
        <v>0</v>
      </c>
      <c r="O95" s="44">
        <f t="shared" si="17"/>
        <v>0</v>
      </c>
      <c r="P95" s="37"/>
      <c r="Q95" s="37"/>
      <c r="R95" s="37"/>
      <c r="S95" s="37"/>
      <c r="T95" s="37"/>
      <c r="U95" s="37"/>
      <c r="V95" s="37"/>
    </row>
    <row r="96" spans="1:22" s="32" customFormat="1" ht="15" customHeight="1" thickBot="1">
      <c r="A96" s="37"/>
      <c r="B96" s="37"/>
      <c r="C96" s="37"/>
      <c r="D96" s="37"/>
      <c r="E96" s="37"/>
      <c r="F96" s="37"/>
      <c r="G96" s="37"/>
      <c r="H96" s="37"/>
      <c r="I96" s="37"/>
      <c r="J96" s="37"/>
      <c r="K96" s="37"/>
      <c r="L96" s="37"/>
      <c r="M96" s="37"/>
      <c r="N96" s="37"/>
      <c r="O96" s="37"/>
    </row>
    <row r="97" spans="1:22" ht="15.75" thickBot="1">
      <c r="A97" s="662">
        <v>2013</v>
      </c>
      <c r="B97" s="879" t="s">
        <v>881</v>
      </c>
      <c r="C97" s="880"/>
      <c r="D97" s="880"/>
      <c r="E97" s="880"/>
      <c r="F97" s="880"/>
      <c r="G97" s="880"/>
      <c r="H97" s="880"/>
      <c r="I97" s="880"/>
      <c r="J97" s="880"/>
      <c r="K97" s="880"/>
      <c r="L97" s="880"/>
      <c r="M97" s="880"/>
      <c r="N97" s="881"/>
      <c r="O97" s="663"/>
    </row>
    <row r="98" spans="1:22" ht="23.25" customHeight="1">
      <c r="A98" s="664" t="s">
        <v>130</v>
      </c>
      <c r="B98" s="665" t="s">
        <v>8</v>
      </c>
      <c r="C98" s="666" t="s">
        <v>9</v>
      </c>
      <c r="D98" s="666" t="s">
        <v>10</v>
      </c>
      <c r="E98" s="666" t="s">
        <v>11</v>
      </c>
      <c r="F98" s="666" t="s">
        <v>12</v>
      </c>
      <c r="G98" s="666" t="s">
        <v>13</v>
      </c>
      <c r="H98" s="666" t="s">
        <v>14</v>
      </c>
      <c r="I98" s="666" t="s">
        <v>15</v>
      </c>
      <c r="J98" s="666" t="s">
        <v>16</v>
      </c>
      <c r="K98" s="666" t="s">
        <v>17</v>
      </c>
      <c r="L98" s="666" t="s">
        <v>18</v>
      </c>
      <c r="M98" s="666" t="s">
        <v>19</v>
      </c>
      <c r="N98" s="667" t="s">
        <v>20</v>
      </c>
      <c r="O98" s="668" t="s">
        <v>880</v>
      </c>
    </row>
    <row r="99" spans="1:22" ht="15" customHeight="1">
      <c r="A99" s="34" t="s">
        <v>21</v>
      </c>
      <c r="B99" s="669"/>
      <c r="C99" s="670"/>
      <c r="D99" s="670"/>
      <c r="E99" s="670"/>
      <c r="F99" s="670"/>
      <c r="G99" s="670"/>
      <c r="H99" s="670"/>
      <c r="I99" s="670"/>
      <c r="J99" s="670"/>
      <c r="K99" s="670"/>
      <c r="L99" s="670"/>
      <c r="M99" s="670"/>
      <c r="N99" s="35">
        <f t="shared" ref="N99:N104" si="18">SUM(B99:M99)</f>
        <v>0</v>
      </c>
      <c r="O99" s="36"/>
    </row>
    <row r="100" spans="1:22" ht="15" customHeight="1">
      <c r="A100" s="34" t="s">
        <v>22</v>
      </c>
      <c r="B100" s="669"/>
      <c r="C100" s="670"/>
      <c r="D100" s="670"/>
      <c r="E100" s="670"/>
      <c r="F100" s="670"/>
      <c r="G100" s="670"/>
      <c r="H100" s="670"/>
      <c r="I100" s="670"/>
      <c r="J100" s="670"/>
      <c r="K100" s="670"/>
      <c r="L100" s="670"/>
      <c r="M100" s="670"/>
      <c r="N100" s="35">
        <f t="shared" si="18"/>
        <v>0</v>
      </c>
      <c r="O100" s="36"/>
    </row>
    <row r="101" spans="1:22" ht="15" customHeight="1">
      <c r="A101" s="34" t="s">
        <v>23</v>
      </c>
      <c r="B101" s="669"/>
      <c r="C101" s="670"/>
      <c r="D101" s="670"/>
      <c r="E101" s="670"/>
      <c r="F101" s="670"/>
      <c r="G101" s="670"/>
      <c r="H101" s="670"/>
      <c r="I101" s="670"/>
      <c r="J101" s="670"/>
      <c r="K101" s="670"/>
      <c r="L101" s="670"/>
      <c r="M101" s="670"/>
      <c r="N101" s="35">
        <f t="shared" si="18"/>
        <v>0</v>
      </c>
      <c r="O101" s="36"/>
    </row>
    <row r="102" spans="1:22" ht="15" customHeight="1">
      <c r="A102" s="34" t="s">
        <v>24</v>
      </c>
      <c r="B102" s="669"/>
      <c r="C102" s="670"/>
      <c r="D102" s="670"/>
      <c r="E102" s="670"/>
      <c r="F102" s="670"/>
      <c r="G102" s="670"/>
      <c r="H102" s="670"/>
      <c r="I102" s="670"/>
      <c r="J102" s="670"/>
      <c r="K102" s="670"/>
      <c r="L102" s="670"/>
      <c r="M102" s="670"/>
      <c r="N102" s="35">
        <f t="shared" si="18"/>
        <v>0</v>
      </c>
      <c r="O102" s="36"/>
    </row>
    <row r="103" spans="1:22" s="38" customFormat="1" ht="15" customHeight="1">
      <c r="A103" s="34" t="s">
        <v>25</v>
      </c>
      <c r="B103" s="669"/>
      <c r="C103" s="670"/>
      <c r="D103" s="670"/>
      <c r="E103" s="670"/>
      <c r="F103" s="670"/>
      <c r="G103" s="670"/>
      <c r="H103" s="670"/>
      <c r="I103" s="670"/>
      <c r="J103" s="670"/>
      <c r="K103" s="670"/>
      <c r="L103" s="670"/>
      <c r="M103" s="670"/>
      <c r="N103" s="35">
        <f t="shared" si="18"/>
        <v>0</v>
      </c>
      <c r="O103" s="36"/>
      <c r="P103" s="37"/>
      <c r="Q103" s="37"/>
      <c r="R103" s="37"/>
      <c r="S103" s="37"/>
      <c r="T103" s="37"/>
      <c r="U103" s="37"/>
      <c r="V103" s="37"/>
    </row>
    <row r="104" spans="1:22" s="38" customFormat="1" ht="15" customHeight="1" thickBot="1">
      <c r="A104" s="39" t="s">
        <v>26</v>
      </c>
      <c r="B104" s="671"/>
      <c r="C104" s="672"/>
      <c r="D104" s="672"/>
      <c r="E104" s="672"/>
      <c r="F104" s="672"/>
      <c r="G104" s="672"/>
      <c r="H104" s="672"/>
      <c r="I104" s="672"/>
      <c r="J104" s="672"/>
      <c r="K104" s="672"/>
      <c r="L104" s="672"/>
      <c r="M104" s="672"/>
      <c r="N104" s="40">
        <f t="shared" si="18"/>
        <v>0</v>
      </c>
      <c r="O104" s="41"/>
      <c r="P104" s="37"/>
      <c r="Q104" s="37"/>
      <c r="R104" s="37"/>
      <c r="S104" s="37"/>
      <c r="T104" s="37"/>
      <c r="U104" s="37"/>
      <c r="V104" s="37"/>
    </row>
    <row r="105" spans="1:22" s="38" customFormat="1" ht="15" customHeight="1" thickBot="1">
      <c r="A105" s="42" t="s">
        <v>27</v>
      </c>
      <c r="B105" s="673">
        <f>SUM(B99:B104)</f>
        <v>0</v>
      </c>
      <c r="C105" s="674">
        <f t="shared" ref="C105:O105" si="19">SUM(C99:C104)</f>
        <v>0</v>
      </c>
      <c r="D105" s="674">
        <f t="shared" si="19"/>
        <v>0</v>
      </c>
      <c r="E105" s="674">
        <f t="shared" si="19"/>
        <v>0</v>
      </c>
      <c r="F105" s="674">
        <f t="shared" si="19"/>
        <v>0</v>
      </c>
      <c r="G105" s="674">
        <f t="shared" si="19"/>
        <v>0</v>
      </c>
      <c r="H105" s="674">
        <f t="shared" si="19"/>
        <v>0</v>
      </c>
      <c r="I105" s="674">
        <f t="shared" si="19"/>
        <v>0</v>
      </c>
      <c r="J105" s="674">
        <f t="shared" si="19"/>
        <v>0</v>
      </c>
      <c r="K105" s="674">
        <f t="shared" si="19"/>
        <v>0</v>
      </c>
      <c r="L105" s="674">
        <f t="shared" si="19"/>
        <v>0</v>
      </c>
      <c r="M105" s="674">
        <f t="shared" si="19"/>
        <v>0</v>
      </c>
      <c r="N105" s="43">
        <f t="shared" si="19"/>
        <v>0</v>
      </c>
      <c r="O105" s="44">
        <f t="shared" si="19"/>
        <v>0</v>
      </c>
      <c r="P105" s="37"/>
      <c r="Q105" s="37"/>
      <c r="R105" s="37"/>
      <c r="S105" s="37"/>
      <c r="T105" s="37"/>
      <c r="U105" s="37"/>
      <c r="V105" s="37"/>
    </row>
    <row r="106" spans="1:22" s="32" customFormat="1" ht="15" customHeight="1" thickBot="1">
      <c r="A106" s="37"/>
      <c r="B106" s="37"/>
      <c r="C106" s="37"/>
      <c r="D106" s="37"/>
      <c r="E106" s="37"/>
      <c r="F106" s="37"/>
      <c r="G106" s="37"/>
      <c r="H106" s="37"/>
      <c r="I106" s="37"/>
      <c r="J106" s="37"/>
      <c r="K106" s="37"/>
      <c r="L106" s="37"/>
      <c r="M106" s="37"/>
      <c r="N106" s="37"/>
      <c r="O106" s="37"/>
    </row>
    <row r="107" spans="1:22" ht="15.75" thickBot="1">
      <c r="A107" s="662">
        <v>2014</v>
      </c>
      <c r="B107" s="879" t="s">
        <v>881</v>
      </c>
      <c r="C107" s="880"/>
      <c r="D107" s="880"/>
      <c r="E107" s="880"/>
      <c r="F107" s="880"/>
      <c r="G107" s="880"/>
      <c r="H107" s="880"/>
      <c r="I107" s="880"/>
      <c r="J107" s="880"/>
      <c r="K107" s="880"/>
      <c r="L107" s="880"/>
      <c r="M107" s="880"/>
      <c r="N107" s="881"/>
      <c r="O107" s="663"/>
    </row>
    <row r="108" spans="1:22" ht="23.25" customHeight="1">
      <c r="A108" s="664" t="s">
        <v>130</v>
      </c>
      <c r="B108" s="665" t="s">
        <v>8</v>
      </c>
      <c r="C108" s="666" t="s">
        <v>9</v>
      </c>
      <c r="D108" s="666" t="s">
        <v>10</v>
      </c>
      <c r="E108" s="666" t="s">
        <v>11</v>
      </c>
      <c r="F108" s="666" t="s">
        <v>12</v>
      </c>
      <c r="G108" s="666" t="s">
        <v>13</v>
      </c>
      <c r="H108" s="666" t="s">
        <v>14</v>
      </c>
      <c r="I108" s="666" t="s">
        <v>15</v>
      </c>
      <c r="J108" s="666" t="s">
        <v>16</v>
      </c>
      <c r="K108" s="666" t="s">
        <v>17</v>
      </c>
      <c r="L108" s="666" t="s">
        <v>18</v>
      </c>
      <c r="M108" s="666" t="s">
        <v>19</v>
      </c>
      <c r="N108" s="667" t="s">
        <v>20</v>
      </c>
      <c r="O108" s="668" t="s">
        <v>880</v>
      </c>
    </row>
    <row r="109" spans="1:22" ht="15" customHeight="1">
      <c r="A109" s="34" t="s">
        <v>21</v>
      </c>
      <c r="B109" s="669"/>
      <c r="C109" s="670"/>
      <c r="D109" s="670"/>
      <c r="E109" s="670"/>
      <c r="F109" s="670"/>
      <c r="G109" s="670"/>
      <c r="H109" s="670"/>
      <c r="I109" s="670"/>
      <c r="J109" s="670"/>
      <c r="K109" s="670"/>
      <c r="L109" s="670"/>
      <c r="M109" s="670"/>
      <c r="N109" s="35">
        <f t="shared" ref="N109:N114" si="20">SUM(B109:M109)</f>
        <v>0</v>
      </c>
      <c r="O109" s="36"/>
    </row>
    <row r="110" spans="1:22" ht="15" customHeight="1">
      <c r="A110" s="34" t="s">
        <v>22</v>
      </c>
      <c r="B110" s="669"/>
      <c r="C110" s="670"/>
      <c r="D110" s="670"/>
      <c r="E110" s="670"/>
      <c r="F110" s="670"/>
      <c r="G110" s="670"/>
      <c r="H110" s="670"/>
      <c r="I110" s="670"/>
      <c r="J110" s="670"/>
      <c r="K110" s="670"/>
      <c r="L110" s="670"/>
      <c r="M110" s="670"/>
      <c r="N110" s="35">
        <f t="shared" si="20"/>
        <v>0</v>
      </c>
      <c r="O110" s="36"/>
    </row>
    <row r="111" spans="1:22" ht="15" customHeight="1">
      <c r="A111" s="34" t="s">
        <v>23</v>
      </c>
      <c r="B111" s="669"/>
      <c r="C111" s="670"/>
      <c r="D111" s="670"/>
      <c r="E111" s="670"/>
      <c r="F111" s="670"/>
      <c r="G111" s="670"/>
      <c r="H111" s="670"/>
      <c r="I111" s="670"/>
      <c r="J111" s="670"/>
      <c r="K111" s="670"/>
      <c r="L111" s="670"/>
      <c r="M111" s="670"/>
      <c r="N111" s="35">
        <f t="shared" si="20"/>
        <v>0</v>
      </c>
      <c r="O111" s="36"/>
    </row>
    <row r="112" spans="1:22" ht="15" customHeight="1">
      <c r="A112" s="34" t="s">
        <v>24</v>
      </c>
      <c r="B112" s="669"/>
      <c r="C112" s="670"/>
      <c r="D112" s="670"/>
      <c r="E112" s="670"/>
      <c r="F112" s="670"/>
      <c r="G112" s="670"/>
      <c r="H112" s="670"/>
      <c r="I112" s="670"/>
      <c r="J112" s="670"/>
      <c r="K112" s="670"/>
      <c r="L112" s="670"/>
      <c r="M112" s="670"/>
      <c r="N112" s="35">
        <f t="shared" si="20"/>
        <v>0</v>
      </c>
      <c r="O112" s="36"/>
    </row>
    <row r="113" spans="1:22" s="38" customFormat="1" ht="15" customHeight="1">
      <c r="A113" s="34" t="s">
        <v>25</v>
      </c>
      <c r="B113" s="669"/>
      <c r="C113" s="670"/>
      <c r="D113" s="670"/>
      <c r="E113" s="670"/>
      <c r="F113" s="670"/>
      <c r="G113" s="670"/>
      <c r="H113" s="670"/>
      <c r="I113" s="670"/>
      <c r="J113" s="670"/>
      <c r="K113" s="670"/>
      <c r="L113" s="670"/>
      <c r="M113" s="670"/>
      <c r="N113" s="35">
        <f t="shared" si="20"/>
        <v>0</v>
      </c>
      <c r="O113" s="36"/>
      <c r="P113" s="37"/>
      <c r="Q113" s="37"/>
      <c r="R113" s="37"/>
      <c r="S113" s="37"/>
      <c r="T113" s="37"/>
      <c r="U113" s="37"/>
      <c r="V113" s="37"/>
    </row>
    <row r="114" spans="1:22" s="38" customFormat="1" ht="15" customHeight="1" thickBot="1">
      <c r="A114" s="39" t="s">
        <v>26</v>
      </c>
      <c r="B114" s="671"/>
      <c r="C114" s="672"/>
      <c r="D114" s="672"/>
      <c r="E114" s="672"/>
      <c r="F114" s="672"/>
      <c r="G114" s="672"/>
      <c r="H114" s="672"/>
      <c r="I114" s="672"/>
      <c r="J114" s="672"/>
      <c r="K114" s="672"/>
      <c r="L114" s="672"/>
      <c r="M114" s="672"/>
      <c r="N114" s="40">
        <f t="shared" si="20"/>
        <v>0</v>
      </c>
      <c r="O114" s="41"/>
      <c r="P114" s="37"/>
      <c r="Q114" s="37"/>
      <c r="R114" s="37"/>
      <c r="S114" s="37"/>
      <c r="T114" s="37"/>
      <c r="U114" s="37"/>
      <c r="V114" s="37"/>
    </row>
    <row r="115" spans="1:22" s="38" customFormat="1" ht="15" customHeight="1" thickBot="1">
      <c r="A115" s="42" t="s">
        <v>27</v>
      </c>
      <c r="B115" s="673">
        <f>SUM(B109:B114)</f>
        <v>0</v>
      </c>
      <c r="C115" s="674">
        <f t="shared" ref="C115:O115" si="21">SUM(C109:C114)</f>
        <v>0</v>
      </c>
      <c r="D115" s="674">
        <f t="shared" si="21"/>
        <v>0</v>
      </c>
      <c r="E115" s="674">
        <f t="shared" si="21"/>
        <v>0</v>
      </c>
      <c r="F115" s="674">
        <f t="shared" si="21"/>
        <v>0</v>
      </c>
      <c r="G115" s="674">
        <f t="shared" si="21"/>
        <v>0</v>
      </c>
      <c r="H115" s="674">
        <f t="shared" si="21"/>
        <v>0</v>
      </c>
      <c r="I115" s="674">
        <f t="shared" si="21"/>
        <v>0</v>
      </c>
      <c r="J115" s="674">
        <f t="shared" si="21"/>
        <v>0</v>
      </c>
      <c r="K115" s="674">
        <f t="shared" si="21"/>
        <v>0</v>
      </c>
      <c r="L115" s="674">
        <f t="shared" si="21"/>
        <v>0</v>
      </c>
      <c r="M115" s="674">
        <f t="shared" si="21"/>
        <v>0</v>
      </c>
      <c r="N115" s="43">
        <f t="shared" si="21"/>
        <v>0</v>
      </c>
      <c r="O115" s="44">
        <f t="shared" si="21"/>
        <v>0</v>
      </c>
      <c r="P115" s="37"/>
      <c r="Q115" s="37"/>
      <c r="R115" s="37"/>
      <c r="S115" s="37"/>
      <c r="T115" s="37"/>
      <c r="U115" s="37"/>
      <c r="V115" s="37"/>
    </row>
    <row r="116" spans="1:22" s="32" customFormat="1" ht="15" customHeight="1" thickBot="1">
      <c r="A116" s="37"/>
      <c r="B116" s="37"/>
      <c r="C116" s="37"/>
      <c r="D116" s="37"/>
      <c r="E116" s="37"/>
      <c r="F116" s="37"/>
      <c r="G116" s="37"/>
      <c r="H116" s="37"/>
      <c r="I116" s="37"/>
      <c r="J116" s="37"/>
      <c r="K116" s="37"/>
      <c r="L116" s="37"/>
      <c r="M116" s="37"/>
      <c r="N116" s="37"/>
      <c r="O116" s="37"/>
    </row>
    <row r="117" spans="1:22" ht="15" customHeight="1" thickBot="1">
      <c r="A117" s="662" t="s">
        <v>126</v>
      </c>
      <c r="B117" s="879" t="s">
        <v>881</v>
      </c>
      <c r="C117" s="880"/>
      <c r="D117" s="880"/>
      <c r="E117" s="880"/>
      <c r="F117" s="880"/>
      <c r="G117" s="880"/>
      <c r="H117" s="880"/>
      <c r="I117" s="880"/>
      <c r="J117" s="880"/>
      <c r="K117" s="880"/>
      <c r="L117" s="880"/>
      <c r="M117" s="880"/>
      <c r="N117" s="881"/>
      <c r="O117" s="663"/>
    </row>
    <row r="118" spans="1:22" ht="23.25" customHeight="1">
      <c r="A118" s="664" t="s">
        <v>130</v>
      </c>
      <c r="B118" s="665" t="s">
        <v>8</v>
      </c>
      <c r="C118" s="666" t="s">
        <v>9</v>
      </c>
      <c r="D118" s="666" t="s">
        <v>10</v>
      </c>
      <c r="E118" s="666" t="s">
        <v>11</v>
      </c>
      <c r="F118" s="666" t="s">
        <v>12</v>
      </c>
      <c r="G118" s="666" t="s">
        <v>13</v>
      </c>
      <c r="H118" s="666" t="s">
        <v>14</v>
      </c>
      <c r="I118" s="666" t="s">
        <v>15</v>
      </c>
      <c r="J118" s="666" t="s">
        <v>16</v>
      </c>
      <c r="K118" s="666" t="s">
        <v>17</v>
      </c>
      <c r="L118" s="666" t="s">
        <v>18</v>
      </c>
      <c r="M118" s="666" t="s">
        <v>19</v>
      </c>
      <c r="N118" s="667" t="s">
        <v>20</v>
      </c>
      <c r="O118" s="668" t="s">
        <v>880</v>
      </c>
    </row>
    <row r="119" spans="1:22" ht="15" customHeight="1">
      <c r="A119" s="34" t="s">
        <v>21</v>
      </c>
      <c r="B119" s="669"/>
      <c r="C119" s="670"/>
      <c r="D119" s="670"/>
      <c r="E119" s="670"/>
      <c r="F119" s="670"/>
      <c r="G119" s="670"/>
      <c r="H119" s="670"/>
      <c r="I119" s="670"/>
      <c r="J119" s="670"/>
      <c r="K119" s="670"/>
      <c r="L119" s="670"/>
      <c r="M119" s="670"/>
      <c r="N119" s="35">
        <f t="shared" ref="N119:N124" si="22">SUM(B119:M119)</f>
        <v>0</v>
      </c>
      <c r="O119" s="36"/>
    </row>
    <row r="120" spans="1:22" ht="15" customHeight="1">
      <c r="A120" s="34" t="s">
        <v>22</v>
      </c>
      <c r="B120" s="669"/>
      <c r="C120" s="670"/>
      <c r="D120" s="670"/>
      <c r="E120" s="670"/>
      <c r="F120" s="670"/>
      <c r="G120" s="670"/>
      <c r="H120" s="670"/>
      <c r="I120" s="670"/>
      <c r="J120" s="670"/>
      <c r="K120" s="670"/>
      <c r="L120" s="670"/>
      <c r="M120" s="670"/>
      <c r="N120" s="35">
        <f t="shared" si="22"/>
        <v>0</v>
      </c>
      <c r="O120" s="36"/>
    </row>
    <row r="121" spans="1:22" ht="15" customHeight="1">
      <c r="A121" s="34" t="s">
        <v>23</v>
      </c>
      <c r="B121" s="669"/>
      <c r="C121" s="670"/>
      <c r="D121" s="670"/>
      <c r="E121" s="670"/>
      <c r="F121" s="670"/>
      <c r="G121" s="670"/>
      <c r="H121" s="670"/>
      <c r="I121" s="670"/>
      <c r="J121" s="670"/>
      <c r="K121" s="670"/>
      <c r="L121" s="670"/>
      <c r="M121" s="670"/>
      <c r="N121" s="35">
        <f t="shared" si="22"/>
        <v>0</v>
      </c>
      <c r="O121" s="36"/>
    </row>
    <row r="122" spans="1:22" ht="15" customHeight="1">
      <c r="A122" s="34" t="s">
        <v>24</v>
      </c>
      <c r="B122" s="669"/>
      <c r="C122" s="670"/>
      <c r="D122" s="670"/>
      <c r="E122" s="670"/>
      <c r="F122" s="670"/>
      <c r="G122" s="670"/>
      <c r="H122" s="670"/>
      <c r="I122" s="670"/>
      <c r="J122" s="670"/>
      <c r="K122" s="670"/>
      <c r="L122" s="670"/>
      <c r="M122" s="670"/>
      <c r="N122" s="35">
        <f t="shared" si="22"/>
        <v>0</v>
      </c>
      <c r="O122" s="36"/>
    </row>
    <row r="123" spans="1:22" s="38" customFormat="1" ht="15" customHeight="1">
      <c r="A123" s="34" t="s">
        <v>25</v>
      </c>
      <c r="B123" s="669"/>
      <c r="C123" s="670"/>
      <c r="D123" s="670"/>
      <c r="E123" s="670"/>
      <c r="F123" s="670"/>
      <c r="G123" s="670"/>
      <c r="H123" s="670"/>
      <c r="I123" s="670"/>
      <c r="J123" s="670"/>
      <c r="K123" s="670"/>
      <c r="L123" s="670"/>
      <c r="M123" s="670"/>
      <c r="N123" s="35">
        <f t="shared" si="22"/>
        <v>0</v>
      </c>
      <c r="O123" s="36"/>
      <c r="P123" s="37"/>
      <c r="Q123" s="37"/>
      <c r="R123" s="37"/>
      <c r="S123" s="37"/>
      <c r="T123" s="37"/>
      <c r="U123" s="37"/>
      <c r="V123" s="37"/>
    </row>
    <row r="124" spans="1:22" s="38" customFormat="1" ht="15" customHeight="1" thickBot="1">
      <c r="A124" s="39" t="s">
        <v>26</v>
      </c>
      <c r="B124" s="671"/>
      <c r="C124" s="672"/>
      <c r="D124" s="672"/>
      <c r="E124" s="672"/>
      <c r="F124" s="672"/>
      <c r="G124" s="672"/>
      <c r="H124" s="672"/>
      <c r="I124" s="672"/>
      <c r="J124" s="672"/>
      <c r="K124" s="672"/>
      <c r="L124" s="672"/>
      <c r="M124" s="672"/>
      <c r="N124" s="40">
        <f t="shared" si="22"/>
        <v>0</v>
      </c>
      <c r="O124" s="41"/>
      <c r="P124" s="37"/>
      <c r="Q124" s="37"/>
      <c r="R124" s="37"/>
      <c r="S124" s="37"/>
      <c r="T124" s="37"/>
      <c r="U124" s="37"/>
      <c r="V124" s="37"/>
    </row>
    <row r="125" spans="1:22" ht="15" customHeight="1" thickBot="1">
      <c r="A125" s="42" t="s">
        <v>27</v>
      </c>
      <c r="B125" s="673">
        <f>SUM(B119:B124)</f>
        <v>0</v>
      </c>
      <c r="C125" s="674">
        <f t="shared" ref="C125:O125" si="23">SUM(C119:C124)</f>
        <v>0</v>
      </c>
      <c r="D125" s="674">
        <f t="shared" si="23"/>
        <v>0</v>
      </c>
      <c r="E125" s="674">
        <f t="shared" si="23"/>
        <v>0</v>
      </c>
      <c r="F125" s="674">
        <f t="shared" si="23"/>
        <v>0</v>
      </c>
      <c r="G125" s="674">
        <f t="shared" si="23"/>
        <v>0</v>
      </c>
      <c r="H125" s="674">
        <f t="shared" si="23"/>
        <v>0</v>
      </c>
      <c r="I125" s="674">
        <f t="shared" si="23"/>
        <v>0</v>
      </c>
      <c r="J125" s="674">
        <f t="shared" si="23"/>
        <v>0</v>
      </c>
      <c r="K125" s="674">
        <f t="shared" si="23"/>
        <v>0</v>
      </c>
      <c r="L125" s="674">
        <f t="shared" si="23"/>
        <v>0</v>
      </c>
      <c r="M125" s="674">
        <f t="shared" si="23"/>
        <v>0</v>
      </c>
      <c r="N125" s="43">
        <f t="shared" si="23"/>
        <v>0</v>
      </c>
      <c r="O125" s="44">
        <f t="shared" si="23"/>
        <v>0</v>
      </c>
    </row>
    <row r="126" spans="1:22" s="32" customFormat="1" ht="15" customHeight="1" thickBot="1">
      <c r="A126" s="37"/>
      <c r="B126" s="37"/>
      <c r="C126" s="37"/>
      <c r="D126" s="37"/>
      <c r="E126" s="37"/>
      <c r="F126" s="37"/>
      <c r="G126" s="37"/>
      <c r="H126" s="37"/>
      <c r="I126" s="37"/>
      <c r="J126" s="37"/>
      <c r="K126" s="37"/>
      <c r="L126" s="37"/>
      <c r="M126" s="37"/>
      <c r="N126" s="37"/>
      <c r="O126" s="37"/>
    </row>
    <row r="127" spans="1:22" ht="15" customHeight="1" thickBot="1">
      <c r="A127" s="662" t="s">
        <v>127</v>
      </c>
      <c r="B127" s="879" t="s">
        <v>881</v>
      </c>
      <c r="C127" s="880"/>
      <c r="D127" s="880"/>
      <c r="E127" s="880"/>
      <c r="F127" s="880"/>
      <c r="G127" s="880"/>
      <c r="H127" s="880"/>
      <c r="I127" s="880"/>
      <c r="J127" s="880"/>
      <c r="K127" s="880"/>
      <c r="L127" s="880"/>
      <c r="M127" s="880"/>
      <c r="N127" s="881"/>
      <c r="O127" s="663"/>
    </row>
    <row r="128" spans="1:22" ht="23.25" customHeight="1">
      <c r="A128" s="664" t="s">
        <v>130</v>
      </c>
      <c r="B128" s="665" t="s">
        <v>8</v>
      </c>
      <c r="C128" s="666" t="s">
        <v>9</v>
      </c>
      <c r="D128" s="666" t="s">
        <v>10</v>
      </c>
      <c r="E128" s="666" t="s">
        <v>11</v>
      </c>
      <c r="F128" s="666" t="s">
        <v>12</v>
      </c>
      <c r="G128" s="666" t="s">
        <v>13</v>
      </c>
      <c r="H128" s="666" t="s">
        <v>14</v>
      </c>
      <c r="I128" s="666" t="s">
        <v>15</v>
      </c>
      <c r="J128" s="666" t="s">
        <v>16</v>
      </c>
      <c r="K128" s="666" t="s">
        <v>17</v>
      </c>
      <c r="L128" s="666" t="s">
        <v>18</v>
      </c>
      <c r="M128" s="666" t="s">
        <v>19</v>
      </c>
      <c r="N128" s="667" t="s">
        <v>20</v>
      </c>
      <c r="O128" s="668" t="s">
        <v>880</v>
      </c>
    </row>
    <row r="129" spans="1:22" ht="15" customHeight="1">
      <c r="A129" s="34" t="s">
        <v>21</v>
      </c>
      <c r="B129" s="669"/>
      <c r="C129" s="670"/>
      <c r="D129" s="670"/>
      <c r="E129" s="670"/>
      <c r="F129" s="670"/>
      <c r="G129" s="670"/>
      <c r="H129" s="670"/>
      <c r="I129" s="670"/>
      <c r="J129" s="670"/>
      <c r="K129" s="670"/>
      <c r="L129" s="670"/>
      <c r="M129" s="670"/>
      <c r="N129" s="35">
        <f t="shared" ref="N129:N134" si="24">SUM(B129:M129)</f>
        <v>0</v>
      </c>
      <c r="O129" s="36"/>
    </row>
    <row r="130" spans="1:22" ht="15" customHeight="1">
      <c r="A130" s="34" t="s">
        <v>22</v>
      </c>
      <c r="B130" s="669"/>
      <c r="C130" s="670"/>
      <c r="D130" s="670"/>
      <c r="E130" s="670"/>
      <c r="F130" s="670"/>
      <c r="G130" s="670"/>
      <c r="H130" s="670"/>
      <c r="I130" s="670"/>
      <c r="J130" s="670"/>
      <c r="K130" s="670"/>
      <c r="L130" s="670"/>
      <c r="M130" s="670"/>
      <c r="N130" s="35">
        <f t="shared" si="24"/>
        <v>0</v>
      </c>
      <c r="O130" s="36"/>
    </row>
    <row r="131" spans="1:22" ht="15" customHeight="1">
      <c r="A131" s="34" t="s">
        <v>23</v>
      </c>
      <c r="B131" s="669"/>
      <c r="C131" s="670"/>
      <c r="D131" s="670"/>
      <c r="E131" s="670"/>
      <c r="F131" s="670"/>
      <c r="G131" s="670"/>
      <c r="H131" s="670"/>
      <c r="I131" s="670"/>
      <c r="J131" s="670"/>
      <c r="K131" s="670"/>
      <c r="L131" s="670"/>
      <c r="M131" s="670"/>
      <c r="N131" s="35">
        <f t="shared" si="24"/>
        <v>0</v>
      </c>
      <c r="O131" s="36"/>
    </row>
    <row r="132" spans="1:22" ht="15" customHeight="1">
      <c r="A132" s="34" t="s">
        <v>24</v>
      </c>
      <c r="B132" s="669"/>
      <c r="C132" s="670"/>
      <c r="D132" s="670"/>
      <c r="E132" s="670"/>
      <c r="F132" s="670"/>
      <c r="G132" s="670"/>
      <c r="H132" s="670"/>
      <c r="I132" s="670"/>
      <c r="J132" s="670"/>
      <c r="K132" s="670"/>
      <c r="L132" s="670"/>
      <c r="M132" s="670"/>
      <c r="N132" s="35">
        <f t="shared" si="24"/>
        <v>0</v>
      </c>
      <c r="O132" s="36"/>
    </row>
    <row r="133" spans="1:22" s="38" customFormat="1" ht="15" customHeight="1">
      <c r="A133" s="34" t="s">
        <v>25</v>
      </c>
      <c r="B133" s="669"/>
      <c r="C133" s="670"/>
      <c r="D133" s="670"/>
      <c r="E133" s="670"/>
      <c r="F133" s="670"/>
      <c r="G133" s="670"/>
      <c r="H133" s="670"/>
      <c r="I133" s="670"/>
      <c r="J133" s="670"/>
      <c r="K133" s="670"/>
      <c r="L133" s="670"/>
      <c r="M133" s="670"/>
      <c r="N133" s="35">
        <f t="shared" si="24"/>
        <v>0</v>
      </c>
      <c r="O133" s="36"/>
      <c r="P133" s="37"/>
      <c r="Q133" s="37"/>
      <c r="R133" s="37"/>
      <c r="S133" s="37"/>
      <c r="T133" s="37"/>
      <c r="U133" s="37"/>
      <c r="V133" s="37"/>
    </row>
    <row r="134" spans="1:22" s="38" customFormat="1" ht="15" customHeight="1" thickBot="1">
      <c r="A134" s="39" t="s">
        <v>26</v>
      </c>
      <c r="B134" s="671"/>
      <c r="C134" s="672"/>
      <c r="D134" s="672"/>
      <c r="E134" s="672"/>
      <c r="F134" s="672"/>
      <c r="G134" s="672"/>
      <c r="H134" s="672"/>
      <c r="I134" s="672"/>
      <c r="J134" s="672"/>
      <c r="K134" s="672"/>
      <c r="L134" s="672"/>
      <c r="M134" s="672"/>
      <c r="N134" s="40">
        <f t="shared" si="24"/>
        <v>0</v>
      </c>
      <c r="O134" s="41"/>
      <c r="P134" s="37"/>
      <c r="Q134" s="37"/>
      <c r="R134" s="37"/>
      <c r="S134" s="37"/>
      <c r="T134" s="37"/>
      <c r="U134" s="37"/>
      <c r="V134" s="37"/>
    </row>
    <row r="135" spans="1:22" ht="15" customHeight="1" thickBot="1">
      <c r="A135" s="42" t="s">
        <v>27</v>
      </c>
      <c r="B135" s="673">
        <f>SUM(B129:B134)</f>
        <v>0</v>
      </c>
      <c r="C135" s="674">
        <f t="shared" ref="C135:O135" si="25">SUM(C129:C134)</f>
        <v>0</v>
      </c>
      <c r="D135" s="674">
        <f t="shared" si="25"/>
        <v>0</v>
      </c>
      <c r="E135" s="674">
        <f t="shared" si="25"/>
        <v>0</v>
      </c>
      <c r="F135" s="674">
        <f t="shared" si="25"/>
        <v>0</v>
      </c>
      <c r="G135" s="674">
        <f t="shared" si="25"/>
        <v>0</v>
      </c>
      <c r="H135" s="674">
        <f t="shared" si="25"/>
        <v>0</v>
      </c>
      <c r="I135" s="674">
        <f t="shared" si="25"/>
        <v>0</v>
      </c>
      <c r="J135" s="674">
        <f t="shared" si="25"/>
        <v>0</v>
      </c>
      <c r="K135" s="674">
        <f t="shared" si="25"/>
        <v>0</v>
      </c>
      <c r="L135" s="674">
        <f t="shared" si="25"/>
        <v>0</v>
      </c>
      <c r="M135" s="674">
        <f t="shared" si="25"/>
        <v>0</v>
      </c>
      <c r="N135" s="43">
        <f t="shared" si="25"/>
        <v>0</v>
      </c>
      <c r="O135" s="44">
        <f t="shared" si="25"/>
        <v>0</v>
      </c>
    </row>
    <row r="136" spans="1:22" s="32" customFormat="1" ht="15" customHeight="1">
      <c r="A136" s="37" t="s">
        <v>128</v>
      </c>
      <c r="B136" s="37"/>
      <c r="C136" s="37"/>
      <c r="D136" s="37"/>
      <c r="E136" s="37"/>
      <c r="F136" s="37"/>
      <c r="G136" s="37"/>
      <c r="H136" s="37"/>
      <c r="I136" s="37"/>
      <c r="J136" s="37"/>
      <c r="K136" s="37"/>
      <c r="L136" s="37"/>
      <c r="M136" s="37"/>
      <c r="N136" s="37"/>
      <c r="O136" s="37"/>
    </row>
    <row r="137" spans="1:22" s="32" customFormat="1" ht="15" customHeight="1"/>
    <row r="138" spans="1:22" s="32" customFormat="1" ht="15" customHeight="1"/>
    <row r="139" spans="1:22" s="32" customFormat="1" ht="15" customHeight="1"/>
    <row r="140" spans="1:22" s="32" customFormat="1" ht="15" customHeight="1"/>
    <row r="141" spans="1:22" s="32" customFormat="1" ht="15" customHeight="1"/>
    <row r="142" spans="1:22" s="32" customFormat="1" ht="15" customHeight="1"/>
    <row r="143" spans="1:22" s="32" customFormat="1" ht="15" customHeight="1"/>
    <row r="144" spans="1:22" s="32" customFormat="1" ht="15" customHeight="1"/>
    <row r="145" s="32" customFormat="1" ht="15" customHeight="1"/>
    <row r="146" s="32" customFormat="1" ht="15" customHeight="1"/>
    <row r="147" s="32" customFormat="1" ht="15" customHeight="1"/>
    <row r="148" s="32" customFormat="1" ht="15" customHeight="1"/>
    <row r="149" s="32" customFormat="1" ht="15" customHeight="1"/>
    <row r="150" s="32" customFormat="1" ht="15" customHeight="1"/>
    <row r="151" s="32" customFormat="1" ht="15" customHeight="1"/>
    <row r="152" s="32" customFormat="1" ht="15" customHeight="1"/>
  </sheetData>
  <sheetProtection password="CE4F" sheet="1" objects="1" scenarios="1" formatCells="0" formatColumns="0" formatRows="0" selectLockedCells="1"/>
  <mergeCells count="13">
    <mergeCell ref="B117:N117"/>
    <mergeCell ref="B127:N127"/>
    <mergeCell ref="B97:N97"/>
    <mergeCell ref="B107:N107"/>
    <mergeCell ref="B87:N87"/>
    <mergeCell ref="B27:N27"/>
    <mergeCell ref="B17:N17"/>
    <mergeCell ref="B7:N7"/>
    <mergeCell ref="B77:N77"/>
    <mergeCell ref="B67:N67"/>
    <mergeCell ref="B57:N57"/>
    <mergeCell ref="B47:N47"/>
    <mergeCell ref="B37:N37"/>
  </mergeCells>
  <pageMargins left="0.74803149606299213" right="0.74803149606299213" top="0.43307086614173229" bottom="0.35433070866141736" header="0.35433070866141736" footer="0.23622047244094491"/>
  <pageSetup paperSize="9" scale="65" orientation="landscape" r:id="rId1"/>
  <headerFooter alignWithMargins="0"/>
  <rowBreaks count="2" manualBreakCount="2">
    <brk id="46" max="14" man="1"/>
    <brk id="96" max="14" man="1"/>
  </row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91"/>
  <sheetViews>
    <sheetView view="pageBreakPreview" zoomScale="70" zoomScaleNormal="85" zoomScaleSheetLayoutView="70" workbookViewId="0">
      <selection activeCell="B9" sqref="B9"/>
    </sheetView>
  </sheetViews>
  <sheetFormatPr defaultRowHeight="12.75"/>
  <cols>
    <col min="1" max="1" width="29.5703125" style="46" customWidth="1"/>
    <col min="2" max="13" width="10.85546875" style="46" customWidth="1"/>
    <col min="14" max="14" width="12.7109375" style="46" customWidth="1"/>
    <col min="15" max="15" width="10.28515625" style="48" customWidth="1"/>
    <col min="16" max="16" width="9.28515625" style="46" bestFit="1" customWidth="1"/>
    <col min="17" max="17" width="10.28515625" style="46" customWidth="1"/>
    <col min="18" max="23" width="9.140625" style="574"/>
    <col min="24" max="16384" width="9.140625" style="46"/>
  </cols>
  <sheetData>
    <row r="1" spans="1:23" s="49" customFormat="1" ht="19.5" customHeight="1">
      <c r="A1" s="60" t="s">
        <v>877</v>
      </c>
      <c r="B1" s="48"/>
      <c r="O1" s="89"/>
      <c r="R1" s="759"/>
      <c r="S1" s="759"/>
      <c r="T1" s="759"/>
      <c r="U1" s="759"/>
      <c r="V1" s="759"/>
      <c r="W1" s="759"/>
    </row>
    <row r="2" spans="1:23" s="49" customFormat="1" ht="12.75" customHeight="1">
      <c r="A2" s="86"/>
      <c r="B2" s="48"/>
      <c r="O2" s="89"/>
      <c r="R2" s="759"/>
      <c r="S2" s="759"/>
      <c r="T2" s="759"/>
      <c r="U2" s="759"/>
      <c r="V2" s="759"/>
      <c r="W2" s="759"/>
    </row>
    <row r="3" spans="1:23" s="49" customFormat="1">
      <c r="A3" s="87" t="s">
        <v>138</v>
      </c>
      <c r="B3" s="48"/>
      <c r="O3" s="89"/>
      <c r="R3" s="759"/>
      <c r="S3" s="759"/>
      <c r="T3" s="759"/>
      <c r="U3" s="759"/>
      <c r="V3" s="759"/>
      <c r="W3" s="759"/>
    </row>
    <row r="4" spans="1:23" s="49" customFormat="1" ht="12.75" customHeight="1">
      <c r="A4" s="806" t="s">
        <v>990</v>
      </c>
      <c r="B4" s="806"/>
      <c r="C4" s="806"/>
      <c r="D4" s="806"/>
      <c r="E4" s="806"/>
      <c r="F4" s="806"/>
      <c r="G4" s="806"/>
      <c r="H4" s="806"/>
      <c r="I4" s="806"/>
      <c r="J4" s="806"/>
      <c r="K4" s="806"/>
      <c r="O4" s="89"/>
      <c r="R4" s="759"/>
      <c r="S4" s="759"/>
      <c r="T4" s="759"/>
      <c r="U4" s="759"/>
      <c r="V4" s="759"/>
      <c r="W4" s="759"/>
    </row>
    <row r="5" spans="1:23" s="49" customFormat="1" ht="12.75" customHeight="1">
      <c r="A5" s="806"/>
      <c r="B5" s="806"/>
      <c r="C5" s="806"/>
      <c r="D5" s="806"/>
      <c r="E5" s="806"/>
      <c r="F5" s="806"/>
      <c r="G5" s="806"/>
      <c r="H5" s="806"/>
      <c r="I5" s="806"/>
      <c r="J5" s="806"/>
      <c r="K5" s="806"/>
      <c r="O5" s="89"/>
      <c r="R5" s="759"/>
      <c r="S5" s="759"/>
      <c r="T5" s="759"/>
      <c r="U5" s="759"/>
      <c r="V5" s="759"/>
      <c r="W5" s="759"/>
    </row>
    <row r="6" spans="1:23" s="47" customFormat="1" ht="15.75" thickBot="1">
      <c r="A6" s="45"/>
      <c r="O6" s="90"/>
      <c r="R6" s="760"/>
      <c r="S6" s="760"/>
      <c r="T6" s="760"/>
      <c r="U6" s="760"/>
      <c r="V6" s="760"/>
      <c r="W6" s="760"/>
    </row>
    <row r="7" spans="1:23" ht="18" thickBot="1">
      <c r="A7" s="686" t="s">
        <v>35</v>
      </c>
      <c r="B7" s="48"/>
      <c r="C7" s="48"/>
      <c r="D7" s="48"/>
      <c r="E7" s="48"/>
      <c r="F7" s="48"/>
      <c r="G7" s="48"/>
      <c r="H7" s="48"/>
      <c r="I7" s="48"/>
      <c r="J7" s="48"/>
      <c r="K7" s="48"/>
      <c r="L7" s="48"/>
      <c r="M7" s="48"/>
      <c r="N7" s="48"/>
      <c r="P7" s="48"/>
      <c r="Q7" s="48"/>
    </row>
    <row r="8" spans="1:23" ht="25.5">
      <c r="A8" s="676" t="s">
        <v>991</v>
      </c>
      <c r="B8" s="677" t="s">
        <v>8</v>
      </c>
      <c r="C8" s="677" t="s">
        <v>9</v>
      </c>
      <c r="D8" s="677" t="s">
        <v>10</v>
      </c>
      <c r="E8" s="677" t="s">
        <v>11</v>
      </c>
      <c r="F8" s="677" t="s">
        <v>12</v>
      </c>
      <c r="G8" s="677" t="s">
        <v>13</v>
      </c>
      <c r="H8" s="677" t="s">
        <v>14</v>
      </c>
      <c r="I8" s="677" t="s">
        <v>15</v>
      </c>
      <c r="J8" s="677" t="s">
        <v>16</v>
      </c>
      <c r="K8" s="677" t="s">
        <v>17</v>
      </c>
      <c r="L8" s="677" t="s">
        <v>18</v>
      </c>
      <c r="M8" s="677" t="s">
        <v>19</v>
      </c>
      <c r="N8" s="677" t="s">
        <v>20</v>
      </c>
      <c r="O8" s="678" t="s">
        <v>129</v>
      </c>
      <c r="P8" s="678" t="s">
        <v>970</v>
      </c>
      <c r="Q8" s="679" t="s">
        <v>882</v>
      </c>
    </row>
    <row r="9" spans="1:23">
      <c r="A9" s="680" t="s">
        <v>1035</v>
      </c>
      <c r="B9" s="776"/>
      <c r="C9" s="776"/>
      <c r="D9" s="776"/>
      <c r="E9" s="776"/>
      <c r="F9" s="776"/>
      <c r="G9" s="776"/>
      <c r="H9" s="776"/>
      <c r="I9" s="776"/>
      <c r="J9" s="776"/>
      <c r="K9" s="776"/>
      <c r="L9" s="776"/>
      <c r="M9" s="776"/>
      <c r="N9" s="52">
        <f>SUM(B9:M9)</f>
        <v>0</v>
      </c>
      <c r="O9" s="777"/>
      <c r="P9" s="675">
        <f>IF($N$15=0,0,N9/$N$15)</f>
        <v>0</v>
      </c>
      <c r="Q9" s="681">
        <f t="shared" ref="Q9:Q15" si="0">IF(N9=0,0,N9/(MAX(B9:M9)*12))</f>
        <v>0</v>
      </c>
    </row>
    <row r="10" spans="1:23">
      <c r="A10" s="680" t="s">
        <v>1034</v>
      </c>
      <c r="B10" s="776"/>
      <c r="C10" s="776"/>
      <c r="D10" s="776"/>
      <c r="E10" s="776"/>
      <c r="F10" s="776"/>
      <c r="G10" s="776"/>
      <c r="H10" s="776"/>
      <c r="I10" s="776"/>
      <c r="J10" s="776"/>
      <c r="K10" s="776"/>
      <c r="L10" s="776"/>
      <c r="M10" s="776"/>
      <c r="N10" s="52">
        <f t="shared" ref="N10:N14" si="1">SUM(B10:M10)</f>
        <v>0</v>
      </c>
      <c r="O10" s="777"/>
      <c r="P10" s="675">
        <f t="shared" ref="P10:P15" si="2">IF($N$15=0,0,N10/$N$15)</f>
        <v>0</v>
      </c>
      <c r="Q10" s="681">
        <f t="shared" si="0"/>
        <v>0</v>
      </c>
    </row>
    <row r="11" spans="1:23">
      <c r="A11" s="680" t="s">
        <v>1032</v>
      </c>
      <c r="B11" s="776"/>
      <c r="C11" s="776"/>
      <c r="D11" s="776"/>
      <c r="E11" s="776"/>
      <c r="F11" s="776"/>
      <c r="G11" s="776"/>
      <c r="H11" s="776"/>
      <c r="I11" s="776"/>
      <c r="J11" s="776"/>
      <c r="K11" s="776"/>
      <c r="L11" s="776"/>
      <c r="M11" s="776"/>
      <c r="N11" s="52">
        <f t="shared" si="1"/>
        <v>0</v>
      </c>
      <c r="O11" s="777"/>
      <c r="P11" s="675">
        <f t="shared" si="2"/>
        <v>0</v>
      </c>
      <c r="Q11" s="681">
        <f t="shared" si="0"/>
        <v>0</v>
      </c>
    </row>
    <row r="12" spans="1:23">
      <c r="A12" s="680" t="s">
        <v>1031</v>
      </c>
      <c r="B12" s="776"/>
      <c r="C12" s="776"/>
      <c r="D12" s="776"/>
      <c r="E12" s="776"/>
      <c r="F12" s="776"/>
      <c r="G12" s="776"/>
      <c r="H12" s="776"/>
      <c r="I12" s="776"/>
      <c r="J12" s="776"/>
      <c r="K12" s="776"/>
      <c r="L12" s="776"/>
      <c r="M12" s="776"/>
      <c r="N12" s="52">
        <f t="shared" si="1"/>
        <v>0</v>
      </c>
      <c r="O12" s="777"/>
      <c r="P12" s="675">
        <f t="shared" si="2"/>
        <v>0</v>
      </c>
      <c r="Q12" s="681">
        <f t="shared" si="0"/>
        <v>0</v>
      </c>
    </row>
    <row r="13" spans="1:23">
      <c r="A13" s="680" t="s">
        <v>1033</v>
      </c>
      <c r="B13" s="776"/>
      <c r="C13" s="776"/>
      <c r="D13" s="776"/>
      <c r="E13" s="776"/>
      <c r="F13" s="776"/>
      <c r="G13" s="776"/>
      <c r="H13" s="776"/>
      <c r="I13" s="776"/>
      <c r="J13" s="776"/>
      <c r="K13" s="776"/>
      <c r="L13" s="776"/>
      <c r="M13" s="776"/>
      <c r="N13" s="52">
        <f t="shared" si="1"/>
        <v>0</v>
      </c>
      <c r="O13" s="777"/>
      <c r="P13" s="675">
        <f t="shared" si="2"/>
        <v>0</v>
      </c>
      <c r="Q13" s="681">
        <f t="shared" si="0"/>
        <v>0</v>
      </c>
    </row>
    <row r="14" spans="1:23">
      <c r="A14" s="680" t="s">
        <v>1030</v>
      </c>
      <c r="B14" s="776"/>
      <c r="C14" s="776"/>
      <c r="D14" s="776"/>
      <c r="E14" s="776"/>
      <c r="F14" s="776"/>
      <c r="G14" s="776"/>
      <c r="H14" s="776"/>
      <c r="I14" s="776"/>
      <c r="J14" s="776"/>
      <c r="K14" s="776"/>
      <c r="L14" s="776"/>
      <c r="M14" s="776"/>
      <c r="N14" s="52">
        <f t="shared" si="1"/>
        <v>0</v>
      </c>
      <c r="O14" s="777"/>
      <c r="P14" s="675">
        <f t="shared" si="2"/>
        <v>0</v>
      </c>
      <c r="Q14" s="681">
        <f t="shared" si="0"/>
        <v>0</v>
      </c>
    </row>
    <row r="15" spans="1:23" ht="15.75" thickBot="1">
      <c r="A15" s="682" t="s">
        <v>20</v>
      </c>
      <c r="B15" s="683">
        <f>SUM(B9:B14)</f>
        <v>0</v>
      </c>
      <c r="C15" s="683">
        <f t="shared" ref="C15:N15" si="3">SUM(C9:C14)</f>
        <v>0</v>
      </c>
      <c r="D15" s="683">
        <f t="shared" si="3"/>
        <v>0</v>
      </c>
      <c r="E15" s="683">
        <f t="shared" si="3"/>
        <v>0</v>
      </c>
      <c r="F15" s="683">
        <f t="shared" si="3"/>
        <v>0</v>
      </c>
      <c r="G15" s="683">
        <f t="shared" si="3"/>
        <v>0</v>
      </c>
      <c r="H15" s="683">
        <f t="shared" si="3"/>
        <v>0</v>
      </c>
      <c r="I15" s="683">
        <f t="shared" si="3"/>
        <v>0</v>
      </c>
      <c r="J15" s="683">
        <f t="shared" si="3"/>
        <v>0</v>
      </c>
      <c r="K15" s="683">
        <f t="shared" si="3"/>
        <v>0</v>
      </c>
      <c r="L15" s="683">
        <f t="shared" si="3"/>
        <v>0</v>
      </c>
      <c r="M15" s="683">
        <f t="shared" si="3"/>
        <v>0</v>
      </c>
      <c r="N15" s="683">
        <f t="shared" si="3"/>
        <v>0</v>
      </c>
      <c r="O15" s="683">
        <f>SUM(O9:O14)</f>
        <v>0</v>
      </c>
      <c r="P15" s="684">
        <f t="shared" si="2"/>
        <v>0</v>
      </c>
      <c r="Q15" s="685">
        <f t="shared" si="0"/>
        <v>0</v>
      </c>
    </row>
    <row r="16" spans="1:23" s="574" customFormat="1" ht="13.5" thickBot="1">
      <c r="A16" s="761"/>
      <c r="B16" s="762"/>
      <c r="C16" s="762"/>
      <c r="D16" s="762"/>
      <c r="E16" s="762"/>
      <c r="F16" s="762"/>
      <c r="G16" s="762"/>
      <c r="H16" s="762"/>
      <c r="I16" s="762"/>
      <c r="J16" s="762"/>
      <c r="K16" s="762"/>
      <c r="L16" s="762"/>
      <c r="M16" s="762"/>
      <c r="N16" s="762"/>
      <c r="O16" s="761"/>
      <c r="P16" s="762"/>
      <c r="Q16" s="762"/>
    </row>
    <row r="17" spans="1:17" ht="18" thickBot="1">
      <c r="A17" s="686" t="s">
        <v>34</v>
      </c>
      <c r="B17" s="48"/>
      <c r="C17" s="48"/>
      <c r="D17" s="48"/>
      <c r="E17" s="48"/>
      <c r="F17" s="48"/>
      <c r="G17" s="48"/>
      <c r="H17" s="48"/>
      <c r="I17" s="48"/>
      <c r="J17" s="48"/>
      <c r="K17" s="48"/>
      <c r="L17" s="48"/>
      <c r="M17" s="48"/>
      <c r="N17" s="48"/>
      <c r="P17" s="48"/>
      <c r="Q17" s="48"/>
    </row>
    <row r="18" spans="1:17" ht="25.5">
      <c r="A18" s="676" t="s">
        <v>991</v>
      </c>
      <c r="B18" s="677" t="s">
        <v>8</v>
      </c>
      <c r="C18" s="677" t="s">
        <v>9</v>
      </c>
      <c r="D18" s="677" t="s">
        <v>10</v>
      </c>
      <c r="E18" s="677" t="s">
        <v>11</v>
      </c>
      <c r="F18" s="677" t="s">
        <v>12</v>
      </c>
      <c r="G18" s="677" t="s">
        <v>13</v>
      </c>
      <c r="H18" s="677" t="s">
        <v>14</v>
      </c>
      <c r="I18" s="677" t="s">
        <v>15</v>
      </c>
      <c r="J18" s="677" t="s">
        <v>16</v>
      </c>
      <c r="K18" s="677" t="s">
        <v>17</v>
      </c>
      <c r="L18" s="677" t="s">
        <v>18</v>
      </c>
      <c r="M18" s="677" t="s">
        <v>19</v>
      </c>
      <c r="N18" s="677" t="s">
        <v>20</v>
      </c>
      <c r="O18" s="678" t="s">
        <v>129</v>
      </c>
      <c r="P18" s="678" t="s">
        <v>970</v>
      </c>
      <c r="Q18" s="679" t="s">
        <v>882</v>
      </c>
    </row>
    <row r="19" spans="1:17">
      <c r="A19" s="680" t="s">
        <v>1035</v>
      </c>
      <c r="B19" s="776"/>
      <c r="C19" s="776"/>
      <c r="D19" s="776"/>
      <c r="E19" s="776"/>
      <c r="F19" s="776"/>
      <c r="G19" s="776"/>
      <c r="H19" s="776"/>
      <c r="I19" s="776"/>
      <c r="J19" s="776"/>
      <c r="K19" s="776"/>
      <c r="L19" s="776"/>
      <c r="M19" s="776"/>
      <c r="N19" s="52">
        <f>SUM(B19:M19)</f>
        <v>0</v>
      </c>
      <c r="O19" s="777"/>
      <c r="P19" s="675">
        <f>IF($N$25=0,0,N19/$N$25)</f>
        <v>0</v>
      </c>
      <c r="Q19" s="681">
        <f t="shared" ref="Q19:Q25" si="4">IF(N19=0,0,N19/(MAX(B19:M19)*12))</f>
        <v>0</v>
      </c>
    </row>
    <row r="20" spans="1:17">
      <c r="A20" s="680" t="s">
        <v>1034</v>
      </c>
      <c r="B20" s="776"/>
      <c r="C20" s="776"/>
      <c r="D20" s="776"/>
      <c r="E20" s="776"/>
      <c r="F20" s="776"/>
      <c r="G20" s="776"/>
      <c r="H20" s="776"/>
      <c r="I20" s="776"/>
      <c r="J20" s="776"/>
      <c r="K20" s="776"/>
      <c r="L20" s="776"/>
      <c r="M20" s="776"/>
      <c r="N20" s="52">
        <f t="shared" ref="N20:N24" si="5">SUM(B20:M20)</f>
        <v>0</v>
      </c>
      <c r="O20" s="777"/>
      <c r="P20" s="675">
        <f t="shared" ref="P20:P25" si="6">IF($N$25=0,0,N20/$N$25)</f>
        <v>0</v>
      </c>
      <c r="Q20" s="681">
        <f t="shared" si="4"/>
        <v>0</v>
      </c>
    </row>
    <row r="21" spans="1:17">
      <c r="A21" s="680" t="s">
        <v>1032</v>
      </c>
      <c r="B21" s="776"/>
      <c r="C21" s="776"/>
      <c r="D21" s="776"/>
      <c r="E21" s="776"/>
      <c r="F21" s="776"/>
      <c r="G21" s="776"/>
      <c r="H21" s="776"/>
      <c r="I21" s="776"/>
      <c r="J21" s="776"/>
      <c r="K21" s="776"/>
      <c r="L21" s="776"/>
      <c r="M21" s="776"/>
      <c r="N21" s="52">
        <f t="shared" si="5"/>
        <v>0</v>
      </c>
      <c r="O21" s="777"/>
      <c r="P21" s="675">
        <f t="shared" si="6"/>
        <v>0</v>
      </c>
      <c r="Q21" s="681">
        <f t="shared" si="4"/>
        <v>0</v>
      </c>
    </row>
    <row r="22" spans="1:17">
      <c r="A22" s="680" t="s">
        <v>1031</v>
      </c>
      <c r="B22" s="776"/>
      <c r="C22" s="776"/>
      <c r="D22" s="776"/>
      <c r="E22" s="776"/>
      <c r="F22" s="776"/>
      <c r="G22" s="776"/>
      <c r="H22" s="776"/>
      <c r="I22" s="776"/>
      <c r="J22" s="776"/>
      <c r="K22" s="776"/>
      <c r="L22" s="776"/>
      <c r="M22" s="776"/>
      <c r="N22" s="52">
        <f t="shared" si="5"/>
        <v>0</v>
      </c>
      <c r="O22" s="777"/>
      <c r="P22" s="675">
        <f t="shared" si="6"/>
        <v>0</v>
      </c>
      <c r="Q22" s="681">
        <f t="shared" si="4"/>
        <v>0</v>
      </c>
    </row>
    <row r="23" spans="1:17">
      <c r="A23" s="680" t="s">
        <v>1033</v>
      </c>
      <c r="B23" s="776"/>
      <c r="C23" s="776"/>
      <c r="D23" s="776"/>
      <c r="E23" s="776"/>
      <c r="F23" s="776"/>
      <c r="G23" s="776"/>
      <c r="H23" s="776"/>
      <c r="I23" s="776"/>
      <c r="J23" s="776"/>
      <c r="K23" s="776"/>
      <c r="L23" s="776"/>
      <c r="M23" s="776"/>
      <c r="N23" s="52">
        <f t="shared" si="5"/>
        <v>0</v>
      </c>
      <c r="O23" s="777"/>
      <c r="P23" s="675">
        <f t="shared" si="6"/>
        <v>0</v>
      </c>
      <c r="Q23" s="681">
        <f t="shared" si="4"/>
        <v>0</v>
      </c>
    </row>
    <row r="24" spans="1:17">
      <c r="A24" s="680" t="s">
        <v>1030</v>
      </c>
      <c r="B24" s="776"/>
      <c r="C24" s="776"/>
      <c r="D24" s="776"/>
      <c r="E24" s="776"/>
      <c r="F24" s="776"/>
      <c r="G24" s="776"/>
      <c r="H24" s="776"/>
      <c r="I24" s="776"/>
      <c r="J24" s="776"/>
      <c r="K24" s="776"/>
      <c r="L24" s="776"/>
      <c r="M24" s="776"/>
      <c r="N24" s="52">
        <f t="shared" si="5"/>
        <v>0</v>
      </c>
      <c r="O24" s="777"/>
      <c r="P24" s="675">
        <f t="shared" si="6"/>
        <v>0</v>
      </c>
      <c r="Q24" s="681">
        <f t="shared" si="4"/>
        <v>0</v>
      </c>
    </row>
    <row r="25" spans="1:17" ht="15.75" thickBot="1">
      <c r="A25" s="682" t="s">
        <v>20</v>
      </c>
      <c r="B25" s="683">
        <f>SUM(B19:B24)</f>
        <v>0</v>
      </c>
      <c r="C25" s="683">
        <f t="shared" ref="C25:N25" si="7">SUM(C19:C24)</f>
        <v>0</v>
      </c>
      <c r="D25" s="683">
        <f t="shared" si="7"/>
        <v>0</v>
      </c>
      <c r="E25" s="683">
        <f t="shared" si="7"/>
        <v>0</v>
      </c>
      <c r="F25" s="683">
        <f t="shared" si="7"/>
        <v>0</v>
      </c>
      <c r="G25" s="683">
        <f t="shared" si="7"/>
        <v>0</v>
      </c>
      <c r="H25" s="683">
        <f t="shared" si="7"/>
        <v>0</v>
      </c>
      <c r="I25" s="683">
        <f t="shared" si="7"/>
        <v>0</v>
      </c>
      <c r="J25" s="683">
        <f t="shared" si="7"/>
        <v>0</v>
      </c>
      <c r="K25" s="683">
        <f t="shared" si="7"/>
        <v>0</v>
      </c>
      <c r="L25" s="683">
        <f t="shared" si="7"/>
        <v>0</v>
      </c>
      <c r="M25" s="683">
        <f t="shared" si="7"/>
        <v>0</v>
      </c>
      <c r="N25" s="683">
        <f t="shared" si="7"/>
        <v>0</v>
      </c>
      <c r="O25" s="683">
        <f>SUM(O19:O24)</f>
        <v>0</v>
      </c>
      <c r="P25" s="684">
        <f t="shared" si="6"/>
        <v>0</v>
      </c>
      <c r="Q25" s="685">
        <f t="shared" si="4"/>
        <v>0</v>
      </c>
    </row>
    <row r="26" spans="1:17" s="574" customFormat="1" ht="13.5" thickBot="1">
      <c r="A26" s="761"/>
      <c r="B26" s="762"/>
      <c r="C26" s="762"/>
      <c r="D26" s="762"/>
      <c r="E26" s="762"/>
      <c r="F26" s="762"/>
      <c r="G26" s="762"/>
      <c r="H26" s="762"/>
      <c r="I26" s="762"/>
      <c r="J26" s="762"/>
      <c r="K26" s="762"/>
      <c r="L26" s="762"/>
      <c r="M26" s="762"/>
      <c r="N26" s="762"/>
      <c r="O26" s="761"/>
      <c r="P26" s="762"/>
      <c r="Q26" s="762"/>
    </row>
    <row r="27" spans="1:17" ht="18" thickBot="1">
      <c r="A27" s="686" t="s">
        <v>33</v>
      </c>
      <c r="B27" s="48"/>
      <c r="C27" s="48"/>
      <c r="D27" s="48"/>
      <c r="E27" s="48"/>
      <c r="F27" s="48"/>
      <c r="G27" s="48"/>
      <c r="H27" s="48"/>
      <c r="I27" s="48"/>
      <c r="J27" s="48"/>
      <c r="K27" s="48"/>
      <c r="L27" s="48"/>
      <c r="M27" s="48"/>
      <c r="N27" s="48"/>
      <c r="P27" s="48"/>
      <c r="Q27" s="48"/>
    </row>
    <row r="28" spans="1:17" ht="25.5">
      <c r="A28" s="676" t="s">
        <v>991</v>
      </c>
      <c r="B28" s="677" t="s">
        <v>8</v>
      </c>
      <c r="C28" s="677" t="s">
        <v>9</v>
      </c>
      <c r="D28" s="677" t="s">
        <v>10</v>
      </c>
      <c r="E28" s="677" t="s">
        <v>11</v>
      </c>
      <c r="F28" s="677" t="s">
        <v>12</v>
      </c>
      <c r="G28" s="677" t="s">
        <v>13</v>
      </c>
      <c r="H28" s="677" t="s">
        <v>14</v>
      </c>
      <c r="I28" s="677" t="s">
        <v>15</v>
      </c>
      <c r="J28" s="677" t="s">
        <v>16</v>
      </c>
      <c r="K28" s="677" t="s">
        <v>17</v>
      </c>
      <c r="L28" s="677" t="s">
        <v>18</v>
      </c>
      <c r="M28" s="677" t="s">
        <v>19</v>
      </c>
      <c r="N28" s="677" t="s">
        <v>20</v>
      </c>
      <c r="O28" s="678" t="s">
        <v>129</v>
      </c>
      <c r="P28" s="678" t="s">
        <v>970</v>
      </c>
      <c r="Q28" s="679" t="s">
        <v>882</v>
      </c>
    </row>
    <row r="29" spans="1:17">
      <c r="A29" s="680" t="s">
        <v>1035</v>
      </c>
      <c r="B29" s="776"/>
      <c r="C29" s="776"/>
      <c r="D29" s="776"/>
      <c r="E29" s="776"/>
      <c r="F29" s="776"/>
      <c r="G29" s="776"/>
      <c r="H29" s="776"/>
      <c r="I29" s="776"/>
      <c r="J29" s="776"/>
      <c r="K29" s="776"/>
      <c r="L29" s="776"/>
      <c r="M29" s="776"/>
      <c r="N29" s="52">
        <f>SUM(B29:M29)</f>
        <v>0</v>
      </c>
      <c r="O29" s="777"/>
      <c r="P29" s="675">
        <f>IF($N$35=0,0,N29/$N$35)</f>
        <v>0</v>
      </c>
      <c r="Q29" s="681">
        <f t="shared" ref="Q29:Q35" si="8">IF(N29=0,0,N29/(MAX(B29:M29)*12))</f>
        <v>0</v>
      </c>
    </row>
    <row r="30" spans="1:17">
      <c r="A30" s="680" t="s">
        <v>1034</v>
      </c>
      <c r="B30" s="776"/>
      <c r="C30" s="776"/>
      <c r="D30" s="776"/>
      <c r="E30" s="776"/>
      <c r="F30" s="776"/>
      <c r="G30" s="776"/>
      <c r="H30" s="776"/>
      <c r="I30" s="776"/>
      <c r="J30" s="776"/>
      <c r="K30" s="776"/>
      <c r="L30" s="776"/>
      <c r="M30" s="776"/>
      <c r="N30" s="52">
        <f t="shared" ref="N30:N34" si="9">SUM(B30:M30)</f>
        <v>0</v>
      </c>
      <c r="O30" s="777"/>
      <c r="P30" s="675">
        <f t="shared" ref="P30:P35" si="10">IF($N$35=0,0,N30/$N$35)</f>
        <v>0</v>
      </c>
      <c r="Q30" s="681">
        <f t="shared" si="8"/>
        <v>0</v>
      </c>
    </row>
    <row r="31" spans="1:17">
      <c r="A31" s="680" t="s">
        <v>1032</v>
      </c>
      <c r="B31" s="776"/>
      <c r="C31" s="776"/>
      <c r="D31" s="776"/>
      <c r="E31" s="776"/>
      <c r="F31" s="776"/>
      <c r="G31" s="776"/>
      <c r="H31" s="776"/>
      <c r="I31" s="776"/>
      <c r="J31" s="776"/>
      <c r="K31" s="776"/>
      <c r="L31" s="776"/>
      <c r="M31" s="776"/>
      <c r="N31" s="52">
        <f t="shared" si="9"/>
        <v>0</v>
      </c>
      <c r="O31" s="777"/>
      <c r="P31" s="675">
        <f t="shared" si="10"/>
        <v>0</v>
      </c>
      <c r="Q31" s="681">
        <f t="shared" si="8"/>
        <v>0</v>
      </c>
    </row>
    <row r="32" spans="1:17">
      <c r="A32" s="680" t="s">
        <v>1031</v>
      </c>
      <c r="B32" s="776"/>
      <c r="C32" s="776"/>
      <c r="D32" s="776"/>
      <c r="E32" s="776"/>
      <c r="F32" s="776"/>
      <c r="G32" s="776"/>
      <c r="H32" s="776"/>
      <c r="I32" s="776"/>
      <c r="J32" s="776"/>
      <c r="K32" s="776"/>
      <c r="L32" s="776"/>
      <c r="M32" s="776"/>
      <c r="N32" s="52">
        <f t="shared" si="9"/>
        <v>0</v>
      </c>
      <c r="O32" s="777"/>
      <c r="P32" s="675">
        <f t="shared" si="10"/>
        <v>0</v>
      </c>
      <c r="Q32" s="681">
        <f t="shared" si="8"/>
        <v>0</v>
      </c>
    </row>
    <row r="33" spans="1:17">
      <c r="A33" s="680" t="s">
        <v>1033</v>
      </c>
      <c r="B33" s="776"/>
      <c r="C33" s="776"/>
      <c r="D33" s="776"/>
      <c r="E33" s="776"/>
      <c r="F33" s="776"/>
      <c r="G33" s="776"/>
      <c r="H33" s="776"/>
      <c r="I33" s="776"/>
      <c r="J33" s="776"/>
      <c r="K33" s="776"/>
      <c r="L33" s="776"/>
      <c r="M33" s="776"/>
      <c r="N33" s="52">
        <f t="shared" si="9"/>
        <v>0</v>
      </c>
      <c r="O33" s="777"/>
      <c r="P33" s="675">
        <f t="shared" si="10"/>
        <v>0</v>
      </c>
      <c r="Q33" s="681">
        <f t="shared" si="8"/>
        <v>0</v>
      </c>
    </row>
    <row r="34" spans="1:17">
      <c r="A34" s="680" t="s">
        <v>1030</v>
      </c>
      <c r="B34" s="776"/>
      <c r="C34" s="776"/>
      <c r="D34" s="776"/>
      <c r="E34" s="776"/>
      <c r="F34" s="776"/>
      <c r="G34" s="776"/>
      <c r="H34" s="776"/>
      <c r="I34" s="776"/>
      <c r="J34" s="776"/>
      <c r="K34" s="776"/>
      <c r="L34" s="776"/>
      <c r="M34" s="776"/>
      <c r="N34" s="52">
        <f t="shared" si="9"/>
        <v>0</v>
      </c>
      <c r="O34" s="777"/>
      <c r="P34" s="675">
        <f t="shared" si="10"/>
        <v>0</v>
      </c>
      <c r="Q34" s="681">
        <f t="shared" si="8"/>
        <v>0</v>
      </c>
    </row>
    <row r="35" spans="1:17" ht="15.75" thickBot="1">
      <c r="A35" s="682" t="s">
        <v>20</v>
      </c>
      <c r="B35" s="683">
        <f>SUM(B29:B34)</f>
        <v>0</v>
      </c>
      <c r="C35" s="683">
        <f t="shared" ref="C35:N35" si="11">SUM(C29:C34)</f>
        <v>0</v>
      </c>
      <c r="D35" s="683">
        <f t="shared" si="11"/>
        <v>0</v>
      </c>
      <c r="E35" s="683">
        <f t="shared" si="11"/>
        <v>0</v>
      </c>
      <c r="F35" s="683">
        <f t="shared" si="11"/>
        <v>0</v>
      </c>
      <c r="G35" s="683">
        <f t="shared" si="11"/>
        <v>0</v>
      </c>
      <c r="H35" s="683">
        <f t="shared" si="11"/>
        <v>0</v>
      </c>
      <c r="I35" s="683">
        <f t="shared" si="11"/>
        <v>0</v>
      </c>
      <c r="J35" s="683">
        <f t="shared" si="11"/>
        <v>0</v>
      </c>
      <c r="K35" s="683">
        <f t="shared" si="11"/>
        <v>0</v>
      </c>
      <c r="L35" s="683">
        <f t="shared" si="11"/>
        <v>0</v>
      </c>
      <c r="M35" s="683">
        <f t="shared" si="11"/>
        <v>0</v>
      </c>
      <c r="N35" s="683">
        <f t="shared" si="11"/>
        <v>0</v>
      </c>
      <c r="O35" s="683">
        <f>SUM(O29:O34)</f>
        <v>0</v>
      </c>
      <c r="P35" s="684">
        <f t="shared" si="10"/>
        <v>0</v>
      </c>
      <c r="Q35" s="685">
        <f t="shared" si="8"/>
        <v>0</v>
      </c>
    </row>
    <row r="36" spans="1:17" s="574" customFormat="1" ht="13.5" thickBot="1">
      <c r="A36" s="761"/>
      <c r="B36" s="762"/>
      <c r="C36" s="762"/>
      <c r="D36" s="762"/>
      <c r="E36" s="762"/>
      <c r="F36" s="762"/>
      <c r="G36" s="762"/>
      <c r="H36" s="762"/>
      <c r="I36" s="762"/>
      <c r="J36" s="762"/>
      <c r="K36" s="762"/>
      <c r="L36" s="762"/>
      <c r="M36" s="762"/>
      <c r="N36" s="762"/>
      <c r="O36" s="761"/>
      <c r="P36" s="762"/>
      <c r="Q36" s="762"/>
    </row>
    <row r="37" spans="1:17" ht="18" thickBot="1">
      <c r="A37" s="686" t="s">
        <v>32</v>
      </c>
      <c r="B37" s="48"/>
      <c r="C37" s="48"/>
      <c r="D37" s="48"/>
      <c r="E37" s="48"/>
      <c r="F37" s="48"/>
      <c r="G37" s="48"/>
      <c r="H37" s="48"/>
      <c r="I37" s="48"/>
      <c r="J37" s="48"/>
      <c r="K37" s="48"/>
      <c r="L37" s="48"/>
      <c r="M37" s="48"/>
      <c r="N37" s="48"/>
      <c r="P37" s="48"/>
      <c r="Q37" s="48"/>
    </row>
    <row r="38" spans="1:17" ht="25.5">
      <c r="A38" s="676" t="s">
        <v>991</v>
      </c>
      <c r="B38" s="677" t="s">
        <v>8</v>
      </c>
      <c r="C38" s="677" t="s">
        <v>9</v>
      </c>
      <c r="D38" s="677" t="s">
        <v>10</v>
      </c>
      <c r="E38" s="677" t="s">
        <v>11</v>
      </c>
      <c r="F38" s="677" t="s">
        <v>12</v>
      </c>
      <c r="G38" s="677" t="s">
        <v>13</v>
      </c>
      <c r="H38" s="677" t="s">
        <v>14</v>
      </c>
      <c r="I38" s="677" t="s">
        <v>15</v>
      </c>
      <c r="J38" s="677" t="s">
        <v>16</v>
      </c>
      <c r="K38" s="677" t="s">
        <v>17</v>
      </c>
      <c r="L38" s="677" t="s">
        <v>18</v>
      </c>
      <c r="M38" s="677" t="s">
        <v>19</v>
      </c>
      <c r="N38" s="677" t="s">
        <v>20</v>
      </c>
      <c r="O38" s="678" t="s">
        <v>129</v>
      </c>
      <c r="P38" s="678" t="s">
        <v>970</v>
      </c>
      <c r="Q38" s="679" t="s">
        <v>882</v>
      </c>
    </row>
    <row r="39" spans="1:17">
      <c r="A39" s="680" t="s">
        <v>1035</v>
      </c>
      <c r="B39" s="776"/>
      <c r="C39" s="776"/>
      <c r="D39" s="776"/>
      <c r="E39" s="776"/>
      <c r="F39" s="776"/>
      <c r="G39" s="776"/>
      <c r="H39" s="776"/>
      <c r="I39" s="776"/>
      <c r="J39" s="776"/>
      <c r="K39" s="776"/>
      <c r="L39" s="776"/>
      <c r="M39" s="776"/>
      <c r="N39" s="52">
        <f>SUM(B39:M39)</f>
        <v>0</v>
      </c>
      <c r="O39" s="777"/>
      <c r="P39" s="675">
        <f>IF($N$45=0,0,N39/$N$45)</f>
        <v>0</v>
      </c>
      <c r="Q39" s="681">
        <f t="shared" ref="Q39:Q45" si="12">IF(N39=0,0,N39/(MAX(B39:M39)*12))</f>
        <v>0</v>
      </c>
    </row>
    <row r="40" spans="1:17">
      <c r="A40" s="680" t="s">
        <v>1034</v>
      </c>
      <c r="B40" s="776"/>
      <c r="C40" s="776"/>
      <c r="D40" s="776"/>
      <c r="E40" s="776"/>
      <c r="F40" s="776"/>
      <c r="G40" s="776"/>
      <c r="H40" s="776"/>
      <c r="I40" s="776"/>
      <c r="J40" s="776"/>
      <c r="K40" s="776"/>
      <c r="L40" s="776"/>
      <c r="M40" s="776"/>
      <c r="N40" s="52">
        <f t="shared" ref="N40:N44" si="13">SUM(B40:M40)</f>
        <v>0</v>
      </c>
      <c r="O40" s="777"/>
      <c r="P40" s="675">
        <f t="shared" ref="P40:P45" si="14">IF($N$45=0,0,N40/$N$45)</f>
        <v>0</v>
      </c>
      <c r="Q40" s="681">
        <f t="shared" si="12"/>
        <v>0</v>
      </c>
    </row>
    <row r="41" spans="1:17">
      <c r="A41" s="680" t="s">
        <v>1032</v>
      </c>
      <c r="B41" s="776"/>
      <c r="C41" s="776"/>
      <c r="D41" s="776"/>
      <c r="E41" s="776"/>
      <c r="F41" s="776"/>
      <c r="G41" s="776"/>
      <c r="H41" s="776"/>
      <c r="I41" s="776"/>
      <c r="J41" s="776"/>
      <c r="K41" s="776"/>
      <c r="L41" s="776"/>
      <c r="M41" s="776"/>
      <c r="N41" s="52">
        <f t="shared" si="13"/>
        <v>0</v>
      </c>
      <c r="O41" s="777"/>
      <c r="P41" s="675">
        <f t="shared" si="14"/>
        <v>0</v>
      </c>
      <c r="Q41" s="681">
        <f t="shared" si="12"/>
        <v>0</v>
      </c>
    </row>
    <row r="42" spans="1:17">
      <c r="A42" s="680" t="s">
        <v>1031</v>
      </c>
      <c r="B42" s="776"/>
      <c r="C42" s="776"/>
      <c r="D42" s="776"/>
      <c r="E42" s="776"/>
      <c r="F42" s="776"/>
      <c r="G42" s="776"/>
      <c r="H42" s="776"/>
      <c r="I42" s="776"/>
      <c r="J42" s="776"/>
      <c r="K42" s="776"/>
      <c r="L42" s="776"/>
      <c r="M42" s="776"/>
      <c r="N42" s="52">
        <f t="shared" si="13"/>
        <v>0</v>
      </c>
      <c r="O42" s="777"/>
      <c r="P42" s="675">
        <f t="shared" si="14"/>
        <v>0</v>
      </c>
      <c r="Q42" s="681">
        <f t="shared" si="12"/>
        <v>0</v>
      </c>
    </row>
    <row r="43" spans="1:17">
      <c r="A43" s="680" t="s">
        <v>1033</v>
      </c>
      <c r="B43" s="776"/>
      <c r="C43" s="776"/>
      <c r="D43" s="776"/>
      <c r="E43" s="776"/>
      <c r="F43" s="776"/>
      <c r="G43" s="776"/>
      <c r="H43" s="776"/>
      <c r="I43" s="776"/>
      <c r="J43" s="776"/>
      <c r="K43" s="776"/>
      <c r="L43" s="776"/>
      <c r="M43" s="776"/>
      <c r="N43" s="52">
        <f t="shared" si="13"/>
        <v>0</v>
      </c>
      <c r="O43" s="777"/>
      <c r="P43" s="675">
        <f t="shared" si="14"/>
        <v>0</v>
      </c>
      <c r="Q43" s="681">
        <f t="shared" si="12"/>
        <v>0</v>
      </c>
    </row>
    <row r="44" spans="1:17">
      <c r="A44" s="680" t="s">
        <v>1030</v>
      </c>
      <c r="B44" s="776"/>
      <c r="C44" s="776"/>
      <c r="D44" s="776"/>
      <c r="E44" s="776"/>
      <c r="F44" s="776"/>
      <c r="G44" s="776"/>
      <c r="H44" s="776"/>
      <c r="I44" s="776"/>
      <c r="J44" s="776"/>
      <c r="K44" s="776"/>
      <c r="L44" s="776"/>
      <c r="M44" s="776"/>
      <c r="N44" s="52">
        <f t="shared" si="13"/>
        <v>0</v>
      </c>
      <c r="O44" s="777"/>
      <c r="P44" s="675">
        <f t="shared" si="14"/>
        <v>0</v>
      </c>
      <c r="Q44" s="681">
        <f t="shared" si="12"/>
        <v>0</v>
      </c>
    </row>
    <row r="45" spans="1:17" ht="15.75" thickBot="1">
      <c r="A45" s="682" t="s">
        <v>20</v>
      </c>
      <c r="B45" s="683">
        <f>SUM(B39:B44)</f>
        <v>0</v>
      </c>
      <c r="C45" s="683">
        <f t="shared" ref="C45:N45" si="15">SUM(C39:C44)</f>
        <v>0</v>
      </c>
      <c r="D45" s="683">
        <f t="shared" si="15"/>
        <v>0</v>
      </c>
      <c r="E45" s="683">
        <f t="shared" si="15"/>
        <v>0</v>
      </c>
      <c r="F45" s="683">
        <f t="shared" si="15"/>
        <v>0</v>
      </c>
      <c r="G45" s="683">
        <f t="shared" si="15"/>
        <v>0</v>
      </c>
      <c r="H45" s="683">
        <f t="shared" si="15"/>
        <v>0</v>
      </c>
      <c r="I45" s="683">
        <f t="shared" si="15"/>
        <v>0</v>
      </c>
      <c r="J45" s="683">
        <f t="shared" si="15"/>
        <v>0</v>
      </c>
      <c r="K45" s="683">
        <f t="shared" si="15"/>
        <v>0</v>
      </c>
      <c r="L45" s="683">
        <f t="shared" si="15"/>
        <v>0</v>
      </c>
      <c r="M45" s="683">
        <f t="shared" si="15"/>
        <v>0</v>
      </c>
      <c r="N45" s="683">
        <f t="shared" si="15"/>
        <v>0</v>
      </c>
      <c r="O45" s="683">
        <f>SUM(O39:O44)</f>
        <v>0</v>
      </c>
      <c r="P45" s="684">
        <f t="shared" si="14"/>
        <v>0</v>
      </c>
      <c r="Q45" s="685">
        <f t="shared" si="12"/>
        <v>0</v>
      </c>
    </row>
    <row r="46" spans="1:17" s="574" customFormat="1" ht="13.5" thickBot="1">
      <c r="A46" s="761"/>
      <c r="B46" s="762"/>
      <c r="C46" s="762"/>
      <c r="D46" s="762"/>
      <c r="E46" s="762"/>
      <c r="F46" s="762"/>
      <c r="G46" s="762"/>
      <c r="H46" s="762"/>
      <c r="I46" s="762"/>
      <c r="J46" s="762"/>
      <c r="K46" s="762"/>
      <c r="L46" s="762"/>
      <c r="M46" s="762"/>
      <c r="N46" s="762"/>
      <c r="O46" s="761"/>
      <c r="P46" s="762"/>
      <c r="Q46" s="762"/>
    </row>
    <row r="47" spans="1:17" ht="18" thickBot="1">
      <c r="A47" s="686" t="s">
        <v>31</v>
      </c>
      <c r="B47" s="48"/>
      <c r="C47" s="48"/>
      <c r="D47" s="48"/>
      <c r="E47" s="48"/>
      <c r="F47" s="48"/>
      <c r="G47" s="48"/>
      <c r="H47" s="48"/>
      <c r="I47" s="48"/>
      <c r="J47" s="48"/>
      <c r="K47" s="48"/>
      <c r="L47" s="48"/>
      <c r="M47" s="48"/>
      <c r="N47" s="48"/>
      <c r="P47" s="48"/>
      <c r="Q47" s="48"/>
    </row>
    <row r="48" spans="1:17" ht="25.5">
      <c r="A48" s="676" t="s">
        <v>991</v>
      </c>
      <c r="B48" s="677" t="s">
        <v>8</v>
      </c>
      <c r="C48" s="677" t="s">
        <v>9</v>
      </c>
      <c r="D48" s="677" t="s">
        <v>10</v>
      </c>
      <c r="E48" s="677" t="s">
        <v>11</v>
      </c>
      <c r="F48" s="677" t="s">
        <v>12</v>
      </c>
      <c r="G48" s="677" t="s">
        <v>13</v>
      </c>
      <c r="H48" s="677" t="s">
        <v>14</v>
      </c>
      <c r="I48" s="677" t="s">
        <v>15</v>
      </c>
      <c r="J48" s="677" t="s">
        <v>16</v>
      </c>
      <c r="K48" s="677" t="s">
        <v>17</v>
      </c>
      <c r="L48" s="677" t="s">
        <v>18</v>
      </c>
      <c r="M48" s="677" t="s">
        <v>19</v>
      </c>
      <c r="N48" s="677" t="s">
        <v>20</v>
      </c>
      <c r="O48" s="678" t="s">
        <v>129</v>
      </c>
      <c r="P48" s="678" t="s">
        <v>970</v>
      </c>
      <c r="Q48" s="679" t="s">
        <v>882</v>
      </c>
    </row>
    <row r="49" spans="1:17">
      <c r="A49" s="680" t="s">
        <v>1035</v>
      </c>
      <c r="B49" s="776"/>
      <c r="C49" s="776"/>
      <c r="D49" s="776"/>
      <c r="E49" s="776"/>
      <c r="F49" s="776"/>
      <c r="G49" s="776"/>
      <c r="H49" s="776"/>
      <c r="I49" s="776"/>
      <c r="J49" s="776"/>
      <c r="K49" s="776"/>
      <c r="L49" s="776"/>
      <c r="M49" s="776"/>
      <c r="N49" s="52">
        <f>SUM(B49:M49)</f>
        <v>0</v>
      </c>
      <c r="O49" s="777"/>
      <c r="P49" s="675">
        <f>IF($N$55=0,0,N49/$N$55)</f>
        <v>0</v>
      </c>
      <c r="Q49" s="681">
        <f t="shared" ref="Q49:Q55" si="16">IF(N49=0,0,N49/(MAX(B49:M49)*12))</f>
        <v>0</v>
      </c>
    </row>
    <row r="50" spans="1:17">
      <c r="A50" s="680" t="s">
        <v>1034</v>
      </c>
      <c r="B50" s="776"/>
      <c r="C50" s="776"/>
      <c r="D50" s="776"/>
      <c r="E50" s="776"/>
      <c r="F50" s="776"/>
      <c r="G50" s="776"/>
      <c r="H50" s="776"/>
      <c r="I50" s="776"/>
      <c r="J50" s="776"/>
      <c r="K50" s="776"/>
      <c r="L50" s="776"/>
      <c r="M50" s="776"/>
      <c r="N50" s="52">
        <f t="shared" ref="N50:N54" si="17">SUM(B50:M50)</f>
        <v>0</v>
      </c>
      <c r="O50" s="777"/>
      <c r="P50" s="675">
        <f t="shared" ref="P50:P55" si="18">IF($N$55=0,0,N50/$N$55)</f>
        <v>0</v>
      </c>
      <c r="Q50" s="681">
        <f t="shared" si="16"/>
        <v>0</v>
      </c>
    </row>
    <row r="51" spans="1:17">
      <c r="A51" s="680" t="s">
        <v>1032</v>
      </c>
      <c r="B51" s="776"/>
      <c r="C51" s="776"/>
      <c r="D51" s="776"/>
      <c r="E51" s="776"/>
      <c r="F51" s="776"/>
      <c r="G51" s="776"/>
      <c r="H51" s="776"/>
      <c r="I51" s="776"/>
      <c r="J51" s="776"/>
      <c r="K51" s="776"/>
      <c r="L51" s="776"/>
      <c r="M51" s="776"/>
      <c r="N51" s="52">
        <f t="shared" si="17"/>
        <v>0</v>
      </c>
      <c r="O51" s="777"/>
      <c r="P51" s="675">
        <f t="shared" si="18"/>
        <v>0</v>
      </c>
      <c r="Q51" s="681">
        <f t="shared" si="16"/>
        <v>0</v>
      </c>
    </row>
    <row r="52" spans="1:17">
      <c r="A52" s="680" t="s">
        <v>1031</v>
      </c>
      <c r="B52" s="776"/>
      <c r="C52" s="776"/>
      <c r="D52" s="776"/>
      <c r="E52" s="776"/>
      <c r="F52" s="776"/>
      <c r="G52" s="776"/>
      <c r="H52" s="776"/>
      <c r="I52" s="776"/>
      <c r="J52" s="776"/>
      <c r="K52" s="776"/>
      <c r="L52" s="776"/>
      <c r="M52" s="776"/>
      <c r="N52" s="52">
        <f t="shared" si="17"/>
        <v>0</v>
      </c>
      <c r="O52" s="777"/>
      <c r="P52" s="675">
        <f t="shared" si="18"/>
        <v>0</v>
      </c>
      <c r="Q52" s="681">
        <f t="shared" si="16"/>
        <v>0</v>
      </c>
    </row>
    <row r="53" spans="1:17">
      <c r="A53" s="680" t="s">
        <v>1033</v>
      </c>
      <c r="B53" s="776"/>
      <c r="C53" s="776"/>
      <c r="D53" s="776"/>
      <c r="E53" s="776"/>
      <c r="F53" s="776"/>
      <c r="G53" s="776"/>
      <c r="H53" s="776"/>
      <c r="I53" s="776"/>
      <c r="J53" s="776"/>
      <c r="K53" s="776"/>
      <c r="L53" s="776"/>
      <c r="M53" s="776"/>
      <c r="N53" s="52">
        <f t="shared" si="17"/>
        <v>0</v>
      </c>
      <c r="O53" s="777"/>
      <c r="P53" s="675">
        <f t="shared" si="18"/>
        <v>0</v>
      </c>
      <c r="Q53" s="681">
        <f t="shared" si="16"/>
        <v>0</v>
      </c>
    </row>
    <row r="54" spans="1:17">
      <c r="A54" s="680" t="s">
        <v>1030</v>
      </c>
      <c r="B54" s="776"/>
      <c r="C54" s="776"/>
      <c r="D54" s="776"/>
      <c r="E54" s="776"/>
      <c r="F54" s="776"/>
      <c r="G54" s="776"/>
      <c r="H54" s="776"/>
      <c r="I54" s="776"/>
      <c r="J54" s="776"/>
      <c r="K54" s="776"/>
      <c r="L54" s="776"/>
      <c r="M54" s="776"/>
      <c r="N54" s="52">
        <f t="shared" si="17"/>
        <v>0</v>
      </c>
      <c r="O54" s="777"/>
      <c r="P54" s="675">
        <f t="shared" si="18"/>
        <v>0</v>
      </c>
      <c r="Q54" s="681">
        <f t="shared" si="16"/>
        <v>0</v>
      </c>
    </row>
    <row r="55" spans="1:17" ht="15.75" thickBot="1">
      <c r="A55" s="682" t="s">
        <v>20</v>
      </c>
      <c r="B55" s="683">
        <f>SUM(B49:B54)</f>
        <v>0</v>
      </c>
      <c r="C55" s="683">
        <f t="shared" ref="C55:N55" si="19">SUM(C49:C54)</f>
        <v>0</v>
      </c>
      <c r="D55" s="683">
        <f t="shared" si="19"/>
        <v>0</v>
      </c>
      <c r="E55" s="683">
        <f t="shared" si="19"/>
        <v>0</v>
      </c>
      <c r="F55" s="683">
        <f t="shared" si="19"/>
        <v>0</v>
      </c>
      <c r="G55" s="683">
        <f t="shared" si="19"/>
        <v>0</v>
      </c>
      <c r="H55" s="683">
        <f t="shared" si="19"/>
        <v>0</v>
      </c>
      <c r="I55" s="683">
        <f t="shared" si="19"/>
        <v>0</v>
      </c>
      <c r="J55" s="683">
        <f t="shared" si="19"/>
        <v>0</v>
      </c>
      <c r="K55" s="683">
        <f t="shared" si="19"/>
        <v>0</v>
      </c>
      <c r="L55" s="683">
        <f t="shared" si="19"/>
        <v>0</v>
      </c>
      <c r="M55" s="683">
        <f t="shared" si="19"/>
        <v>0</v>
      </c>
      <c r="N55" s="683">
        <f t="shared" si="19"/>
        <v>0</v>
      </c>
      <c r="O55" s="683">
        <f>SUM(O49:O54)</f>
        <v>0</v>
      </c>
      <c r="P55" s="684">
        <f t="shared" si="18"/>
        <v>0</v>
      </c>
      <c r="Q55" s="685">
        <f t="shared" si="16"/>
        <v>0</v>
      </c>
    </row>
    <row r="56" spans="1:17" s="574" customFormat="1" ht="13.5" thickBot="1">
      <c r="A56" s="761"/>
      <c r="B56" s="762"/>
      <c r="C56" s="762"/>
      <c r="D56" s="762"/>
      <c r="E56" s="762"/>
      <c r="F56" s="762"/>
      <c r="G56" s="762"/>
      <c r="H56" s="762"/>
      <c r="I56" s="762"/>
      <c r="J56" s="762"/>
      <c r="K56" s="762"/>
      <c r="L56" s="762"/>
      <c r="M56" s="762"/>
      <c r="N56" s="762"/>
      <c r="O56" s="761"/>
      <c r="P56" s="762"/>
      <c r="Q56" s="762"/>
    </row>
    <row r="57" spans="1:17" ht="18" thickBot="1">
      <c r="A57" s="686" t="s">
        <v>30</v>
      </c>
      <c r="B57" s="48"/>
      <c r="C57" s="48"/>
      <c r="D57" s="48"/>
      <c r="E57" s="48"/>
      <c r="F57" s="48"/>
      <c r="G57" s="48"/>
      <c r="H57" s="48"/>
      <c r="I57" s="48"/>
      <c r="J57" s="48"/>
      <c r="K57" s="48"/>
      <c r="L57" s="48"/>
      <c r="M57" s="48"/>
      <c r="N57" s="48"/>
      <c r="P57" s="48"/>
      <c r="Q57" s="48"/>
    </row>
    <row r="58" spans="1:17" ht="25.5">
      <c r="A58" s="676" t="s">
        <v>991</v>
      </c>
      <c r="B58" s="677" t="s">
        <v>8</v>
      </c>
      <c r="C58" s="677" t="s">
        <v>9</v>
      </c>
      <c r="D58" s="677" t="s">
        <v>10</v>
      </c>
      <c r="E58" s="677" t="s">
        <v>11</v>
      </c>
      <c r="F58" s="677" t="s">
        <v>12</v>
      </c>
      <c r="G58" s="677" t="s">
        <v>13</v>
      </c>
      <c r="H58" s="677" t="s">
        <v>14</v>
      </c>
      <c r="I58" s="677" t="s">
        <v>15</v>
      </c>
      <c r="J58" s="677" t="s">
        <v>16</v>
      </c>
      <c r="K58" s="677" t="s">
        <v>17</v>
      </c>
      <c r="L58" s="677" t="s">
        <v>18</v>
      </c>
      <c r="M58" s="677" t="s">
        <v>19</v>
      </c>
      <c r="N58" s="677" t="s">
        <v>20</v>
      </c>
      <c r="O58" s="678" t="s">
        <v>129</v>
      </c>
      <c r="P58" s="678" t="s">
        <v>970</v>
      </c>
      <c r="Q58" s="679" t="s">
        <v>882</v>
      </c>
    </row>
    <row r="59" spans="1:17">
      <c r="A59" s="680" t="s">
        <v>1035</v>
      </c>
      <c r="B59" s="776"/>
      <c r="C59" s="776"/>
      <c r="D59" s="776"/>
      <c r="E59" s="776"/>
      <c r="F59" s="776"/>
      <c r="G59" s="776"/>
      <c r="H59" s="776"/>
      <c r="I59" s="776"/>
      <c r="J59" s="776"/>
      <c r="K59" s="776"/>
      <c r="L59" s="776"/>
      <c r="M59" s="776"/>
      <c r="N59" s="52">
        <f>SUM(B59:M59)</f>
        <v>0</v>
      </c>
      <c r="O59" s="777"/>
      <c r="P59" s="675">
        <f>IF($N$65=0,0,N59/$N$65)</f>
        <v>0</v>
      </c>
      <c r="Q59" s="681">
        <f t="shared" ref="Q59:Q65" si="20">IF(N59=0,0,N59/(MAX(B59:M59)*12))</f>
        <v>0</v>
      </c>
    </row>
    <row r="60" spans="1:17">
      <c r="A60" s="680" t="s">
        <v>1034</v>
      </c>
      <c r="B60" s="776"/>
      <c r="C60" s="776"/>
      <c r="D60" s="776"/>
      <c r="E60" s="776"/>
      <c r="F60" s="776"/>
      <c r="G60" s="776"/>
      <c r="H60" s="776"/>
      <c r="I60" s="776"/>
      <c r="J60" s="776"/>
      <c r="K60" s="776"/>
      <c r="L60" s="776"/>
      <c r="M60" s="776"/>
      <c r="N60" s="52">
        <f t="shared" ref="N60:N64" si="21">SUM(B60:M60)</f>
        <v>0</v>
      </c>
      <c r="O60" s="777"/>
      <c r="P60" s="675">
        <f t="shared" ref="P60:P65" si="22">IF($N$65=0,0,N60/$N$65)</f>
        <v>0</v>
      </c>
      <c r="Q60" s="681">
        <f t="shared" si="20"/>
        <v>0</v>
      </c>
    </row>
    <row r="61" spans="1:17">
      <c r="A61" s="680" t="s">
        <v>1032</v>
      </c>
      <c r="B61" s="776"/>
      <c r="C61" s="776"/>
      <c r="D61" s="776"/>
      <c r="E61" s="776"/>
      <c r="F61" s="776"/>
      <c r="G61" s="776"/>
      <c r="H61" s="776"/>
      <c r="I61" s="776"/>
      <c r="J61" s="776"/>
      <c r="K61" s="776"/>
      <c r="L61" s="776"/>
      <c r="M61" s="776"/>
      <c r="N61" s="52">
        <f t="shared" si="21"/>
        <v>0</v>
      </c>
      <c r="O61" s="777"/>
      <c r="P61" s="675">
        <f t="shared" si="22"/>
        <v>0</v>
      </c>
      <c r="Q61" s="681">
        <f t="shared" si="20"/>
        <v>0</v>
      </c>
    </row>
    <row r="62" spans="1:17">
      <c r="A62" s="680" t="s">
        <v>1031</v>
      </c>
      <c r="B62" s="776"/>
      <c r="C62" s="776"/>
      <c r="D62" s="776"/>
      <c r="E62" s="776"/>
      <c r="F62" s="776"/>
      <c r="G62" s="776"/>
      <c r="H62" s="776"/>
      <c r="I62" s="776"/>
      <c r="J62" s="776"/>
      <c r="K62" s="776"/>
      <c r="L62" s="776"/>
      <c r="M62" s="776"/>
      <c r="N62" s="52">
        <f t="shared" si="21"/>
        <v>0</v>
      </c>
      <c r="O62" s="777"/>
      <c r="P62" s="675">
        <f t="shared" si="22"/>
        <v>0</v>
      </c>
      <c r="Q62" s="681">
        <f t="shared" si="20"/>
        <v>0</v>
      </c>
    </row>
    <row r="63" spans="1:17">
      <c r="A63" s="680" t="s">
        <v>1033</v>
      </c>
      <c r="B63" s="776"/>
      <c r="C63" s="776"/>
      <c r="D63" s="776"/>
      <c r="E63" s="776"/>
      <c r="F63" s="776"/>
      <c r="G63" s="776"/>
      <c r="H63" s="776"/>
      <c r="I63" s="776"/>
      <c r="J63" s="776"/>
      <c r="K63" s="776"/>
      <c r="L63" s="776"/>
      <c r="M63" s="776"/>
      <c r="N63" s="52">
        <f t="shared" si="21"/>
        <v>0</v>
      </c>
      <c r="O63" s="777"/>
      <c r="P63" s="675">
        <f t="shared" si="22"/>
        <v>0</v>
      </c>
      <c r="Q63" s="681">
        <f t="shared" si="20"/>
        <v>0</v>
      </c>
    </row>
    <row r="64" spans="1:17">
      <c r="A64" s="680" t="s">
        <v>1030</v>
      </c>
      <c r="B64" s="776"/>
      <c r="C64" s="776"/>
      <c r="D64" s="776"/>
      <c r="E64" s="776"/>
      <c r="F64" s="776"/>
      <c r="G64" s="776"/>
      <c r="H64" s="776"/>
      <c r="I64" s="776"/>
      <c r="J64" s="776"/>
      <c r="K64" s="776"/>
      <c r="L64" s="776"/>
      <c r="M64" s="776"/>
      <c r="N64" s="52">
        <f t="shared" si="21"/>
        <v>0</v>
      </c>
      <c r="O64" s="777"/>
      <c r="P64" s="675">
        <f t="shared" si="22"/>
        <v>0</v>
      </c>
      <c r="Q64" s="681">
        <f t="shared" si="20"/>
        <v>0</v>
      </c>
    </row>
    <row r="65" spans="1:17" ht="15.75" thickBot="1">
      <c r="A65" s="682" t="s">
        <v>20</v>
      </c>
      <c r="B65" s="683">
        <f>SUM(B59:B64)</f>
        <v>0</v>
      </c>
      <c r="C65" s="683">
        <f t="shared" ref="C65:N65" si="23">SUM(C59:C64)</f>
        <v>0</v>
      </c>
      <c r="D65" s="683">
        <f t="shared" si="23"/>
        <v>0</v>
      </c>
      <c r="E65" s="683">
        <f t="shared" si="23"/>
        <v>0</v>
      </c>
      <c r="F65" s="683">
        <f t="shared" si="23"/>
        <v>0</v>
      </c>
      <c r="G65" s="683">
        <f t="shared" si="23"/>
        <v>0</v>
      </c>
      <c r="H65" s="683">
        <f t="shared" si="23"/>
        <v>0</v>
      </c>
      <c r="I65" s="683">
        <f t="shared" si="23"/>
        <v>0</v>
      </c>
      <c r="J65" s="683">
        <f t="shared" si="23"/>
        <v>0</v>
      </c>
      <c r="K65" s="683">
        <f t="shared" si="23"/>
        <v>0</v>
      </c>
      <c r="L65" s="683">
        <f t="shared" si="23"/>
        <v>0</v>
      </c>
      <c r="M65" s="683">
        <f t="shared" si="23"/>
        <v>0</v>
      </c>
      <c r="N65" s="683">
        <f t="shared" si="23"/>
        <v>0</v>
      </c>
      <c r="O65" s="683">
        <f>SUM(O59:O64)</f>
        <v>0</v>
      </c>
      <c r="P65" s="684">
        <f t="shared" si="22"/>
        <v>0</v>
      </c>
      <c r="Q65" s="685">
        <f t="shared" si="20"/>
        <v>0</v>
      </c>
    </row>
    <row r="66" spans="1:17" s="574" customFormat="1" ht="13.5" thickBot="1">
      <c r="A66" s="761"/>
      <c r="B66" s="762"/>
      <c r="C66" s="762"/>
      <c r="D66" s="762"/>
      <c r="E66" s="762"/>
      <c r="F66" s="762"/>
      <c r="G66" s="762"/>
      <c r="H66" s="762"/>
      <c r="I66" s="762"/>
      <c r="J66" s="762"/>
      <c r="K66" s="762"/>
      <c r="L66" s="762"/>
      <c r="M66" s="762"/>
      <c r="N66" s="762"/>
      <c r="O66" s="761"/>
      <c r="P66" s="762"/>
      <c r="Q66" s="762"/>
    </row>
    <row r="67" spans="1:17" ht="15.75" thickBot="1">
      <c r="A67" s="686" t="s">
        <v>29</v>
      </c>
      <c r="B67" s="48"/>
      <c r="C67" s="48"/>
      <c r="D67" s="48"/>
      <c r="E67" s="48"/>
      <c r="F67" s="48"/>
      <c r="G67" s="48"/>
      <c r="H67" s="48"/>
      <c r="I67" s="48"/>
      <c r="J67" s="48"/>
      <c r="K67" s="48"/>
      <c r="L67" s="48"/>
      <c r="M67" s="48"/>
      <c r="N67" s="48"/>
      <c r="P67" s="48"/>
      <c r="Q67" s="48"/>
    </row>
    <row r="68" spans="1:17" ht="25.5">
      <c r="A68" s="676" t="s">
        <v>991</v>
      </c>
      <c r="B68" s="677" t="s">
        <v>8</v>
      </c>
      <c r="C68" s="677" t="s">
        <v>9</v>
      </c>
      <c r="D68" s="677" t="s">
        <v>10</v>
      </c>
      <c r="E68" s="677" t="s">
        <v>11</v>
      </c>
      <c r="F68" s="677" t="s">
        <v>12</v>
      </c>
      <c r="G68" s="677" t="s">
        <v>13</v>
      </c>
      <c r="H68" s="677" t="s">
        <v>14</v>
      </c>
      <c r="I68" s="677" t="s">
        <v>15</v>
      </c>
      <c r="J68" s="677" t="s">
        <v>16</v>
      </c>
      <c r="K68" s="677" t="s">
        <v>17</v>
      </c>
      <c r="L68" s="677" t="s">
        <v>18</v>
      </c>
      <c r="M68" s="677" t="s">
        <v>19</v>
      </c>
      <c r="N68" s="677" t="s">
        <v>20</v>
      </c>
      <c r="O68" s="678" t="s">
        <v>129</v>
      </c>
      <c r="P68" s="678" t="s">
        <v>970</v>
      </c>
      <c r="Q68" s="679" t="s">
        <v>882</v>
      </c>
    </row>
    <row r="69" spans="1:17">
      <c r="A69" s="680" t="s">
        <v>1035</v>
      </c>
      <c r="B69" s="50">
        <f t="shared" ref="B69:M69" si="24">+B9+B19+B29+B39+B49+B59</f>
        <v>0</v>
      </c>
      <c r="C69" s="50">
        <f t="shared" si="24"/>
        <v>0</v>
      </c>
      <c r="D69" s="50">
        <f t="shared" si="24"/>
        <v>0</v>
      </c>
      <c r="E69" s="50">
        <f t="shared" si="24"/>
        <v>0</v>
      </c>
      <c r="F69" s="50">
        <f t="shared" si="24"/>
        <v>0</v>
      </c>
      <c r="G69" s="50">
        <f t="shared" si="24"/>
        <v>0</v>
      </c>
      <c r="H69" s="50">
        <f t="shared" si="24"/>
        <v>0</v>
      </c>
      <c r="I69" s="50">
        <f t="shared" si="24"/>
        <v>0</v>
      </c>
      <c r="J69" s="50">
        <f t="shared" si="24"/>
        <v>0</v>
      </c>
      <c r="K69" s="50">
        <f t="shared" si="24"/>
        <v>0</v>
      </c>
      <c r="L69" s="50">
        <f t="shared" si="24"/>
        <v>0</v>
      </c>
      <c r="M69" s="50">
        <f t="shared" si="24"/>
        <v>0</v>
      </c>
      <c r="N69" s="52">
        <f>SUM(B69:M69)</f>
        <v>0</v>
      </c>
      <c r="O69" s="51">
        <f t="shared" ref="O69:O74" si="25">+O9+O19+O29+O39+O49+O59</f>
        <v>0</v>
      </c>
      <c r="P69" s="675">
        <f>IF($N$75=0,0,N69/$N$75)</f>
        <v>0</v>
      </c>
      <c r="Q69" s="681">
        <f t="shared" ref="Q69:Q75" si="26">IF(N69=0,0,N69/(MAX(B69:M69)*12))</f>
        <v>0</v>
      </c>
    </row>
    <row r="70" spans="1:17">
      <c r="A70" s="680" t="s">
        <v>1034</v>
      </c>
      <c r="B70" s="50">
        <f t="shared" ref="B70:M70" si="27">+B10+B20+B30+B40+B50+B60</f>
        <v>0</v>
      </c>
      <c r="C70" s="50">
        <f t="shared" si="27"/>
        <v>0</v>
      </c>
      <c r="D70" s="50">
        <f t="shared" si="27"/>
        <v>0</v>
      </c>
      <c r="E70" s="50">
        <f t="shared" si="27"/>
        <v>0</v>
      </c>
      <c r="F70" s="50">
        <f t="shared" si="27"/>
        <v>0</v>
      </c>
      <c r="G70" s="50">
        <f t="shared" si="27"/>
        <v>0</v>
      </c>
      <c r="H70" s="50">
        <f t="shared" si="27"/>
        <v>0</v>
      </c>
      <c r="I70" s="50">
        <f t="shared" si="27"/>
        <v>0</v>
      </c>
      <c r="J70" s="50">
        <f t="shared" si="27"/>
        <v>0</v>
      </c>
      <c r="K70" s="50">
        <f t="shared" si="27"/>
        <v>0</v>
      </c>
      <c r="L70" s="50">
        <f t="shared" si="27"/>
        <v>0</v>
      </c>
      <c r="M70" s="50">
        <f t="shared" si="27"/>
        <v>0</v>
      </c>
      <c r="N70" s="52">
        <f>SUM(B70:M70)</f>
        <v>0</v>
      </c>
      <c r="O70" s="51">
        <f t="shared" si="25"/>
        <v>0</v>
      </c>
      <c r="P70" s="675">
        <f t="shared" ref="P70:P75" si="28">IF($N$75=0,0,N70/$N$75)</f>
        <v>0</v>
      </c>
      <c r="Q70" s="681">
        <f t="shared" si="26"/>
        <v>0</v>
      </c>
    </row>
    <row r="71" spans="1:17">
      <c r="A71" s="680" t="s">
        <v>1032</v>
      </c>
      <c r="B71" s="50">
        <f t="shared" ref="B71:M71" si="29">+B11+B21+B31+B41+B51+B61</f>
        <v>0</v>
      </c>
      <c r="C71" s="50">
        <f t="shared" si="29"/>
        <v>0</v>
      </c>
      <c r="D71" s="50">
        <f t="shared" si="29"/>
        <v>0</v>
      </c>
      <c r="E71" s="50">
        <f t="shared" si="29"/>
        <v>0</v>
      </c>
      <c r="F71" s="50">
        <f t="shared" si="29"/>
        <v>0</v>
      </c>
      <c r="G71" s="50">
        <f t="shared" si="29"/>
        <v>0</v>
      </c>
      <c r="H71" s="50">
        <f t="shared" si="29"/>
        <v>0</v>
      </c>
      <c r="I71" s="50">
        <f t="shared" si="29"/>
        <v>0</v>
      </c>
      <c r="J71" s="50">
        <f t="shared" si="29"/>
        <v>0</v>
      </c>
      <c r="K71" s="50">
        <f t="shared" si="29"/>
        <v>0</v>
      </c>
      <c r="L71" s="50">
        <f t="shared" si="29"/>
        <v>0</v>
      </c>
      <c r="M71" s="50">
        <f t="shared" si="29"/>
        <v>0</v>
      </c>
      <c r="N71" s="52">
        <f>SUM(B71:M71)</f>
        <v>0</v>
      </c>
      <c r="O71" s="51">
        <f t="shared" si="25"/>
        <v>0</v>
      </c>
      <c r="P71" s="675">
        <f t="shared" si="28"/>
        <v>0</v>
      </c>
      <c r="Q71" s="681">
        <f t="shared" si="26"/>
        <v>0</v>
      </c>
    </row>
    <row r="72" spans="1:17">
      <c r="A72" s="680" t="s">
        <v>1031</v>
      </c>
      <c r="B72" s="50">
        <f t="shared" ref="B72:M72" si="30">+B12+B22+B32+B42+B52+B62</f>
        <v>0</v>
      </c>
      <c r="C72" s="50">
        <f t="shared" si="30"/>
        <v>0</v>
      </c>
      <c r="D72" s="50">
        <f t="shared" si="30"/>
        <v>0</v>
      </c>
      <c r="E72" s="50">
        <f t="shared" si="30"/>
        <v>0</v>
      </c>
      <c r="F72" s="50">
        <f t="shared" si="30"/>
        <v>0</v>
      </c>
      <c r="G72" s="50">
        <f t="shared" si="30"/>
        <v>0</v>
      </c>
      <c r="H72" s="50">
        <f t="shared" si="30"/>
        <v>0</v>
      </c>
      <c r="I72" s="50">
        <f t="shared" si="30"/>
        <v>0</v>
      </c>
      <c r="J72" s="50">
        <f t="shared" si="30"/>
        <v>0</v>
      </c>
      <c r="K72" s="50">
        <f t="shared" si="30"/>
        <v>0</v>
      </c>
      <c r="L72" s="50">
        <f t="shared" si="30"/>
        <v>0</v>
      </c>
      <c r="M72" s="50">
        <f t="shared" si="30"/>
        <v>0</v>
      </c>
      <c r="N72" s="52">
        <f t="shared" ref="N72" si="31">SUM(B72:M72)</f>
        <v>0</v>
      </c>
      <c r="O72" s="51">
        <f t="shared" si="25"/>
        <v>0</v>
      </c>
      <c r="P72" s="675">
        <f t="shared" si="28"/>
        <v>0</v>
      </c>
      <c r="Q72" s="681">
        <f t="shared" si="26"/>
        <v>0</v>
      </c>
    </row>
    <row r="73" spans="1:17">
      <c r="A73" s="680" t="s">
        <v>1033</v>
      </c>
      <c r="B73" s="50">
        <f t="shared" ref="B73:M73" si="32">+B13+B23+B33+B43+B53+B63</f>
        <v>0</v>
      </c>
      <c r="C73" s="50">
        <f t="shared" si="32"/>
        <v>0</v>
      </c>
      <c r="D73" s="50">
        <f t="shared" si="32"/>
        <v>0</v>
      </c>
      <c r="E73" s="50">
        <f t="shared" si="32"/>
        <v>0</v>
      </c>
      <c r="F73" s="50">
        <f t="shared" si="32"/>
        <v>0</v>
      </c>
      <c r="G73" s="50">
        <f t="shared" si="32"/>
        <v>0</v>
      </c>
      <c r="H73" s="50">
        <f t="shared" si="32"/>
        <v>0</v>
      </c>
      <c r="I73" s="50">
        <f t="shared" si="32"/>
        <v>0</v>
      </c>
      <c r="J73" s="50">
        <f t="shared" si="32"/>
        <v>0</v>
      </c>
      <c r="K73" s="50">
        <f t="shared" si="32"/>
        <v>0</v>
      </c>
      <c r="L73" s="50">
        <f t="shared" si="32"/>
        <v>0</v>
      </c>
      <c r="M73" s="50">
        <f t="shared" si="32"/>
        <v>0</v>
      </c>
      <c r="N73" s="52">
        <f>SUM(B73:M73)</f>
        <v>0</v>
      </c>
      <c r="O73" s="51">
        <f t="shared" si="25"/>
        <v>0</v>
      </c>
      <c r="P73" s="675">
        <f t="shared" si="28"/>
        <v>0</v>
      </c>
      <c r="Q73" s="681">
        <f t="shared" si="26"/>
        <v>0</v>
      </c>
    </row>
    <row r="74" spans="1:17">
      <c r="A74" s="680" t="s">
        <v>1030</v>
      </c>
      <c r="B74" s="50">
        <f t="shared" ref="B74:M74" si="33">+B14+B24+B34+B44+B54+B64</f>
        <v>0</v>
      </c>
      <c r="C74" s="50">
        <f t="shared" si="33"/>
        <v>0</v>
      </c>
      <c r="D74" s="50">
        <f t="shared" si="33"/>
        <v>0</v>
      </c>
      <c r="E74" s="50">
        <f t="shared" si="33"/>
        <v>0</v>
      </c>
      <c r="F74" s="50">
        <f t="shared" si="33"/>
        <v>0</v>
      </c>
      <c r="G74" s="50">
        <f t="shared" si="33"/>
        <v>0</v>
      </c>
      <c r="H74" s="50">
        <f t="shared" si="33"/>
        <v>0</v>
      </c>
      <c r="I74" s="50">
        <f t="shared" si="33"/>
        <v>0</v>
      </c>
      <c r="J74" s="50">
        <f t="shared" si="33"/>
        <v>0</v>
      </c>
      <c r="K74" s="50">
        <f t="shared" si="33"/>
        <v>0</v>
      </c>
      <c r="L74" s="50">
        <f t="shared" si="33"/>
        <v>0</v>
      </c>
      <c r="M74" s="50">
        <f t="shared" si="33"/>
        <v>0</v>
      </c>
      <c r="N74" s="52">
        <f>SUM(B74:M74)</f>
        <v>0</v>
      </c>
      <c r="O74" s="51">
        <f t="shared" si="25"/>
        <v>0</v>
      </c>
      <c r="P74" s="675">
        <f t="shared" si="28"/>
        <v>0</v>
      </c>
      <c r="Q74" s="681">
        <f t="shared" si="26"/>
        <v>0</v>
      </c>
    </row>
    <row r="75" spans="1:17" ht="15.75" thickBot="1">
      <c r="A75" s="682" t="s">
        <v>20</v>
      </c>
      <c r="B75" s="683">
        <f>SUM(B69:B74)</f>
        <v>0</v>
      </c>
      <c r="C75" s="683">
        <f t="shared" ref="C75:N75" si="34">SUM(C69:C74)</f>
        <v>0</v>
      </c>
      <c r="D75" s="683">
        <f t="shared" si="34"/>
        <v>0</v>
      </c>
      <c r="E75" s="683">
        <f t="shared" si="34"/>
        <v>0</v>
      </c>
      <c r="F75" s="683">
        <f t="shared" si="34"/>
        <v>0</v>
      </c>
      <c r="G75" s="683">
        <f t="shared" si="34"/>
        <v>0</v>
      </c>
      <c r="H75" s="683">
        <f t="shared" si="34"/>
        <v>0</v>
      </c>
      <c r="I75" s="683">
        <f t="shared" si="34"/>
        <v>0</v>
      </c>
      <c r="J75" s="683">
        <f t="shared" si="34"/>
        <v>0</v>
      </c>
      <c r="K75" s="683">
        <f t="shared" si="34"/>
        <v>0</v>
      </c>
      <c r="L75" s="683">
        <f t="shared" si="34"/>
        <v>0</v>
      </c>
      <c r="M75" s="683">
        <f t="shared" si="34"/>
        <v>0</v>
      </c>
      <c r="N75" s="683">
        <f t="shared" si="34"/>
        <v>0</v>
      </c>
      <c r="O75" s="683">
        <f>SUM(O69:O74)</f>
        <v>0</v>
      </c>
      <c r="P75" s="684">
        <f t="shared" si="28"/>
        <v>0</v>
      </c>
      <c r="Q75" s="685">
        <f t="shared" si="26"/>
        <v>0</v>
      </c>
    </row>
    <row r="76" spans="1:17" s="574" customFormat="1">
      <c r="O76" s="761"/>
    </row>
    <row r="77" spans="1:17" s="574" customFormat="1">
      <c r="O77" s="761"/>
    </row>
    <row r="78" spans="1:17" s="574" customFormat="1">
      <c r="O78" s="761"/>
    </row>
    <row r="79" spans="1:17">
      <c r="A79" s="46" t="s">
        <v>1035</v>
      </c>
      <c r="B79" s="46" t="s">
        <v>1036</v>
      </c>
    </row>
    <row r="80" spans="1:17">
      <c r="A80" s="46" t="s">
        <v>1034</v>
      </c>
      <c r="B80" s="46" t="s">
        <v>1048</v>
      </c>
    </row>
    <row r="81" spans="1:2">
      <c r="A81" s="46" t="s">
        <v>1032</v>
      </c>
      <c r="B81" s="46" t="s">
        <v>1037</v>
      </c>
    </row>
    <row r="82" spans="1:2">
      <c r="B82" s="46" t="s">
        <v>1038</v>
      </c>
    </row>
    <row r="83" spans="1:2">
      <c r="B83" s="46" t="s">
        <v>1039</v>
      </c>
    </row>
    <row r="84" spans="1:2">
      <c r="B84" s="46" t="s">
        <v>1040</v>
      </c>
    </row>
    <row r="85" spans="1:2">
      <c r="B85" s="46" t="s">
        <v>1041</v>
      </c>
    </row>
    <row r="86" spans="1:2">
      <c r="B86" s="46" t="s">
        <v>1042</v>
      </c>
    </row>
    <row r="87" spans="1:2">
      <c r="B87" s="46" t="s">
        <v>1043</v>
      </c>
    </row>
    <row r="88" spans="1:2">
      <c r="B88" s="46" t="s">
        <v>1044</v>
      </c>
    </row>
    <row r="89" spans="1:2">
      <c r="A89" s="46" t="s">
        <v>1031</v>
      </c>
      <c r="B89" s="46" t="s">
        <v>1045</v>
      </c>
    </row>
    <row r="90" spans="1:2">
      <c r="A90" s="46" t="s">
        <v>1033</v>
      </c>
      <c r="B90" s="46" t="s">
        <v>1046</v>
      </c>
    </row>
    <row r="91" spans="1:2">
      <c r="A91" s="46" t="s">
        <v>1030</v>
      </c>
      <c r="B91" s="46" t="s">
        <v>1047</v>
      </c>
    </row>
  </sheetData>
  <sheetProtection password="CE4F" sheet="1" objects="1" scenarios="1"/>
  <mergeCells count="1">
    <mergeCell ref="A4:K5"/>
  </mergeCells>
  <pageMargins left="0.70866141732283472" right="0.70866141732283472" top="0.74803149606299213" bottom="0.74803149606299213" header="0.31496062992125984" footer="0.31496062992125984"/>
  <pageSetup paperSize="9" scale="66" fitToHeight="2" orientation="landscape" r:id="rId1"/>
  <rowBreaks count="1" manualBreakCount="1">
    <brk id="36" max="1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34</vt:i4>
      </vt:variant>
      <vt:variant>
        <vt:lpstr>Adlandırılmış Aralıklar</vt:lpstr>
      </vt:variant>
      <vt:variant>
        <vt:i4>32</vt:i4>
      </vt:variant>
    </vt:vector>
  </HeadingPairs>
  <TitlesOfParts>
    <vt:vector size="66" baseType="lpstr">
      <vt:lpstr>Ekler</vt:lpstr>
      <vt:lpstr>Profil</vt:lpstr>
      <vt:lpstr>Yıllık Bilanço</vt:lpstr>
      <vt:lpstr>Yıllık Gelir Tablosu</vt:lpstr>
      <vt:lpstr>Yıllık Nakit Akım</vt:lpstr>
      <vt:lpstr>Mizanlar</vt:lpstr>
      <vt:lpstr>Alımlar</vt:lpstr>
      <vt:lpstr>Satışlar </vt:lpstr>
      <vt:lpstr>Satış Tahmini</vt:lpstr>
      <vt:lpstr>Serbest Tüketiciler</vt:lpstr>
      <vt:lpstr>Çekişler</vt:lpstr>
      <vt:lpstr>Taşıma</vt:lpstr>
      <vt:lpstr>İşletme Giderleri</vt:lpstr>
      <vt:lpstr>Fatura Tahsilatı</vt:lpstr>
      <vt:lpstr>Sabit Kıymetler</vt:lpstr>
      <vt:lpstr>Amortisman</vt:lpstr>
      <vt:lpstr>İstihdam</vt:lpstr>
      <vt:lpstr>Borçlar</vt:lpstr>
      <vt:lpstr>Krediler</vt:lpstr>
      <vt:lpstr>Kredi Geri Ödemesi</vt:lpstr>
      <vt:lpstr>Alacaklar</vt:lpstr>
      <vt:lpstr>Tarife Önerisi</vt:lpstr>
      <vt:lpstr>Hizmet Kalitesi</vt:lpstr>
      <vt:lpstr>Abone Bilgileri</vt:lpstr>
      <vt:lpstr>Yatırımlar</vt:lpstr>
      <vt:lpstr>Yatırım Dağılımı</vt:lpstr>
      <vt:lpstr>Planlanan Yatırımlar</vt:lpstr>
      <vt:lpstr>Hakedişler</vt:lpstr>
      <vt:lpstr>ŞHDV</vt:lpstr>
      <vt:lpstr>Faaliyet Gelirleri</vt:lpstr>
      <vt:lpstr>Güvence Bedeli</vt:lpstr>
      <vt:lpstr>Varlık Satışı</vt:lpstr>
      <vt:lpstr>Tüketim Grubu Satış Tablosu</vt:lpstr>
      <vt:lpstr>Müşteri Profili</vt:lpstr>
      <vt:lpstr>Usul</vt:lpstr>
      <vt:lpstr>'Abone Bilgileri'!Yazdırma_Alanı</vt:lpstr>
      <vt:lpstr>Alacaklar!Yazdırma_Alanı</vt:lpstr>
      <vt:lpstr>Alımlar!Yazdırma_Alanı</vt:lpstr>
      <vt:lpstr>Amortisman!Yazdırma_Alanı</vt:lpstr>
      <vt:lpstr>Borçlar!Yazdırma_Alanı</vt:lpstr>
      <vt:lpstr>Çekişler!Yazdırma_Alanı</vt:lpstr>
      <vt:lpstr>Ekler!Yazdırma_Alanı</vt:lpstr>
      <vt:lpstr>'Faaliyet Gelirleri'!Yazdırma_Alanı</vt:lpstr>
      <vt:lpstr>'Güvence Bedeli'!Yazdırma_Alanı</vt:lpstr>
      <vt:lpstr>Hakedişler!Yazdırma_Alanı</vt:lpstr>
      <vt:lpstr>'Hizmet Kalitesi'!Yazdırma_Alanı</vt:lpstr>
      <vt:lpstr>İstihdam!Yazdırma_Alanı</vt:lpstr>
      <vt:lpstr>'İşletme Giderleri'!Yazdırma_Alanı</vt:lpstr>
      <vt:lpstr>'Kredi Geri Ödemesi'!Yazdırma_Alanı</vt:lpstr>
      <vt:lpstr>'Müşteri Profili'!Yazdırma_Alanı</vt:lpstr>
      <vt:lpstr>'Planlanan Yatırımlar'!Yazdırma_Alanı</vt:lpstr>
      <vt:lpstr>Profil!Yazdırma_Alanı</vt:lpstr>
      <vt:lpstr>'Sabit Kıymetler'!Yazdırma_Alanı</vt:lpstr>
      <vt:lpstr>'Satış Tahmini'!Yazdırma_Alanı</vt:lpstr>
      <vt:lpstr>'Satışlar '!Yazdırma_Alanı</vt:lpstr>
      <vt:lpstr>'Serbest Tüketiciler'!Yazdırma_Alanı</vt:lpstr>
      <vt:lpstr>ŞHDV!Yazdırma_Alanı</vt:lpstr>
      <vt:lpstr>'Tarife Önerisi'!Yazdırma_Alanı</vt:lpstr>
      <vt:lpstr>Taşıma!Yazdırma_Alanı</vt:lpstr>
      <vt:lpstr>'Tüketim Grubu Satış Tablosu'!Yazdırma_Alanı</vt:lpstr>
      <vt:lpstr>'Varlık Satışı'!Yazdırma_Alanı</vt:lpstr>
      <vt:lpstr>'Yatırım Dağılımı'!Yazdırma_Alanı</vt:lpstr>
      <vt:lpstr>Yatırımlar!Yazdırma_Alanı</vt:lpstr>
      <vt:lpstr>'Yıllık Bilanço'!Yazdırma_Alanı</vt:lpstr>
      <vt:lpstr>'Yıllık Gelir Tablosu'!Yazdırma_Alanı</vt:lpstr>
      <vt:lpstr>'Yıllık Nakit Akım'!Yazdırma_Alanı</vt:lpstr>
    </vt:vector>
  </TitlesOfParts>
  <Company>TURBO A.Ş.</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Serhat ESER</dc:creator>
  <cp:lastModifiedBy>Furkan CERAN</cp:lastModifiedBy>
  <cp:lastPrinted>2015-03-06T09:38:51Z</cp:lastPrinted>
  <dcterms:created xsi:type="dcterms:W3CDTF">2013-12-20T12:17:56Z</dcterms:created>
  <dcterms:modified xsi:type="dcterms:W3CDTF">2015-03-11T07:21:12Z</dcterms:modified>
</cp:coreProperties>
</file>