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96CB" lockStructure="1"/>
  <bookViews>
    <workbookView xWindow="11610" yWindow="405" windowWidth="11445" windowHeight="9300" tabRatio="867"/>
  </bookViews>
  <sheets>
    <sheet name="Ekler" sheetId="38" r:id="rId1"/>
    <sheet name="Profil ve Lisans Bilgileri" sheetId="39" r:id="rId2"/>
    <sheet name="Temel Veriler" sheetId="40" r:id="rId3"/>
    <sheet name="Yıllık Bilanço" sheetId="13" r:id="rId4"/>
    <sheet name="Yıllık Gelir Tablosu" sheetId="14" r:id="rId5"/>
    <sheet name="Yıllık Nakit Akım" sheetId="62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Periyodik Muayene Bilgileri" sheetId="61" r:id="rId18"/>
    <sheet name="İstihdam" sheetId="11" r:id="rId19"/>
    <sheet name="Krediler" sheetId="26" r:id="rId20"/>
    <sheet name="Hizmet Kalitesi" sheetId="12" r:id="rId21"/>
    <sheet name="Tüketici Bilgileri" sheetId="4" r:id="rId22"/>
    <sheet name="Yatırımlar-Mevcut Bölge" sheetId="49" r:id="rId23"/>
    <sheet name="Yatırımlar-Genişleme1" sheetId="58" r:id="rId24"/>
    <sheet name="Yatırımlar-Genişleme2" sheetId="59" r:id="rId25"/>
    <sheet name="Münferit Hatlar" sheetId="65" r:id="rId26"/>
    <sheet name="Yatırımlar-Konsolide" sheetId="60" r:id="rId27"/>
    <sheet name="Yatırım Dağılımı" sheetId="36" r:id="rId28"/>
    <sheet name="Planlanan Yatırımlar" sheetId="48" r:id="rId29"/>
    <sheet name="İstasyon Bilgileri" sheetId="50" r:id="rId30"/>
    <sheet name="Deplase Hatlar" sheetId="64" r:id="rId31"/>
    <sheet name="Hakedişler" sheetId="51" r:id="rId32"/>
    <sheet name="Hakediş Metrajları" sheetId="52" r:id="rId33"/>
    <sheet name="Sayaç Bilgileri" sheetId="56" r:id="rId34"/>
    <sheet name="ŞHDV" sheetId="30" r:id="rId35"/>
    <sheet name="Faaliyet Gelirleri" sheetId="32" r:id="rId36"/>
    <sheet name="Faaliyet Geliri Mizan Karşılığı" sheetId="53" r:id="rId37"/>
    <sheet name="Güvence Bedeli" sheetId="33" r:id="rId38"/>
    <sheet name="Varlık Satışı" sheetId="31" r:id="rId39"/>
    <sheet name="Tüketim Grubu Satış Tablosu_V1" sheetId="5" r:id="rId40"/>
    <sheet name="Tüketim Grubu Satış Tablosu_V2" sheetId="47" r:id="rId41"/>
    <sheet name="Müşteri Profili" sheetId="7" r:id="rId42"/>
  </sheets>
  <externalReferences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???" localSheetId="29" hidden="1">#REF!</definedName>
    <definedName name="_???" localSheetId="11" hidden="1">#REF!</definedName>
    <definedName name="_???" localSheetId="6" hidden="1">#REF!</definedName>
    <definedName name="_???" localSheetId="1" hidden="1">#REF!</definedName>
    <definedName name="_???" localSheetId="27" hidden="1">#REF!</definedName>
    <definedName name="_???" localSheetId="22" hidden="1">#REF!</definedName>
    <definedName name="_???" hidden="1">#REF!</definedName>
    <definedName name="__fdf1">'[1]#REF'!$B$4</definedName>
    <definedName name="__fdf2">'[1]#REF'!$B$5</definedName>
    <definedName name="__Lot123">#REF!</definedName>
    <definedName name="__tr1">'[1]Travel Rates'!#REF!</definedName>
    <definedName name="__tr2">#REF!</definedName>
    <definedName name="__tr3">'[1]Travel Rates'!#REF!</definedName>
    <definedName name="__tr4">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31">#REF!</definedName>
    <definedName name="_1Y_0Crite" localSheetId="29">#REF!</definedName>
    <definedName name="_1Y_0Crite" localSheetId="22">#REF!</definedName>
    <definedName name="_1Y_0Crite">#REF!</definedName>
    <definedName name="_2Y_0Crite" localSheetId="29">#REF!</definedName>
    <definedName name="_2Y_0Crite" localSheetId="27">#REF!</definedName>
    <definedName name="_2Y_0Crite" localSheetId="22">#REF!</definedName>
    <definedName name="_2Y_0Crite">#REF!</definedName>
    <definedName name="_2Y_0Extr">#REF!</definedName>
    <definedName name="_3Y__Crite">'[1]Labour Hours'!#REF!</definedName>
    <definedName name="_4Y__Extr" localSheetId="31">'[1]Labour Hours'!#REF!</definedName>
    <definedName name="_4Y__Extr" localSheetId="29">'[1]Labour Hours'!#REF!</definedName>
    <definedName name="_4Y__Extr" localSheetId="22">'[1]Labour Hours'!#REF!</definedName>
    <definedName name="_4Y__Extr">'[1]Labour Hours'!#REF!</definedName>
    <definedName name="_4Y_0Extr" localSheetId="31">#REF!</definedName>
    <definedName name="_4Y_0Extr" localSheetId="29">#REF!</definedName>
    <definedName name="_4Y_0Extr" localSheetId="27">#REF!</definedName>
    <definedName name="_4Y_0Extr" localSheetId="22">#REF!</definedName>
    <definedName name="_4Y_0Extr">#REF!</definedName>
    <definedName name="_6Y__Crite" localSheetId="31">'[1]Labour Hours'!#REF!</definedName>
    <definedName name="_6Y__Crite" localSheetId="29">'[1]Labour Hours'!#REF!</definedName>
    <definedName name="_6Y__Crite" localSheetId="27">'[1]Labour Hours'!#REF!</definedName>
    <definedName name="_6Y__Crite" localSheetId="22">'[1]Labour Hours'!#REF!</definedName>
    <definedName name="_6Y__Crite">'[1]Labour Hours'!#REF!</definedName>
    <definedName name="_8Y__Extr" localSheetId="27">'[1]Labour Hours'!#REF!</definedName>
    <definedName name="_8Y__Extr">'[1]Labour Hours'!#REF!</definedName>
    <definedName name="_fdf1">'[1]#REF'!$B$4</definedName>
    <definedName name="_fdf2">'[1]#REF'!$B$5</definedName>
    <definedName name="_Fill" localSheetId="29" hidden="1">#REF!</definedName>
    <definedName name="_Fill" localSheetId="1" hidden="1">#REF!</definedName>
    <definedName name="_Fill" localSheetId="27" hidden="1">#REF!</definedName>
    <definedName name="_Fill" localSheetId="22" hidden="1">#REF!</definedName>
    <definedName name="_Fill" hidden="1">#REF!</definedName>
    <definedName name="_Lot123" localSheetId="29">#REF!</definedName>
    <definedName name="_Lot123" localSheetId="27">#REF!</definedName>
    <definedName name="_Lot123" localSheetId="22">#REF!</definedName>
    <definedName name="_Lot123">#REF!</definedName>
    <definedName name="_tr1" localSheetId="29">'[1]Travel Rates'!#REF!</definedName>
    <definedName name="_tr1" localSheetId="27">'[1]Travel Rates'!#REF!</definedName>
    <definedName name="_tr1" localSheetId="22">'[1]Travel Rates'!#REF!</definedName>
    <definedName name="_tr1">'[1]Travel Rates'!#REF!</definedName>
    <definedName name="_tr2" localSheetId="31">#REF!</definedName>
    <definedName name="_tr2" localSheetId="29">#REF!</definedName>
    <definedName name="_tr2" localSheetId="27">#REF!</definedName>
    <definedName name="_tr2" localSheetId="22">#REF!</definedName>
    <definedName name="_tr2">#REF!</definedName>
    <definedName name="_tr3" localSheetId="29">'[1]Travel Rates'!#REF!</definedName>
    <definedName name="_tr3" localSheetId="27">'[1]Travel Rates'!#REF!</definedName>
    <definedName name="_tr3" localSheetId="22">'[1]Travel Rates'!#REF!</definedName>
    <definedName name="_tr3">'[1]Travel Rates'!#REF!</definedName>
    <definedName name="_tr4" localSheetId="31">#REF!</definedName>
    <definedName name="_tr4" localSheetId="29">#REF!</definedName>
    <definedName name="_tr4" localSheetId="27">#REF!</definedName>
    <definedName name="_tr4" localSheetId="22">#REF!</definedName>
    <definedName name="_tr4">#REF!</definedName>
    <definedName name="_tr5" localSheetId="29">'[1]Travel Rates'!#REF!</definedName>
    <definedName name="_tr5" localSheetId="27">'[1]Travel Rates'!#REF!</definedName>
    <definedName name="_tr5" localSheetId="22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32" hidden="1">'Hakediş Metrajları'!$D$4:$H$4</definedName>
    <definedName name="_xlnm._FilterDatabase" localSheetId="31" hidden="1">Hakedişler!$D$4:$H$4</definedName>
    <definedName name="_xlnm._FilterDatabase" localSheetId="17" hidden="1">'Periyodik Muayene Bilgileri'!$B$5:$E$12</definedName>
    <definedName name="_wdf2">'[1]#REF'!$B$7</definedName>
    <definedName name="a" localSheetId="29">'[2]Piping - Pre Fab'!#REF!</definedName>
    <definedName name="a" localSheetId="1">'[2]Piping - Pre Fab'!#REF!</definedName>
    <definedName name="a" localSheetId="27">'[2]Piping - Pre Fab'!#REF!</definedName>
    <definedName name="a" localSheetId="22">'[2]Piping - Pre Fab'!#REF!</definedName>
    <definedName name="a">'[2]Piping - Pre Fab'!#REF!</definedName>
    <definedName name="aa">'[3]Eq. Unit rate rev0'!$B$2</definedName>
    <definedName name="aeaeüıoo" localSheetId="29">#REF!</definedName>
    <definedName name="aeaeüıoo" localSheetId="1">#REF!</definedName>
    <definedName name="aeaeüıoo" localSheetId="27">#REF!</definedName>
    <definedName name="aeaeüıoo" localSheetId="22">#REF!</definedName>
    <definedName name="aeaeüıoo">#REF!</definedName>
    <definedName name="Air">[4]Costs!$C$2</definedName>
    <definedName name="ALI" localSheetId="31">#REF!</definedName>
    <definedName name="ALI" localSheetId="29">#REF!</definedName>
    <definedName name="ALI" localSheetId="1">#REF!</definedName>
    <definedName name="ALI" localSheetId="27">#REF!</definedName>
    <definedName name="ALI" localSheetId="22">#REF!</definedName>
    <definedName name="ALI">#REF!</definedName>
    <definedName name="aralik" localSheetId="29">#REF!</definedName>
    <definedName name="aralik" localSheetId="1">#REF!</definedName>
    <definedName name="aralik" localSheetId="27">#REF!</definedName>
    <definedName name="aralik" localSheetId="22">#REF!</definedName>
    <definedName name="aralik">#REF!</definedName>
    <definedName name="aüiü" localSheetId="29">'[1]#REF'!#REF!</definedName>
    <definedName name="aüiü" localSheetId="1">'[1]#REF'!#REF!</definedName>
    <definedName name="aüiü" localSheetId="27">'[1]#REF'!#REF!</definedName>
    <definedName name="aüiü" localSheetId="22">'[1]#REF'!#REF!</definedName>
    <definedName name="aüiü">'[1]#REF'!#REF!</definedName>
    <definedName name="berm" localSheetId="29">'[1]#REF'!#REF!</definedName>
    <definedName name="berm" localSheetId="1">'[1]#REF'!#REF!</definedName>
    <definedName name="berm" localSheetId="27">'[1]#REF'!#REF!</definedName>
    <definedName name="berm" localSheetId="22">'[1]#REF'!#REF!</definedName>
    <definedName name="berm">'[1]#REF'!#REF!</definedName>
    <definedName name="brew" localSheetId="1">'[1]#REF'!#REF!</definedName>
    <definedName name="brew" localSheetId="27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31">#REF!</definedName>
    <definedName name="CODE" localSheetId="29">#REF!</definedName>
    <definedName name="CODE" localSheetId="1">#REF!</definedName>
    <definedName name="CODE" localSheetId="27">#REF!</definedName>
    <definedName name="CODE" localSheetId="22">#REF!</definedName>
    <definedName name="CODE">#REF!</definedName>
    <definedName name="conc" localSheetId="29">#REF!</definedName>
    <definedName name="conc" localSheetId="1">#REF!</definedName>
    <definedName name="conc" localSheetId="27">#REF!</definedName>
    <definedName name="conc" localSheetId="22">#REF!</definedName>
    <definedName name="conc">#REF!</definedName>
    <definedName name="Concrete" localSheetId="29">#REF!</definedName>
    <definedName name="Concrete" localSheetId="1">#REF!</definedName>
    <definedName name="Concrete" localSheetId="27">#REF!</definedName>
    <definedName name="Concrete" localSheetId="22">#REF!</definedName>
    <definedName name="Concrete">#REF!</definedName>
    <definedName name="ConsperYear" localSheetId="1">#REF!</definedName>
    <definedName name="ConsperYear" localSheetId="27">#REF!</definedName>
    <definedName name="ConsperYear">#REF!</definedName>
    <definedName name="ConsperYear1">'[1]#REF'!$C$11</definedName>
    <definedName name="ConsperYear2">'[1]#REF'!$C$12</definedName>
    <definedName name="CONTRACT" localSheetId="31">#REF!</definedName>
    <definedName name="CONTRACT" localSheetId="29">#REF!</definedName>
    <definedName name="CONTRACT" localSheetId="1">#REF!</definedName>
    <definedName name="CONTRACT" localSheetId="27">#REF!</definedName>
    <definedName name="CONTRACT" localSheetId="22">#REF!</definedName>
    <definedName name="CONTRACT">#REF!</definedName>
    <definedName name="COST" localSheetId="29">#REF!</definedName>
    <definedName name="COST" localSheetId="1">#REF!</definedName>
    <definedName name="COST" localSheetId="27">#REF!</definedName>
    <definedName name="COST" localSheetId="22">#REF!</definedName>
    <definedName name="COST">#REF!</definedName>
    <definedName name="COST1" localSheetId="29">#REF!</definedName>
    <definedName name="COST1" localSheetId="1">#REF!</definedName>
    <definedName name="COST1" localSheetId="27">#REF!</definedName>
    <definedName name="COST1" localSheetId="22">#REF!</definedName>
    <definedName name="COST1">#REF!</definedName>
    <definedName name="data">'[1]#REF'!$A$4:$CB$1804</definedName>
    <definedName name="DATABASE1" localSheetId="31">#REF!</definedName>
    <definedName name="DATABASE1" localSheetId="29">#REF!</definedName>
    <definedName name="DATABASE1" localSheetId="1">#REF!</definedName>
    <definedName name="DATABASE1" localSheetId="27">#REF!</definedName>
    <definedName name="DATABASE1" localSheetId="22">#REF!</definedName>
    <definedName name="DATABASE1">#REF!</definedName>
    <definedName name="DaysperMonth" localSheetId="29">#REF!</definedName>
    <definedName name="DaysperMonth" localSheetId="1">#REF!</definedName>
    <definedName name="DaysperMonth" localSheetId="27">#REF!</definedName>
    <definedName name="DaysperMonth" localSheetId="22">#REF!</definedName>
    <definedName name="DaysperMonth">#REF!</definedName>
    <definedName name="demob">'[1]#REF'!$B$3</definedName>
    <definedName name="Department" localSheetId="29">'[1]#REF'!#REF!</definedName>
    <definedName name="Department" localSheetId="1">'[1]#REF'!#REF!</definedName>
    <definedName name="Department" localSheetId="27">'[1]#REF'!#REF!</definedName>
    <definedName name="Department" localSheetId="22">'[1]#REF'!#REF!</definedName>
    <definedName name="Department">'[1]#REF'!#REF!</definedName>
    <definedName name="Depr" localSheetId="31">#REF!</definedName>
    <definedName name="Depr" localSheetId="29">#REF!</definedName>
    <definedName name="Depr" localSheetId="1">#REF!</definedName>
    <definedName name="Depr" localSheetId="27">#REF!</definedName>
    <definedName name="Depr" localSheetId="22">#REF!</definedName>
    <definedName name="Depr">#REF!</definedName>
    <definedName name="DRABECK" localSheetId="29">#REF!</definedName>
    <definedName name="DRABECK" localSheetId="1">#REF!</definedName>
    <definedName name="DRABECK" localSheetId="27">#REF!</definedName>
    <definedName name="DRABECK" localSheetId="22">#REF!</definedName>
    <definedName name="DRABECK">#REF!</definedName>
    <definedName name="eaegia" localSheetId="29">'[1]#REF'!#REF!</definedName>
    <definedName name="eaegia" localSheetId="1">'[1]#REF'!#REF!</definedName>
    <definedName name="eaegia" localSheetId="27">'[1]#REF'!#REF!</definedName>
    <definedName name="eaegia" localSheetId="22">'[1]#REF'!#REF!</definedName>
    <definedName name="eaegia">'[1]#REF'!#REF!</definedName>
    <definedName name="eaeiüaüaü" localSheetId="1">'[1]#REF'!#REF!</definedName>
    <definedName name="eaeiüaüaü" localSheetId="27">'[1]#REF'!#REF!</definedName>
    <definedName name="eaeiüaüaü">'[1]#REF'!#REF!</definedName>
    <definedName name="eai" localSheetId="29">#REF!</definedName>
    <definedName name="eai" localSheetId="1">#REF!</definedName>
    <definedName name="eai" localSheetId="27">#REF!</definedName>
    <definedName name="eai" localSheetId="22">#REF!</definedName>
    <definedName name="eai">#REF!</definedName>
    <definedName name="EARTH" localSheetId="29">#REF!</definedName>
    <definedName name="EARTH" localSheetId="1">#REF!</definedName>
    <definedName name="EARTH" localSheetId="27">#REF!</definedName>
    <definedName name="EARTH" localSheetId="22">#REF!</definedName>
    <definedName name="EARTH">#REF!</definedName>
    <definedName name="Effective_Duration">'[1]Labour Hours'!$D$142</definedName>
    <definedName name="Elec.Eq." localSheetId="31">#REF!</definedName>
    <definedName name="Elec.Eq." localSheetId="29">#REF!</definedName>
    <definedName name="Elec.Eq." localSheetId="1">#REF!</definedName>
    <definedName name="Elec.Eq." localSheetId="27">#REF!</definedName>
    <definedName name="Elec.Eq." localSheetId="22">#REF!</definedName>
    <definedName name="Elec.Eq.">#REF!</definedName>
    <definedName name="EmployeeDatabase">'[1]#REF'!$B$1:$G$65536</definedName>
    <definedName name="EQDOLLAR" localSheetId="31">#REF!</definedName>
    <definedName name="EQDOLLAR" localSheetId="29">#REF!</definedName>
    <definedName name="EQDOLLAR" localSheetId="1">#REF!</definedName>
    <definedName name="EQDOLLAR" localSheetId="27">#REF!</definedName>
    <definedName name="EQDOLLAR" localSheetId="22">#REF!</definedName>
    <definedName name="EQDOLLAR">#REF!</definedName>
    <definedName name="EQFLEET" localSheetId="29">#REF!</definedName>
    <definedName name="EQFLEET" localSheetId="1">#REF!</definedName>
    <definedName name="EQFLEET" localSheetId="27">#REF!</definedName>
    <definedName name="EQFLEET" localSheetId="22">#REF!</definedName>
    <definedName name="EQFLEET">#REF!</definedName>
    <definedName name="EU_Site" localSheetId="29">#REF!</definedName>
    <definedName name="EU_Site" localSheetId="1">#REF!</definedName>
    <definedName name="EU_Site" localSheetId="27">#REF!</definedName>
    <definedName name="EU_Site" localSheetId="22">#REF!</definedName>
    <definedName name="EU_Site">#REF!</definedName>
    <definedName name="Euro" localSheetId="1">#REF!</definedName>
    <definedName name="Euro" localSheetId="27">#REF!</definedName>
    <definedName name="Euro">#REF!</definedName>
    <definedName name="Euro_Rate" localSheetId="1">#REF!</definedName>
    <definedName name="Euro_Rate" localSheetId="27">#REF!</definedName>
    <definedName name="Euro_Rate">#REF!</definedName>
    <definedName name="Ext.Panels" localSheetId="1">#REF!</definedName>
    <definedName name="Ext.Panels" localSheetId="27">#REF!</definedName>
    <definedName name="Ext.Panels">#REF!</definedName>
    <definedName name="FAEP" localSheetId="1">#REF!</definedName>
    <definedName name="FAEP" localSheetId="27">#REF!</definedName>
    <definedName name="FAEP">#REF!</definedName>
    <definedName name="FAIP" localSheetId="1">#REF!</definedName>
    <definedName name="FAIP" localSheetId="27">#REF!</definedName>
    <definedName name="FAIP">#REF!</definedName>
    <definedName name="fdf">'[1]#REF'!$B$4</definedName>
    <definedName name="ff" localSheetId="31">'[1]Travel Rates'!#REF!</definedName>
    <definedName name="ff" localSheetId="29">'[1]Travel Rates'!#REF!</definedName>
    <definedName name="ff" localSheetId="1">'[1]Travel Rates'!#REF!</definedName>
    <definedName name="ff" localSheetId="27">'[1]Travel Rates'!#REF!</definedName>
    <definedName name="ff" localSheetId="22">'[1]Travel Rates'!#REF!</definedName>
    <definedName name="ff">'[1]Travel Rates'!#REF!</definedName>
    <definedName name="fie" localSheetId="29">'[1]#REF'!#REF!</definedName>
    <definedName name="fie" localSheetId="1">'[1]#REF'!#REF!</definedName>
    <definedName name="fie" localSheetId="27">'[1]#REF'!#REF!</definedName>
    <definedName name="fie" localSheetId="22">'[1]#REF'!#REF!</definedName>
    <definedName name="fie">'[1]#REF'!#REF!</definedName>
    <definedName name="Formwork" localSheetId="31">#REF!</definedName>
    <definedName name="Formwork" localSheetId="29">#REF!</definedName>
    <definedName name="Formwork" localSheetId="1">#REF!</definedName>
    <definedName name="Formwork" localSheetId="27">#REF!</definedName>
    <definedName name="Formwork" localSheetId="22">#REF!</definedName>
    <definedName name="Formwork">#REF!</definedName>
    <definedName name="FREQ" localSheetId="29">#REF!</definedName>
    <definedName name="FREQ" localSheetId="1">#REF!</definedName>
    <definedName name="FREQ" localSheetId="27">#REF!</definedName>
    <definedName name="FREQ" localSheetId="22">#REF!</definedName>
    <definedName name="FREQ">#REF!</definedName>
    <definedName name="Fuel" localSheetId="29">#REF!</definedName>
    <definedName name="Fuel" localSheetId="1">#REF!</definedName>
    <definedName name="Fuel" localSheetId="27">#REF!</definedName>
    <definedName name="Fuel" localSheetId="22">#REF!</definedName>
    <definedName name="Fuel">#REF!</definedName>
    <definedName name="FuelperHP" localSheetId="1">#REF!</definedName>
    <definedName name="FuelperHP" localSheetId="27">#REF!</definedName>
    <definedName name="FuelperHP">#REF!</definedName>
    <definedName name="GBP" localSheetId="1">#REF!</definedName>
    <definedName name="GBP" localSheetId="27">#REF!</definedName>
    <definedName name="GBP">#REF!</definedName>
    <definedName name="GBP_Rate" localSheetId="1">#REF!</definedName>
    <definedName name="GBP_Rate" localSheetId="27">#REF!</definedName>
    <definedName name="GBP_Rate">#REF!</definedName>
    <definedName name="GHEP" localSheetId="1">#REF!</definedName>
    <definedName name="GHEP" localSheetId="27">#REF!</definedName>
    <definedName name="GHEP">#REF!</definedName>
    <definedName name="GHIP" localSheetId="1">#REF!</definedName>
    <definedName name="GHIP" localSheetId="27">#REF!</definedName>
    <definedName name="GHIP">#REF!</definedName>
    <definedName name="grav" localSheetId="1">#REF!</definedName>
    <definedName name="grav" localSheetId="27">#REF!</definedName>
    <definedName name="grav">#REF!</definedName>
    <definedName name="Gravel" localSheetId="1">#REF!</definedName>
    <definedName name="Gravel" localSheetId="27">#REF!</definedName>
    <definedName name="Gravel">#REF!</definedName>
    <definedName name="HoursperDay" localSheetId="1">#REF!</definedName>
    <definedName name="HoursperDay" localSheetId="27">#REF!</definedName>
    <definedName name="HoursperDay">#REF!</definedName>
    <definedName name="Id_no">'[1]#REF'!$A$4:$A$65536</definedName>
    <definedName name="Inland">[4]Costs!$C$6</definedName>
    <definedName name="INSTR" localSheetId="31">#REF!</definedName>
    <definedName name="INSTR" localSheetId="29">#REF!</definedName>
    <definedName name="INSTR" localSheetId="1">#REF!</definedName>
    <definedName name="INSTR" localSheetId="27">#REF!</definedName>
    <definedName name="INSTR" localSheetId="22">#REF!</definedName>
    <definedName name="INSTR">#REF!</definedName>
    <definedName name="INSUL" localSheetId="29">#REF!</definedName>
    <definedName name="INSUL" localSheetId="1">#REF!</definedName>
    <definedName name="INSUL" localSheetId="27">#REF!</definedName>
    <definedName name="INSUL" localSheetId="22">#REF!</definedName>
    <definedName name="INSUL">#REF!</definedName>
    <definedName name="ia" localSheetId="29">'[6]Target Qty and Rev'!#REF!</definedName>
    <definedName name="ia" localSheetId="1">'[6]Target Qty and Rev'!#REF!</definedName>
    <definedName name="ia" localSheetId="27">'[6]Target Qty and Rev'!#REF!</definedName>
    <definedName name="ia" localSheetId="22">'[6]Target Qty and Rev'!#REF!</definedName>
    <definedName name="ia">'[6]Target Qty and Rev'!#REF!</definedName>
    <definedName name="isl" localSheetId="29">'[1]#REF'!#REF!</definedName>
    <definedName name="isl" localSheetId="1">'[1]#REF'!#REF!</definedName>
    <definedName name="isl" localSheetId="27">'[1]#REF'!#REF!</definedName>
    <definedName name="isl" localSheetId="22">'[1]#REF'!#REF!</definedName>
    <definedName name="isl">'[1]#REF'!#REF!</definedName>
    <definedName name="İşletmeMizan">#REF!</definedName>
    <definedName name="JAP_Site" localSheetId="31">#REF!</definedName>
    <definedName name="JAP_Site" localSheetId="29">#REF!</definedName>
    <definedName name="JAP_Site" localSheetId="1">#REF!</definedName>
    <definedName name="JAP_Site" localSheetId="27">#REF!</definedName>
    <definedName name="JAP_Site" localSheetId="22">#REF!</definedName>
    <definedName name="JAP_Site">#REF!</definedName>
    <definedName name="JPY">'[1]Labour Hours'!$D$147</definedName>
    <definedName name="JPY_Rate" localSheetId="31">#REF!</definedName>
    <definedName name="JPY_Rate" localSheetId="29">#REF!</definedName>
    <definedName name="JPY_Rate" localSheetId="1">#REF!</definedName>
    <definedName name="JPY_Rate" localSheetId="27">#REF!</definedName>
    <definedName name="JPY_Rate" localSheetId="22">#REF!</definedName>
    <definedName name="JPY_Rate">#REF!</definedName>
    <definedName name="KAZ_Site" localSheetId="29">#REF!</definedName>
    <definedName name="KAZ_Site" localSheetId="1">#REF!</definedName>
    <definedName name="KAZ_Site" localSheetId="27">#REF!</definedName>
    <definedName name="KAZ_Site" localSheetId="22">#REF!</definedName>
    <definedName name="KAZ_Site">#REF!</definedName>
    <definedName name="KEMAL" localSheetId="29">#REF!</definedName>
    <definedName name="KEMAL" localSheetId="1">#REF!</definedName>
    <definedName name="KEMAL" localSheetId="27">#REF!</definedName>
    <definedName name="KEMAL" localSheetId="22">#REF!</definedName>
    <definedName name="KEMAL">#REF!</definedName>
    <definedName name="LAND" localSheetId="1">#REF!</definedName>
    <definedName name="LAND" localSheetId="27">#REF!</definedName>
    <definedName name="LAND">#REF!</definedName>
    <definedName name="Land1" localSheetId="1">'[6]Target Qty and Rev'!#REF!</definedName>
    <definedName name="Land1" localSheetId="27">'[6]Target Qty and Rev'!#REF!</definedName>
    <definedName name="Land1">'[6]Target Qty and Rev'!#REF!</definedName>
    <definedName name="List">'[1]#REF'!$C$7:$C$239</definedName>
    <definedName name="LOT1_2_3" localSheetId="31">#REF!</definedName>
    <definedName name="LOT1_2_3" localSheetId="29">#REF!</definedName>
    <definedName name="LOT1_2_3" localSheetId="1">#REF!</definedName>
    <definedName name="LOT1_2_3" localSheetId="27">#REF!</definedName>
    <definedName name="LOT1_2_3" localSheetId="22">#REF!</definedName>
    <definedName name="LOT1_2_3">#REF!</definedName>
    <definedName name="Lot123costs" localSheetId="29">#REF!</definedName>
    <definedName name="Lot123costs" localSheetId="1">#REF!</definedName>
    <definedName name="Lot123costs" localSheetId="27">#REF!</definedName>
    <definedName name="Lot123costs" localSheetId="22">#REF!</definedName>
    <definedName name="Lot123costs">#REF!</definedName>
    <definedName name="Master_Shape" localSheetId="29">'[1]#REF'!#REF!</definedName>
    <definedName name="Master_Shape" localSheetId="1">'[1]#REF'!#REF!</definedName>
    <definedName name="Master_Shape" localSheetId="27">'[1]#REF'!#REF!</definedName>
    <definedName name="Master_Shape" localSheetId="22">'[1]#REF'!#REF!</definedName>
    <definedName name="Master_Shape">'[1]#REF'!#REF!</definedName>
    <definedName name="MasterShape" localSheetId="29">'[1]#REF'!#REF!</definedName>
    <definedName name="MasterShape" localSheetId="1">'[1]#REF'!#REF!</definedName>
    <definedName name="MasterShape" localSheetId="27">'[1]#REF'!#REF!</definedName>
    <definedName name="MasterShape" localSheetId="22">'[1]#REF'!#REF!</definedName>
    <definedName name="MasterShape">'[1]#REF'!#REF!</definedName>
    <definedName name="Mhrs_per_month">'[1]Labour Hours'!$D$143</definedName>
    <definedName name="mob">'[1]#REF'!$B$2</definedName>
    <definedName name="MOEP" localSheetId="31">#REF!</definedName>
    <definedName name="MOEP" localSheetId="29">#REF!</definedName>
    <definedName name="MOEP" localSheetId="1">#REF!</definedName>
    <definedName name="MOEP" localSheetId="27">#REF!</definedName>
    <definedName name="MOEP" localSheetId="22">#REF!</definedName>
    <definedName name="MOEP">#REF!</definedName>
    <definedName name="MOEXTPNL" localSheetId="29">#REF!</definedName>
    <definedName name="MOEXTPNL" localSheetId="1">#REF!</definedName>
    <definedName name="MOEXTPNL" localSheetId="27">#REF!</definedName>
    <definedName name="MOEXTPNL" localSheetId="22">#REF!</definedName>
    <definedName name="MOEXTPNL">#REF!</definedName>
    <definedName name="MOIP" localSheetId="1">#REF!</definedName>
    <definedName name="MOIP" localSheetId="27">#REF!</definedName>
    <definedName name="MOIP">#REF!</definedName>
    <definedName name="Name">'[1]#REF'!$C$7:$C$239</definedName>
    <definedName name="nihat" localSheetId="31">#REF!</definedName>
    <definedName name="nihat" localSheetId="29">#REF!</definedName>
    <definedName name="nihat" localSheetId="1">#REF!</definedName>
    <definedName name="nihat" localSheetId="27">#REF!</definedName>
    <definedName name="nihat" localSheetId="22">#REF!</definedName>
    <definedName name="nihat">#REF!</definedName>
    <definedName name="nihat1" localSheetId="29">#REF!</definedName>
    <definedName name="nihat1" localSheetId="1">#REF!</definedName>
    <definedName name="nihat1" localSheetId="27">#REF!</definedName>
    <definedName name="nihat1" localSheetId="22">#REF!</definedName>
    <definedName name="nihat1">#REF!</definedName>
    <definedName name="nihat2" localSheetId="29">#REF!</definedName>
    <definedName name="nihat2" localSheetId="1">#REF!</definedName>
    <definedName name="nihat2" localSheetId="27">#REF!</definedName>
    <definedName name="nihat2" localSheetId="22">#REF!</definedName>
    <definedName name="nihat2">#REF!</definedName>
    <definedName name="NOM" localSheetId="1">#REF!</definedName>
    <definedName name="NOM" localSheetId="27">#REF!</definedName>
    <definedName name="NOM">#REF!</definedName>
    <definedName name="NV" localSheetId="1">[1]data!#REF!</definedName>
    <definedName name="NV" localSheetId="27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9">#REF!</definedName>
    <definedName name="On_Shore" localSheetId="1">#REF!</definedName>
    <definedName name="On_Shore" localSheetId="27">#REF!</definedName>
    <definedName name="On_Shore" localSheetId="22">#REF!</definedName>
    <definedName name="On_Shore">#REF!</definedName>
    <definedName name="ORDER_01" localSheetId="29">#REF!</definedName>
    <definedName name="ORDER_01" localSheetId="1">#REF!</definedName>
    <definedName name="ORDER_01" localSheetId="27">#REF!</definedName>
    <definedName name="ORDER_01" localSheetId="22">#REF!</definedName>
    <definedName name="ORDER_01">#REF!</definedName>
    <definedName name="ORDER_02" localSheetId="29">#REF!</definedName>
    <definedName name="ORDER_02" localSheetId="1">#REF!</definedName>
    <definedName name="ORDER_02" localSheetId="27">#REF!</definedName>
    <definedName name="ORDER_02" localSheetId="22">#REF!</definedName>
    <definedName name="ORDER_02">#REF!</definedName>
    <definedName name="ORDER_03" localSheetId="1">#REF!</definedName>
    <definedName name="ORDER_03" localSheetId="27">#REF!</definedName>
    <definedName name="ORDER_03">#REF!</definedName>
    <definedName name="Order_1" localSheetId="1">#REF!</definedName>
    <definedName name="Order_1" localSheetId="27">#REF!</definedName>
    <definedName name="Order_1">#REF!</definedName>
    <definedName name="ORDER_12" localSheetId="1">#REF!</definedName>
    <definedName name="ORDER_12" localSheetId="27">#REF!</definedName>
    <definedName name="ORDER_12">#REF!</definedName>
    <definedName name="Order_1r" localSheetId="1">#REF!</definedName>
    <definedName name="Order_1r" localSheetId="27">#REF!</definedName>
    <definedName name="Order_1r">#REF!</definedName>
    <definedName name="Order_2" localSheetId="1">#REF!</definedName>
    <definedName name="Order_2" localSheetId="27">#REF!</definedName>
    <definedName name="Order_2">#REF!</definedName>
    <definedName name="Order_3" localSheetId="1">#REF!</definedName>
    <definedName name="Order_3" localSheetId="27">#REF!</definedName>
    <definedName name="Order_3">#REF!</definedName>
    <definedName name="Order123" localSheetId="1">#REF!</definedName>
    <definedName name="Order123" localSheetId="27">#REF!</definedName>
    <definedName name="Order123">#REF!</definedName>
    <definedName name="ORDERTTL" localSheetId="1">#REF!</definedName>
    <definedName name="ORDERTTL" localSheetId="27">#REF!</definedName>
    <definedName name="ORDERTTL">#REF!</definedName>
    <definedName name="Page1" localSheetId="1">#REF!</definedName>
    <definedName name="Page1" localSheetId="27">#REF!</definedName>
    <definedName name="Page1">#REF!</definedName>
    <definedName name="page1noheader" localSheetId="1">#REF!</definedName>
    <definedName name="page1noheader" localSheetId="27">#REF!</definedName>
    <definedName name="page1noheader">#REF!</definedName>
    <definedName name="Pager1" localSheetId="1">#REF!</definedName>
    <definedName name="Pager1" localSheetId="27">#REF!</definedName>
    <definedName name="Pager1">#REF!</definedName>
    <definedName name="PAVE" localSheetId="1">#REF!</definedName>
    <definedName name="PAVE" localSheetId="27">#REF!</definedName>
    <definedName name="PAVE">#REF!</definedName>
    <definedName name="peakisci" localSheetId="1">[1]data!#REF!</definedName>
    <definedName name="peakisci" localSheetId="27">[1]data!#REF!</definedName>
    <definedName name="peakisci">[1]data!#REF!</definedName>
    <definedName name="Performance_Bond_Duration" localSheetId="1">'[7]TENDER SUMMARY'!#REF!</definedName>
    <definedName name="Performance_Bond_Duration" localSheetId="27">'[7]TENDER SUMMARY'!#REF!</definedName>
    <definedName name="Performance_Bond_Duration">'[7]TENDER SUMMARY'!#REF!</definedName>
    <definedName name="PIPE" localSheetId="31">#REF!</definedName>
    <definedName name="PIPE" localSheetId="29">#REF!</definedName>
    <definedName name="PIPE" localSheetId="1">#REF!</definedName>
    <definedName name="PIPE" localSheetId="27">#REF!</definedName>
    <definedName name="PIPE" localSheetId="22">#REF!</definedName>
    <definedName name="PIPE">#REF!</definedName>
    <definedName name="Position">'[1]#REF'!$E$1:$E$65536</definedName>
    <definedName name="PPAINT" localSheetId="31">[8]Painting!#REF!</definedName>
    <definedName name="PPAINT" localSheetId="29">[8]Painting!#REF!</definedName>
    <definedName name="PPAINT" localSheetId="1">[8]Painting!#REF!</definedName>
    <definedName name="PPAINT" localSheetId="27">[8]Painting!#REF!</definedName>
    <definedName name="PPAINT" localSheetId="22">[8]Painting!#REF!</definedName>
    <definedName name="PPAINT">[8]Painting!#REF!</definedName>
    <definedName name="PRINT_AREA_MI" localSheetId="31">#REF!</definedName>
    <definedName name="PRINT_AREA_MI" localSheetId="29">#REF!</definedName>
    <definedName name="PRINT_AREA_MI" localSheetId="1">#REF!</definedName>
    <definedName name="PRINT_AREA_MI" localSheetId="27">#REF!</definedName>
    <definedName name="PRINT_AREA_MI" localSheetId="22">#REF!</definedName>
    <definedName name="PRINT_AREA_MI">#REF!</definedName>
    <definedName name="Print_Area2" localSheetId="29">#REF!</definedName>
    <definedName name="Print_Area2" localSheetId="1">#REF!</definedName>
    <definedName name="Print_Area2" localSheetId="27">#REF!</definedName>
    <definedName name="Print_Area2" localSheetId="22">#REF!</definedName>
    <definedName name="Print_Area2">#REF!</definedName>
    <definedName name="Project_Duration">'[1]Labour Hours'!$D$141</definedName>
    <definedName name="PSPECIALTY" localSheetId="31">#REF!</definedName>
    <definedName name="PSPECIALTY" localSheetId="29">#REF!</definedName>
    <definedName name="PSPECIALTY" localSheetId="1">#REF!</definedName>
    <definedName name="PSPECIALTY" localSheetId="27">#REF!</definedName>
    <definedName name="PSPECIALTY" localSheetId="22">#REF!</definedName>
    <definedName name="PSPECIALTY">#REF!</definedName>
    <definedName name="RBL">'[1]Tender Summary'!$D$148</definedName>
    <definedName name="Rbl_Rate" localSheetId="31">#REF!</definedName>
    <definedName name="Rbl_Rate" localSheetId="29">#REF!</definedName>
    <definedName name="Rbl_Rate" localSheetId="1">#REF!</definedName>
    <definedName name="Rbl_Rate" localSheetId="27">#REF!</definedName>
    <definedName name="Rbl_Rate" localSheetId="22">#REF!</definedName>
    <definedName name="Rbl_Rate">#REF!</definedName>
    <definedName name="Rebar" localSheetId="29">#REF!</definedName>
    <definedName name="Rebar" localSheetId="1">#REF!</definedName>
    <definedName name="Rebar" localSheetId="27">#REF!</definedName>
    <definedName name="Rebar" localSheetId="22">#REF!</definedName>
    <definedName name="Rebar">#REF!</definedName>
    <definedName name="Reports_To">'[1]#REF'!$G$1:$G$65536</definedName>
    <definedName name="ReportsTo">'[1]#REF'!$G$1:$G$65536</definedName>
    <definedName name="RLabor" localSheetId="31">#REF!</definedName>
    <definedName name="RLabor" localSheetId="29">#REF!</definedName>
    <definedName name="RLabor" localSheetId="1">#REF!</definedName>
    <definedName name="RLabor" localSheetId="27">#REF!</definedName>
    <definedName name="RLabor" localSheetId="22">#REF!</definedName>
    <definedName name="RLabor">#REF!</definedName>
    <definedName name="RUS_Site" localSheetId="29">#REF!</definedName>
    <definedName name="RUS_Site" localSheetId="1">#REF!</definedName>
    <definedName name="RUS_Site" localSheetId="27">#REF!</definedName>
    <definedName name="RUS_Site" localSheetId="22">#REF!</definedName>
    <definedName name="RUS_Site">#REF!</definedName>
    <definedName name="SAFETY" localSheetId="29">#REF!</definedName>
    <definedName name="SAFETY" localSheetId="1">#REF!</definedName>
    <definedName name="SAFETY" localSheetId="27">#REF!</definedName>
    <definedName name="SAFETY" localSheetId="22">#REF!</definedName>
    <definedName name="SAFETY">#REF!</definedName>
    <definedName name="Sand" localSheetId="1">#REF!</definedName>
    <definedName name="Sand" localSheetId="27">#REF!</definedName>
    <definedName name="Sand">#REF!</definedName>
    <definedName name="scheds">'[1]#REF'!$A$1:$C$77</definedName>
    <definedName name="sist">'[1]#REF'!$D$3:$CB$1804</definedName>
    <definedName name="Site_TUR" localSheetId="31">#REF!</definedName>
    <definedName name="Site_TUR" localSheetId="29">#REF!</definedName>
    <definedName name="Site_TUR" localSheetId="1">#REF!</definedName>
    <definedName name="Site_TUR" localSheetId="27">#REF!</definedName>
    <definedName name="Site_TUR" localSheetId="22">#REF!</definedName>
    <definedName name="Site_TUR">#REF!</definedName>
    <definedName name="SPperYear" localSheetId="29">#REF!</definedName>
    <definedName name="SPperYear" localSheetId="1">#REF!</definedName>
    <definedName name="SPperYear" localSheetId="27">#REF!</definedName>
    <definedName name="SPperYear" localSheetId="22">#REF!</definedName>
    <definedName name="SPperYear">#REF!</definedName>
    <definedName name="SPperYear1">'[1]#REF'!$C$9</definedName>
    <definedName name="SPperYear2">'[1]#REF'!$C$10</definedName>
    <definedName name="STR" localSheetId="31">#REF!</definedName>
    <definedName name="STR" localSheetId="29">#REF!</definedName>
    <definedName name="STR" localSheetId="1">#REF!</definedName>
    <definedName name="STR" localSheetId="27">#REF!</definedName>
    <definedName name="STR" localSheetId="22">#REF!</definedName>
    <definedName name="STR">#REF!</definedName>
    <definedName name="summary" localSheetId="29">#REF!</definedName>
    <definedName name="summary" localSheetId="1">#REF!</definedName>
    <definedName name="summary" localSheetId="27">#REF!</definedName>
    <definedName name="summary" localSheetId="22">#REF!</definedName>
    <definedName name="summary">#REF!</definedName>
    <definedName name="t">'[1]#REF'!$H$4</definedName>
    <definedName name="tabloyadata" localSheetId="31">#REF!</definedName>
    <definedName name="tabloyadata" localSheetId="29">#REF!</definedName>
    <definedName name="tabloyadata" localSheetId="1">#REF!</definedName>
    <definedName name="tabloyadata" localSheetId="27">#REF!</definedName>
    <definedName name="tabloyadata" localSheetId="22">#REF!</definedName>
    <definedName name="tabloyadata">#REF!</definedName>
    <definedName name="tel" localSheetId="29">[1]data!#REF!</definedName>
    <definedName name="tel" localSheetId="1">[1]data!#REF!</definedName>
    <definedName name="tel" localSheetId="27">[1]data!#REF!</definedName>
    <definedName name="tel" localSheetId="22">[1]data!#REF!</definedName>
    <definedName name="tel">[1]data!#REF!</definedName>
    <definedName name="Telephone" localSheetId="1">'[1]#REF'!#REF!</definedName>
    <definedName name="Telephone" localSheetId="27">'[1]#REF'!#REF!</definedName>
    <definedName name="Telephone">'[1]#REF'!#REF!</definedName>
    <definedName name="Tenge">'[1]Labour Hours'!$D$149</definedName>
    <definedName name="Text">'[1]#REF'!$C$7:$C$200</definedName>
    <definedName name="TIEINDAT" localSheetId="31">#REF!</definedName>
    <definedName name="TIEINDAT" localSheetId="29">#REF!</definedName>
    <definedName name="TIEINDAT" localSheetId="1">#REF!</definedName>
    <definedName name="TIEINDAT" localSheetId="27">#REF!</definedName>
    <definedName name="TIEINDAT" localSheetId="22">#REF!</definedName>
    <definedName name="TIEINDAT">#REF!</definedName>
    <definedName name="Title">'[1]#REF'!$E$1:$E$65536</definedName>
    <definedName name="Title1" localSheetId="31">#REF!</definedName>
    <definedName name="Title1" localSheetId="29">#REF!</definedName>
    <definedName name="Title1" localSheetId="1">#REF!</definedName>
    <definedName name="Title1" localSheetId="27">#REF!</definedName>
    <definedName name="Title1" localSheetId="22">#REF!</definedName>
    <definedName name="Title1">#REF!</definedName>
    <definedName name="TL" localSheetId="29">#REF!</definedName>
    <definedName name="TL" localSheetId="1">#REF!</definedName>
    <definedName name="TL" localSheetId="27">#REF!</definedName>
    <definedName name="TL" localSheetId="22">#REF!</definedName>
    <definedName name="TL">#REF!</definedName>
    <definedName name="TL_rate" localSheetId="29">#REF!</definedName>
    <definedName name="TL_rate" localSheetId="1">#REF!</definedName>
    <definedName name="TL_rate" localSheetId="27">#REF!</definedName>
    <definedName name="TL_rate" localSheetId="22">#REF!</definedName>
    <definedName name="TL_rate">#REF!</definedName>
    <definedName name="tool" localSheetId="29">[1]data!#REF!</definedName>
    <definedName name="tool" localSheetId="1">[1]data!#REF!</definedName>
    <definedName name="tool" localSheetId="27">[1]data!#REF!</definedName>
    <definedName name="tool" localSheetId="22">[1]data!#REF!</definedName>
    <definedName name="tool">[1]data!#REF!</definedName>
    <definedName name="Total_eq" localSheetId="31">#REF!</definedName>
    <definedName name="Total_eq" localSheetId="29">#REF!</definedName>
    <definedName name="Total_eq" localSheetId="1">#REF!</definedName>
    <definedName name="Total_eq" localSheetId="27">#REF!</definedName>
    <definedName name="Total_eq" localSheetId="22">#REF!</definedName>
    <definedName name="Total_eq">#REF!</definedName>
    <definedName name="tra" localSheetId="29">'[1]Travel Rates'!#REF!</definedName>
    <definedName name="tra" localSheetId="1">'[1]Travel Rates'!#REF!</definedName>
    <definedName name="tra" localSheetId="27">'[1]Travel Rates'!#REF!</definedName>
    <definedName name="tra" localSheetId="22">'[1]Travel Rates'!#REF!</definedName>
    <definedName name="tra">'[1]Travel Rates'!#REF!</definedName>
    <definedName name="TTLEQVAL" localSheetId="31">#REF!</definedName>
    <definedName name="TTLEQVAL" localSheetId="29">#REF!</definedName>
    <definedName name="TTLEQVAL" localSheetId="1">#REF!</definedName>
    <definedName name="TTLEQVAL" localSheetId="27">#REF!</definedName>
    <definedName name="TTLEQVAL" localSheetId="22">#REF!</definedName>
    <definedName name="TTLEQVAL">#REF!</definedName>
    <definedName name="TUR_Site" localSheetId="29">#REF!</definedName>
    <definedName name="TUR_Site" localSheetId="1">#REF!</definedName>
    <definedName name="TUR_Site" localSheetId="27">#REF!</definedName>
    <definedName name="TUR_Site" localSheetId="22">#REF!</definedName>
    <definedName name="TUR_Site">#REF!</definedName>
    <definedName name="Unique_ID">'[1]#REF'!$B$1:$B$65536</definedName>
    <definedName name="UniqueID">'[1]#REF'!$B$1:$B$65536</definedName>
    <definedName name="USA_Site" localSheetId="31">#REF!</definedName>
    <definedName name="USA_Site" localSheetId="29">#REF!</definedName>
    <definedName name="USA_Site" localSheetId="1">#REF!</definedName>
    <definedName name="USA_Site" localSheetId="27">#REF!</definedName>
    <definedName name="USA_Site" localSheetId="22">#REF!</definedName>
    <definedName name="USA_Site">#REF!</definedName>
    <definedName name="USD" localSheetId="29">#REF!</definedName>
    <definedName name="USD" localSheetId="1">#REF!</definedName>
    <definedName name="USD" localSheetId="27">#REF!</definedName>
    <definedName name="USD" localSheetId="22">#REF!</definedName>
    <definedName name="USD">#REF!</definedName>
    <definedName name="Usul" localSheetId="31">Hakedişler!$H$3:$H$4</definedName>
    <definedName name="Usul" localSheetId="29">#REF!</definedName>
    <definedName name="Usul" localSheetId="1">[9]Hakedişler!$G$8:$G$10</definedName>
    <definedName name="Usul" localSheetId="22">#REF!</definedName>
    <definedName name="Usul">#REF!</definedName>
    <definedName name="VALVES" localSheetId="31">#REF!</definedName>
    <definedName name="VALVES" localSheetId="29">#REF!</definedName>
    <definedName name="VALVES" localSheetId="1">#REF!</definedName>
    <definedName name="VALVES" localSheetId="27">#REF!</definedName>
    <definedName name="VALVES" localSheetId="22">#REF!</definedName>
    <definedName name="VALVES">#REF!</definedName>
    <definedName name="_xlnm.Database" localSheetId="1">#REF!</definedName>
    <definedName name="_xlnm.Database" localSheetId="27">#REF!</definedName>
    <definedName name="_xlnm.Database">#REF!</definedName>
    <definedName name="w">'[1]#REF'!$H$3</definedName>
    <definedName name="WaterIns" localSheetId="31">#REF!</definedName>
    <definedName name="WaterIns" localSheetId="29">#REF!</definedName>
    <definedName name="WaterIns" localSheetId="1">#REF!</definedName>
    <definedName name="WaterIns" localSheetId="27">#REF!</definedName>
    <definedName name="WaterIns" localSheetId="22">#REF!</definedName>
    <definedName name="WaterIns">#REF!</definedName>
    <definedName name="wdf">'[1]#REF'!$B$6</definedName>
    <definedName name="well" localSheetId="29">'[1]#REF'!#REF!</definedName>
    <definedName name="well" localSheetId="1">'[1]#REF'!#REF!</definedName>
    <definedName name="well" localSheetId="27">'[1]#REF'!#REF!</definedName>
    <definedName name="well" localSheetId="22">'[1]#REF'!#REF!</definedName>
    <definedName name="well">'[1]#REF'!#REF!</definedName>
    <definedName name="WHEP" localSheetId="31">#REF!</definedName>
    <definedName name="WHEP" localSheetId="29">#REF!</definedName>
    <definedName name="WHEP" localSheetId="1">#REF!</definedName>
    <definedName name="WHEP" localSheetId="27">#REF!</definedName>
    <definedName name="WHEP" localSheetId="22">#REF!</definedName>
    <definedName name="WHEP">#REF!</definedName>
    <definedName name="WHIP" localSheetId="29">#REF!</definedName>
    <definedName name="WHIP" localSheetId="1">#REF!</definedName>
    <definedName name="WHIP" localSheetId="27">#REF!</definedName>
    <definedName name="WHIP" localSheetId="22">#REF!</definedName>
    <definedName name="WHIP">#REF!</definedName>
    <definedName name="WSEP" localSheetId="29">#REF!</definedName>
    <definedName name="WSEP" localSheetId="1">#REF!</definedName>
    <definedName name="WSEP" localSheetId="27">#REF!</definedName>
    <definedName name="WSEP" localSheetId="22">#REF!</definedName>
    <definedName name="WSEP">#REF!</definedName>
    <definedName name="WSIP" localSheetId="1">#REF!</definedName>
    <definedName name="WSIP" localSheetId="27">#REF!</definedName>
    <definedName name="WSIP">#REF!</definedName>
    <definedName name="X" localSheetId="1">#REF!</definedName>
    <definedName name="X" localSheetId="27">#REF!</definedName>
    <definedName name="X">#REF!</definedName>
    <definedName name="y" localSheetId="1">'[1]#REF'!#REF!</definedName>
    <definedName name="y" localSheetId="27">'[1]#REF'!#REF!</definedName>
    <definedName name="y">'[1]#REF'!#REF!</definedName>
    <definedName name="yat" localSheetId="29" hidden="1">#REF!</definedName>
    <definedName name="yat" localSheetId="1" hidden="1">#REF!</definedName>
    <definedName name="yat" localSheetId="27" hidden="1">#REF!</definedName>
    <definedName name="yat" localSheetId="22" hidden="1">#REF!</definedName>
    <definedName name="yat" hidden="1">#REF!</definedName>
    <definedName name="yatırımlar" localSheetId="1">#REF!</definedName>
    <definedName name="yatırımlar" localSheetId="27">#REF!</definedName>
    <definedName name="yatırımlar">#REF!</definedName>
    <definedName name="_xlnm.Print_Area" localSheetId="7">Alımlar!$A$1:$P$183</definedName>
    <definedName name="_xlnm.Print_Area" localSheetId="13">'Bina Kira Giderleri'!$A$1:$H$31</definedName>
    <definedName name="_xlnm.Print_Area" localSheetId="30">'Deplase Hatlar'!$A$1:$K$31</definedName>
    <definedName name="_xlnm.Print_Area" localSheetId="0">Ekler!$A$1:$L$57</definedName>
    <definedName name="_xlnm.Print_Area" localSheetId="36">'Faaliyet Geliri Mizan Karşılığı'!$A$1:$P$51</definedName>
    <definedName name="_xlnm.Print_Area" localSheetId="35">'Faaliyet Gelirleri'!$A$1:$G$57</definedName>
    <definedName name="_xlnm.Print_Area" localSheetId="16">'Fatura Bilgileri'!$A$1:$K$46</definedName>
    <definedName name="_xlnm.Print_Area" localSheetId="37">'Güvence Bedeli'!$A$1:$G$20</definedName>
    <definedName name="_xlnm.Print_Area" localSheetId="32">'Hakediş Metrajları'!$A$1:$I$26</definedName>
    <definedName name="_xlnm.Print_Area" localSheetId="31">Hakedişler!$A$1:$J$26</definedName>
    <definedName name="_xlnm.Print_Area" localSheetId="20">'Hizmet Kalitesi'!$A$1:$G$67</definedName>
    <definedName name="_xlnm.Print_Area" localSheetId="29">'İstasyon Bilgileri'!$A$1:$Q$22</definedName>
    <definedName name="_xlnm.Print_Area" localSheetId="18">İstihdam!$A$1:$F$40</definedName>
    <definedName name="_xlnm.Print_Area" localSheetId="12">'İşletme Gideri Mizan Karşılığı'!$A$1:$M$158</definedName>
    <definedName name="_xlnm.Print_Area" localSheetId="11">'İşletme Giderleri'!$A$1:$F$97</definedName>
    <definedName name="_xlnm.Print_Area" localSheetId="19">Krediler!$A$1:$L$14</definedName>
    <definedName name="_xlnm.Print_Area" localSheetId="6">Mizanlar!$B$2:$J$10</definedName>
    <definedName name="_xlnm.Print_Area" localSheetId="25">'Münferit Hatlar'!$A$1:$T$43</definedName>
    <definedName name="_xlnm.Print_Area" localSheetId="41">'Müşteri Profili'!$A$1:$R$73</definedName>
    <definedName name="_xlnm.Print_Area" localSheetId="17">'Periyodik Muayene Bilgileri'!$A$1:$F$83</definedName>
    <definedName name="_xlnm.Print_Area" localSheetId="28">'Planlanan Yatırımlar'!$A$1:$G$27</definedName>
    <definedName name="_xlnm.Print_Area" localSheetId="1">'Profil ve Lisans Bilgileri'!$A$1:$H$48</definedName>
    <definedName name="_xlnm.Print_Area" localSheetId="8">'Satışlar '!$A$1:$P$142</definedName>
    <definedName name="_xlnm.Print_Area" localSheetId="33">'Sayaç Bilgileri'!$A$1:$AD$234</definedName>
    <definedName name="_xlnm.Print_Area" localSheetId="9">'Serbest Tüketiciler'!$A$1:$I$21</definedName>
    <definedName name="_xlnm.Print_Area" localSheetId="34">ŞHDV!$A$1:$I$22</definedName>
    <definedName name="_xlnm.Print_Area" localSheetId="10">Taşıma!$A$1:$P$83</definedName>
    <definedName name="_xlnm.Print_Area" localSheetId="14">'Taşıt Kira Giderleri'!$A$1:$J$31</definedName>
    <definedName name="_xlnm.Print_Area" localSheetId="2">'Temel Veriler'!$A$1:$I$36</definedName>
    <definedName name="_xlnm.Print_Area" localSheetId="21">'Tüketici Bilgileri'!$A$1:$L$43</definedName>
    <definedName name="_xlnm.Print_Area" localSheetId="39">'Tüketim Grubu Satış Tablosu_V1'!$A$1:$Q$94</definedName>
    <definedName name="_xlnm.Print_Area" localSheetId="40">'Tüketim Grubu Satış Tablosu_V2'!$A$1:$AD$14</definedName>
    <definedName name="_xlnm.Print_Area" localSheetId="38">'Varlık Satışı'!$A$1:$K$25</definedName>
    <definedName name="_xlnm.Print_Area" localSheetId="27">'Yatırım Dağılımı'!$A$1:$K$62</definedName>
    <definedName name="_xlnm.Print_Area" localSheetId="23">'Yatırımlar-Genişleme1'!$A$1:$T$185</definedName>
    <definedName name="_xlnm.Print_Area" localSheetId="24">'Yatırımlar-Genişleme2'!$A$1:$T$185</definedName>
    <definedName name="_xlnm.Print_Area" localSheetId="26">'Yatırımlar-Konsolide'!$A$1:$T$185</definedName>
    <definedName name="_xlnm.Print_Area" localSheetId="22">'Yatırımlar-Mevcut Bölge'!$A$1:$T$185</definedName>
    <definedName name="_xlnm.Print_Area" localSheetId="15">'Yazılım Kira Giderleri'!$A$1:$G$31</definedName>
    <definedName name="_xlnm.Print_Area" localSheetId="3">'Yıllık Bilanço'!$A$1:$G$243</definedName>
    <definedName name="_xlnm.Print_Area" localSheetId="4">'Yıllık Gelir Tablosu'!$A$1:$G$73</definedName>
    <definedName name="_xlnm.Print_Area" localSheetId="5">'Yıllık Nakit Akım'!$A$1:$G$63</definedName>
    <definedName name="_xlnm.Print_Area">#REF!</definedName>
    <definedName name="YEN" localSheetId="29">#REF!</definedName>
    <definedName name="YEN" localSheetId="1">#REF!</definedName>
    <definedName name="YEN" localSheetId="27">#REF!</definedName>
    <definedName name="YEN" localSheetId="22">#REF!</definedName>
    <definedName name="YEN">#REF!</definedName>
  </definedNames>
  <calcPr calcId="145621"/>
</workbook>
</file>

<file path=xl/calcChain.xml><?xml version="1.0" encoding="utf-8"?>
<calcChain xmlns="http://schemas.openxmlformats.org/spreadsheetml/2006/main">
  <c r="D10" i="48" l="1"/>
  <c r="D7" i="48"/>
  <c r="F26" i="48"/>
  <c r="D26" i="48"/>
  <c r="B40" i="38" l="1"/>
  <c r="B39" i="38"/>
  <c r="D29" i="19" l="1"/>
  <c r="C9" i="19"/>
  <c r="F13" i="60" l="1"/>
  <c r="O132" i="59"/>
  <c r="K132" i="59"/>
  <c r="G132" i="59"/>
  <c r="S132" i="58"/>
  <c r="O132" i="58"/>
  <c r="K132" i="58"/>
  <c r="G132" i="58"/>
  <c r="S132" i="49"/>
  <c r="O132" i="49"/>
  <c r="K132" i="49"/>
  <c r="G132" i="49"/>
  <c r="G135" i="49"/>
  <c r="R162" i="60" l="1"/>
  <c r="Q162" i="60"/>
  <c r="P162" i="60"/>
  <c r="R161" i="60"/>
  <c r="Q161" i="60"/>
  <c r="P161" i="60"/>
  <c r="R160" i="60"/>
  <c r="Q160" i="60"/>
  <c r="P160" i="60"/>
  <c r="R159" i="60"/>
  <c r="Q159" i="60"/>
  <c r="P159" i="60"/>
  <c r="R158" i="60"/>
  <c r="Q158" i="60"/>
  <c r="P158" i="60"/>
  <c r="R157" i="60"/>
  <c r="Q157" i="60"/>
  <c r="P157" i="60"/>
  <c r="R156" i="60"/>
  <c r="Q156" i="60"/>
  <c r="P156" i="60"/>
  <c r="R155" i="60"/>
  <c r="Q155" i="60"/>
  <c r="P155" i="60"/>
  <c r="R154" i="60"/>
  <c r="Q154" i="60"/>
  <c r="P154" i="60"/>
  <c r="R153" i="60"/>
  <c r="Q153" i="60"/>
  <c r="P153" i="60"/>
  <c r="R152" i="60"/>
  <c r="Q152" i="60"/>
  <c r="P152" i="60"/>
  <c r="R151" i="60"/>
  <c r="Q151" i="60"/>
  <c r="P151" i="60"/>
  <c r="R150" i="60"/>
  <c r="Q150" i="60"/>
  <c r="P150" i="60"/>
  <c r="R148" i="60"/>
  <c r="Q148" i="60"/>
  <c r="P148" i="60"/>
  <c r="R147" i="60"/>
  <c r="Q147" i="60"/>
  <c r="P147" i="60"/>
  <c r="R146" i="60"/>
  <c r="Q146" i="60"/>
  <c r="P146" i="60"/>
  <c r="R145" i="60"/>
  <c r="Q145" i="60"/>
  <c r="P145" i="60"/>
  <c r="R144" i="60"/>
  <c r="Q144" i="60"/>
  <c r="P144" i="60"/>
  <c r="R143" i="60"/>
  <c r="Q143" i="60"/>
  <c r="P143" i="60"/>
  <c r="R142" i="60"/>
  <c r="Q142" i="60"/>
  <c r="P142" i="60"/>
  <c r="R141" i="60"/>
  <c r="Q141" i="60"/>
  <c r="P141" i="60"/>
  <c r="R140" i="60"/>
  <c r="Q140" i="60"/>
  <c r="P140" i="60"/>
  <c r="R139" i="60"/>
  <c r="Q139" i="60"/>
  <c r="P139" i="60"/>
  <c r="R138" i="60"/>
  <c r="Q138" i="60"/>
  <c r="P138" i="60"/>
  <c r="R137" i="60"/>
  <c r="Q137" i="60"/>
  <c r="P137" i="60"/>
  <c r="R134" i="60"/>
  <c r="Q134" i="60"/>
  <c r="P134" i="60"/>
  <c r="R133" i="60"/>
  <c r="Q133" i="60"/>
  <c r="P133" i="60"/>
  <c r="S130" i="60"/>
  <c r="R129" i="60"/>
  <c r="Q129" i="60"/>
  <c r="P129" i="60"/>
  <c r="R128" i="60"/>
  <c r="Q128" i="60"/>
  <c r="P128" i="60"/>
  <c r="R127" i="60"/>
  <c r="Q127" i="60"/>
  <c r="P127" i="60"/>
  <c r="R126" i="60"/>
  <c r="Q126" i="60"/>
  <c r="P126" i="60"/>
  <c r="R125" i="60"/>
  <c r="Q125" i="60"/>
  <c r="P125" i="60"/>
  <c r="R124" i="60"/>
  <c r="Q124" i="60"/>
  <c r="P124" i="60"/>
  <c r="R123" i="60"/>
  <c r="Q123" i="60"/>
  <c r="P123" i="60"/>
  <c r="R122" i="60"/>
  <c r="Q122" i="60"/>
  <c r="P122" i="60"/>
  <c r="R121" i="60"/>
  <c r="Q121" i="60"/>
  <c r="P121" i="60"/>
  <c r="R120" i="60"/>
  <c r="Q120" i="60"/>
  <c r="P120" i="60"/>
  <c r="R119" i="60"/>
  <c r="Q119" i="60"/>
  <c r="P119" i="60"/>
  <c r="R118" i="60"/>
  <c r="Q118" i="60"/>
  <c r="P118" i="60"/>
  <c r="R117" i="60"/>
  <c r="Q117" i="60"/>
  <c r="P117" i="60"/>
  <c r="R115" i="60"/>
  <c r="Q115" i="60"/>
  <c r="P115" i="60"/>
  <c r="R114" i="60"/>
  <c r="Q114" i="60"/>
  <c r="P114" i="60"/>
  <c r="R113" i="60"/>
  <c r="Q113" i="60"/>
  <c r="P113" i="60"/>
  <c r="R112" i="60"/>
  <c r="Q112" i="60"/>
  <c r="P112" i="60"/>
  <c r="R111" i="60"/>
  <c r="Q111" i="60"/>
  <c r="P111" i="60"/>
  <c r="R110" i="60"/>
  <c r="Q110" i="60"/>
  <c r="P110" i="60"/>
  <c r="R109" i="60"/>
  <c r="Q109" i="60"/>
  <c r="P109" i="60"/>
  <c r="R108" i="60"/>
  <c r="Q108" i="60"/>
  <c r="P108" i="60"/>
  <c r="R107" i="60"/>
  <c r="Q107" i="60"/>
  <c r="P107" i="60"/>
  <c r="R106" i="60"/>
  <c r="Q106" i="60"/>
  <c r="P106" i="60"/>
  <c r="R105" i="60"/>
  <c r="Q105" i="60"/>
  <c r="P105" i="60"/>
  <c r="R104" i="60"/>
  <c r="Q104" i="60"/>
  <c r="P104" i="60"/>
  <c r="R100" i="60"/>
  <c r="Q100" i="60"/>
  <c r="P100" i="60"/>
  <c r="R99" i="60"/>
  <c r="Q99" i="60"/>
  <c r="P99" i="60"/>
  <c r="R98" i="60"/>
  <c r="Q98" i="60"/>
  <c r="P98" i="60"/>
  <c r="R97" i="60"/>
  <c r="Q97" i="60"/>
  <c r="P97" i="60"/>
  <c r="R96" i="60"/>
  <c r="Q96" i="60"/>
  <c r="P96" i="60"/>
  <c r="R95" i="60"/>
  <c r="Q95" i="60"/>
  <c r="P95" i="60"/>
  <c r="R94" i="60"/>
  <c r="Q94" i="60"/>
  <c r="P94" i="60"/>
  <c r="R93" i="60"/>
  <c r="Q93" i="60"/>
  <c r="P93" i="60"/>
  <c r="R92" i="60"/>
  <c r="Q92" i="60"/>
  <c r="P92" i="60"/>
  <c r="R91" i="60"/>
  <c r="Q91" i="60"/>
  <c r="P91" i="60"/>
  <c r="R90" i="60"/>
  <c r="Q90" i="60"/>
  <c r="P90" i="60"/>
  <c r="R89" i="60"/>
  <c r="Q89" i="60"/>
  <c r="P89" i="60"/>
  <c r="S87" i="60"/>
  <c r="R86" i="60"/>
  <c r="Q86" i="60"/>
  <c r="P86" i="60"/>
  <c r="R85" i="60"/>
  <c r="Q85" i="60"/>
  <c r="P85" i="60"/>
  <c r="R84" i="60"/>
  <c r="Q84" i="60"/>
  <c r="P84" i="60"/>
  <c r="R83" i="60"/>
  <c r="Q83" i="60"/>
  <c r="P83" i="60"/>
  <c r="R82" i="60"/>
  <c r="Q82" i="60"/>
  <c r="P82" i="60"/>
  <c r="R81" i="60"/>
  <c r="Q81" i="60"/>
  <c r="P81" i="60"/>
  <c r="R80" i="60"/>
  <c r="Q80" i="60"/>
  <c r="P80" i="60"/>
  <c r="R79" i="60"/>
  <c r="Q79" i="60"/>
  <c r="P79" i="60"/>
  <c r="R78" i="60"/>
  <c r="Q78" i="60"/>
  <c r="P78" i="60"/>
  <c r="R77" i="60"/>
  <c r="Q77" i="60"/>
  <c r="P77" i="60"/>
  <c r="R76" i="60"/>
  <c r="Q76" i="60"/>
  <c r="P76" i="60"/>
  <c r="R75" i="60"/>
  <c r="Q75" i="60"/>
  <c r="P75" i="60"/>
  <c r="R71" i="60"/>
  <c r="Q71" i="60"/>
  <c r="P71" i="60"/>
  <c r="R70" i="60"/>
  <c r="Q70" i="60"/>
  <c r="P70" i="60"/>
  <c r="R69" i="60"/>
  <c r="Q69" i="60"/>
  <c r="P69" i="60"/>
  <c r="R68" i="60"/>
  <c r="Q68" i="60"/>
  <c r="P68" i="60"/>
  <c r="R67" i="60"/>
  <c r="Q67" i="60"/>
  <c r="P67" i="60"/>
  <c r="R66" i="60"/>
  <c r="Q66" i="60"/>
  <c r="P66" i="60"/>
  <c r="R64" i="60"/>
  <c r="Q64" i="60"/>
  <c r="P64" i="60"/>
  <c r="R63" i="60"/>
  <c r="Q63" i="60"/>
  <c r="P63" i="60"/>
  <c r="R62" i="60"/>
  <c r="Q62" i="60"/>
  <c r="P62" i="60"/>
  <c r="R61" i="60"/>
  <c r="Q61" i="60"/>
  <c r="P61" i="60"/>
  <c r="R60" i="60"/>
  <c r="Q60" i="60"/>
  <c r="P60" i="60"/>
  <c r="R59" i="60"/>
  <c r="Q59" i="60"/>
  <c r="P59" i="60"/>
  <c r="R58" i="60"/>
  <c r="Q58" i="60"/>
  <c r="P58" i="60"/>
  <c r="R57" i="60"/>
  <c r="Q57" i="60"/>
  <c r="P57" i="60"/>
  <c r="R56" i="60"/>
  <c r="Q56" i="60"/>
  <c r="P56" i="60"/>
  <c r="R55" i="60"/>
  <c r="Q55" i="60"/>
  <c r="P55" i="60"/>
  <c r="R54" i="60"/>
  <c r="Q54" i="60"/>
  <c r="P54" i="60"/>
  <c r="R53" i="60"/>
  <c r="Q53" i="60"/>
  <c r="P53" i="60"/>
  <c r="R50" i="60"/>
  <c r="Q50" i="60"/>
  <c r="P50" i="60"/>
  <c r="R49" i="60"/>
  <c r="Q49" i="60"/>
  <c r="P49" i="60"/>
  <c r="R48" i="60"/>
  <c r="Q48" i="60"/>
  <c r="P48" i="60"/>
  <c r="R47" i="60"/>
  <c r="Q47" i="60"/>
  <c r="P47" i="60"/>
  <c r="R46" i="60"/>
  <c r="Q46" i="60"/>
  <c r="P46" i="60"/>
  <c r="R45" i="60"/>
  <c r="Q45" i="60"/>
  <c r="P45" i="60"/>
  <c r="R43" i="60"/>
  <c r="Q43" i="60"/>
  <c r="P43" i="60"/>
  <c r="R42" i="60"/>
  <c r="Q42" i="60"/>
  <c r="P42" i="60"/>
  <c r="R41" i="60"/>
  <c r="Q41" i="60"/>
  <c r="P41" i="60"/>
  <c r="R40" i="60"/>
  <c r="Q40" i="60"/>
  <c r="P40" i="60"/>
  <c r="R39" i="60"/>
  <c r="Q39" i="60"/>
  <c r="P39" i="60"/>
  <c r="R38" i="60"/>
  <c r="Q38" i="60"/>
  <c r="P38" i="60"/>
  <c r="R37" i="60"/>
  <c r="Q37" i="60"/>
  <c r="P37" i="60"/>
  <c r="R36" i="60"/>
  <c r="Q36" i="60"/>
  <c r="P36" i="60"/>
  <c r="R35" i="60"/>
  <c r="Q35" i="60"/>
  <c r="P35" i="60"/>
  <c r="R34" i="60"/>
  <c r="Q34" i="60"/>
  <c r="P34" i="60"/>
  <c r="R33" i="60"/>
  <c r="Q33" i="60"/>
  <c r="P33" i="60"/>
  <c r="R32" i="60"/>
  <c r="Q32" i="60"/>
  <c r="P32" i="60"/>
  <c r="R29" i="60"/>
  <c r="Q29" i="60"/>
  <c r="P29" i="60"/>
  <c r="R28" i="60"/>
  <c r="Q28" i="60"/>
  <c r="P28" i="60"/>
  <c r="R27" i="60"/>
  <c r="Q27" i="60"/>
  <c r="P27" i="60"/>
  <c r="R26" i="60"/>
  <c r="Q26" i="60"/>
  <c r="P26" i="60"/>
  <c r="R25" i="60"/>
  <c r="Q25" i="60"/>
  <c r="P25" i="60"/>
  <c r="R24" i="60"/>
  <c r="Q24" i="60"/>
  <c r="P24" i="60"/>
  <c r="R22" i="60"/>
  <c r="Q22" i="60"/>
  <c r="P22" i="60"/>
  <c r="R21" i="60"/>
  <c r="Q21" i="60"/>
  <c r="P21" i="60"/>
  <c r="R20" i="60"/>
  <c r="Q20" i="60"/>
  <c r="P20" i="60"/>
  <c r="R19" i="60"/>
  <c r="Q19" i="60"/>
  <c r="P19" i="60"/>
  <c r="R18" i="60"/>
  <c r="Q18" i="60"/>
  <c r="P18" i="60"/>
  <c r="R17" i="60"/>
  <c r="Q17" i="60"/>
  <c r="P17" i="60"/>
  <c r="R16" i="60"/>
  <c r="Q16" i="60"/>
  <c r="P16" i="60"/>
  <c r="R15" i="60"/>
  <c r="Q15" i="60"/>
  <c r="P15" i="60"/>
  <c r="R14" i="60"/>
  <c r="Q14" i="60"/>
  <c r="P14" i="60"/>
  <c r="R13" i="60"/>
  <c r="Q13" i="60"/>
  <c r="P13" i="60"/>
  <c r="R12" i="60"/>
  <c r="Q12" i="60"/>
  <c r="P12" i="60"/>
  <c r="R11" i="60"/>
  <c r="Q11" i="60"/>
  <c r="P11" i="60"/>
  <c r="N162" i="60"/>
  <c r="M162" i="60"/>
  <c r="L162" i="60"/>
  <c r="N161" i="60"/>
  <c r="M161" i="60"/>
  <c r="L161" i="60"/>
  <c r="N160" i="60"/>
  <c r="M160" i="60"/>
  <c r="L160" i="60"/>
  <c r="N159" i="60"/>
  <c r="M159" i="60"/>
  <c r="L159" i="60"/>
  <c r="N158" i="60"/>
  <c r="M158" i="60"/>
  <c r="L158" i="60"/>
  <c r="N157" i="60"/>
  <c r="M157" i="60"/>
  <c r="L157" i="60"/>
  <c r="N156" i="60"/>
  <c r="M156" i="60"/>
  <c r="L156" i="60"/>
  <c r="N155" i="60"/>
  <c r="M155" i="60"/>
  <c r="L155" i="60"/>
  <c r="N154" i="60"/>
  <c r="M154" i="60"/>
  <c r="L154" i="60"/>
  <c r="N153" i="60"/>
  <c r="M153" i="60"/>
  <c r="L153" i="60"/>
  <c r="N152" i="60"/>
  <c r="M152" i="60"/>
  <c r="L152" i="60"/>
  <c r="N151" i="60"/>
  <c r="M151" i="60"/>
  <c r="L151" i="60"/>
  <c r="N150" i="60"/>
  <c r="M150" i="60"/>
  <c r="L150" i="60"/>
  <c r="N148" i="60"/>
  <c r="M148" i="60"/>
  <c r="L148" i="60"/>
  <c r="N147" i="60"/>
  <c r="M147" i="60"/>
  <c r="L147" i="60"/>
  <c r="N146" i="60"/>
  <c r="M146" i="60"/>
  <c r="L146" i="60"/>
  <c r="N145" i="60"/>
  <c r="M145" i="60"/>
  <c r="O145" i="60" s="1"/>
  <c r="L145" i="60"/>
  <c r="N144" i="60"/>
  <c r="M144" i="60"/>
  <c r="L144" i="60"/>
  <c r="N143" i="60"/>
  <c r="M143" i="60"/>
  <c r="L143" i="60"/>
  <c r="N142" i="60"/>
  <c r="M142" i="60"/>
  <c r="L142" i="60"/>
  <c r="N141" i="60"/>
  <c r="M141" i="60"/>
  <c r="O141" i="60" s="1"/>
  <c r="L141" i="60"/>
  <c r="N140" i="60"/>
  <c r="M140" i="60"/>
  <c r="L140" i="60"/>
  <c r="N139" i="60"/>
  <c r="M139" i="60"/>
  <c r="L139" i="60"/>
  <c r="N138" i="60"/>
  <c r="M138" i="60"/>
  <c r="L138" i="60"/>
  <c r="N137" i="60"/>
  <c r="M137" i="60"/>
  <c r="O137" i="60" s="1"/>
  <c r="L137" i="60"/>
  <c r="N134" i="60"/>
  <c r="M134" i="60"/>
  <c r="L134" i="60"/>
  <c r="N133" i="60"/>
  <c r="M133" i="60"/>
  <c r="L133" i="60"/>
  <c r="O130" i="60"/>
  <c r="N129" i="60"/>
  <c r="M129" i="60"/>
  <c r="L129" i="60"/>
  <c r="N128" i="60"/>
  <c r="M128" i="60"/>
  <c r="L128" i="60"/>
  <c r="N127" i="60"/>
  <c r="M127" i="60"/>
  <c r="L127" i="60"/>
  <c r="N126" i="60"/>
  <c r="M126" i="60"/>
  <c r="L126" i="60"/>
  <c r="N125" i="60"/>
  <c r="M125" i="60"/>
  <c r="L125" i="60"/>
  <c r="N124" i="60"/>
  <c r="M124" i="60"/>
  <c r="L124" i="60"/>
  <c r="N123" i="60"/>
  <c r="M123" i="60"/>
  <c r="L123" i="60"/>
  <c r="N122" i="60"/>
  <c r="M122" i="60"/>
  <c r="L122" i="60"/>
  <c r="N121" i="60"/>
  <c r="M121" i="60"/>
  <c r="L121" i="60"/>
  <c r="N120" i="60"/>
  <c r="M120" i="60"/>
  <c r="L120" i="60"/>
  <c r="N119" i="60"/>
  <c r="M119" i="60"/>
  <c r="L119" i="60"/>
  <c r="N118" i="60"/>
  <c r="M118" i="60"/>
  <c r="L118" i="60"/>
  <c r="N117" i="60"/>
  <c r="M117" i="60"/>
  <c r="L117" i="60"/>
  <c r="N115" i="60"/>
  <c r="M115" i="60"/>
  <c r="L115" i="60"/>
  <c r="N114" i="60"/>
  <c r="M114" i="60"/>
  <c r="O114" i="60" s="1"/>
  <c r="L114" i="60"/>
  <c r="N113" i="60"/>
  <c r="M113" i="60"/>
  <c r="L113" i="60"/>
  <c r="N112" i="60"/>
  <c r="M112" i="60"/>
  <c r="L112" i="60"/>
  <c r="N111" i="60"/>
  <c r="M111" i="60"/>
  <c r="L111" i="60"/>
  <c r="N110" i="60"/>
  <c r="M110" i="60"/>
  <c r="O110" i="60" s="1"/>
  <c r="L110" i="60"/>
  <c r="N109" i="60"/>
  <c r="M109" i="60"/>
  <c r="L109" i="60"/>
  <c r="N108" i="60"/>
  <c r="M108" i="60"/>
  <c r="L108" i="60"/>
  <c r="N107" i="60"/>
  <c r="M107" i="60"/>
  <c r="L107" i="60"/>
  <c r="N106" i="60"/>
  <c r="M106" i="60"/>
  <c r="O106" i="60" s="1"/>
  <c r="L106" i="60"/>
  <c r="N105" i="60"/>
  <c r="M105" i="60"/>
  <c r="L105" i="60"/>
  <c r="N104" i="60"/>
  <c r="M104" i="60"/>
  <c r="L104" i="60"/>
  <c r="N100" i="60"/>
  <c r="M100" i="60"/>
  <c r="L100" i="60"/>
  <c r="N99" i="60"/>
  <c r="M99" i="60"/>
  <c r="L99" i="60"/>
  <c r="N98" i="60"/>
  <c r="M98" i="60"/>
  <c r="L98" i="60"/>
  <c r="N97" i="60"/>
  <c r="M97" i="60"/>
  <c r="L97" i="60"/>
  <c r="N96" i="60"/>
  <c r="M96" i="60"/>
  <c r="L96" i="60"/>
  <c r="N95" i="60"/>
  <c r="M95" i="60"/>
  <c r="L95" i="60"/>
  <c r="N94" i="60"/>
  <c r="M94" i="60"/>
  <c r="L94" i="60"/>
  <c r="N93" i="60"/>
  <c r="M93" i="60"/>
  <c r="L93" i="60"/>
  <c r="N92" i="60"/>
  <c r="M92" i="60"/>
  <c r="L92" i="60"/>
  <c r="N91" i="60"/>
  <c r="M91" i="60"/>
  <c r="L91" i="60"/>
  <c r="N90" i="60"/>
  <c r="M90" i="60"/>
  <c r="L90" i="60"/>
  <c r="N89" i="60"/>
  <c r="M89" i="60"/>
  <c r="L89" i="60"/>
  <c r="O87" i="60"/>
  <c r="N86" i="60"/>
  <c r="M86" i="60"/>
  <c r="L86" i="60"/>
  <c r="N85" i="60"/>
  <c r="M85" i="60"/>
  <c r="L85" i="60"/>
  <c r="N84" i="60"/>
  <c r="M84" i="60"/>
  <c r="L84" i="60"/>
  <c r="N83" i="60"/>
  <c r="M83" i="60"/>
  <c r="L83" i="60"/>
  <c r="N82" i="60"/>
  <c r="M82" i="60"/>
  <c r="L82" i="60"/>
  <c r="N81" i="60"/>
  <c r="M81" i="60"/>
  <c r="L81" i="60"/>
  <c r="N80" i="60"/>
  <c r="M80" i="60"/>
  <c r="L80" i="60"/>
  <c r="N79" i="60"/>
  <c r="M79" i="60"/>
  <c r="L79" i="60"/>
  <c r="N78" i="60"/>
  <c r="M78" i="60"/>
  <c r="L78" i="60"/>
  <c r="N77" i="60"/>
  <c r="M77" i="60"/>
  <c r="L77" i="60"/>
  <c r="N76" i="60"/>
  <c r="M76" i="60"/>
  <c r="L76" i="60"/>
  <c r="N75" i="60"/>
  <c r="M75" i="60"/>
  <c r="L75" i="60"/>
  <c r="N71" i="60"/>
  <c r="M71" i="60"/>
  <c r="L71" i="60"/>
  <c r="N70" i="60"/>
  <c r="M70" i="60"/>
  <c r="L70" i="60"/>
  <c r="N69" i="60"/>
  <c r="M69" i="60"/>
  <c r="L69" i="60"/>
  <c r="N68" i="60"/>
  <c r="M68" i="60"/>
  <c r="L68" i="60"/>
  <c r="N67" i="60"/>
  <c r="M67" i="60"/>
  <c r="L67" i="60"/>
  <c r="N66" i="60"/>
  <c r="M66" i="60"/>
  <c r="L66" i="60"/>
  <c r="N64" i="60"/>
  <c r="M64" i="60"/>
  <c r="L64" i="60"/>
  <c r="N63" i="60"/>
  <c r="M63" i="60"/>
  <c r="L63" i="60"/>
  <c r="N62" i="60"/>
  <c r="M62" i="60"/>
  <c r="L62" i="60"/>
  <c r="N61" i="60"/>
  <c r="M61" i="60"/>
  <c r="L61" i="60"/>
  <c r="N60" i="60"/>
  <c r="M60" i="60"/>
  <c r="L60" i="60"/>
  <c r="N59" i="60"/>
  <c r="M59" i="60"/>
  <c r="L59" i="60"/>
  <c r="N58" i="60"/>
  <c r="M58" i="60"/>
  <c r="L58" i="60"/>
  <c r="N57" i="60"/>
  <c r="M57" i="60"/>
  <c r="L57" i="60"/>
  <c r="N56" i="60"/>
  <c r="M56" i="60"/>
  <c r="L56" i="60"/>
  <c r="N55" i="60"/>
  <c r="M55" i="60"/>
  <c r="L55" i="60"/>
  <c r="N54" i="60"/>
  <c r="M54" i="60"/>
  <c r="L54" i="60"/>
  <c r="N53" i="60"/>
  <c r="M53" i="60"/>
  <c r="L53" i="60"/>
  <c r="N50" i="60"/>
  <c r="M50" i="60"/>
  <c r="L50" i="60"/>
  <c r="N49" i="60"/>
  <c r="M49" i="60"/>
  <c r="L49" i="60"/>
  <c r="N48" i="60"/>
  <c r="M48" i="60"/>
  <c r="L48" i="60"/>
  <c r="N47" i="60"/>
  <c r="M47" i="60"/>
  <c r="L47" i="60"/>
  <c r="N46" i="60"/>
  <c r="M46" i="60"/>
  <c r="L46" i="60"/>
  <c r="N45" i="60"/>
  <c r="M45" i="60"/>
  <c r="L45" i="60"/>
  <c r="N43" i="60"/>
  <c r="M43" i="60"/>
  <c r="L43" i="60"/>
  <c r="N42" i="60"/>
  <c r="M42" i="60"/>
  <c r="L42" i="60"/>
  <c r="N41" i="60"/>
  <c r="M41" i="60"/>
  <c r="L41" i="60"/>
  <c r="N40" i="60"/>
  <c r="M40" i="60"/>
  <c r="L40" i="60"/>
  <c r="N39" i="60"/>
  <c r="M39" i="60"/>
  <c r="L39" i="60"/>
  <c r="N38" i="60"/>
  <c r="M38" i="60"/>
  <c r="L38" i="60"/>
  <c r="N37" i="60"/>
  <c r="M37" i="60"/>
  <c r="L37" i="60"/>
  <c r="N36" i="60"/>
  <c r="M36" i="60"/>
  <c r="L36" i="60"/>
  <c r="N35" i="60"/>
  <c r="M35" i="60"/>
  <c r="L35" i="60"/>
  <c r="N34" i="60"/>
  <c r="M34" i="60"/>
  <c r="L34" i="60"/>
  <c r="N33" i="60"/>
  <c r="M33" i="60"/>
  <c r="L33" i="60"/>
  <c r="N32" i="60"/>
  <c r="M32" i="60"/>
  <c r="L32" i="60"/>
  <c r="N29" i="60"/>
  <c r="M29" i="60"/>
  <c r="L29" i="60"/>
  <c r="N28" i="60"/>
  <c r="M28" i="60"/>
  <c r="L28" i="60"/>
  <c r="N27" i="60"/>
  <c r="M27" i="60"/>
  <c r="L27" i="60"/>
  <c r="N26" i="60"/>
  <c r="M26" i="60"/>
  <c r="L26" i="60"/>
  <c r="N25" i="60"/>
  <c r="M25" i="60"/>
  <c r="L25" i="60"/>
  <c r="N24" i="60"/>
  <c r="M24" i="60"/>
  <c r="L24" i="60"/>
  <c r="N22" i="60"/>
  <c r="M22" i="60"/>
  <c r="L22" i="60"/>
  <c r="N21" i="60"/>
  <c r="M21" i="60"/>
  <c r="L21" i="60"/>
  <c r="N20" i="60"/>
  <c r="M20" i="60"/>
  <c r="L20" i="60"/>
  <c r="N19" i="60"/>
  <c r="M19" i="60"/>
  <c r="L19" i="60"/>
  <c r="N18" i="60"/>
  <c r="M18" i="60"/>
  <c r="L18" i="60"/>
  <c r="N17" i="60"/>
  <c r="M17" i="60"/>
  <c r="L17" i="60"/>
  <c r="N16" i="60"/>
  <c r="M16" i="60"/>
  <c r="L16" i="60"/>
  <c r="N15" i="60"/>
  <c r="M15" i="60"/>
  <c r="L15" i="60"/>
  <c r="N14" i="60"/>
  <c r="M14" i="60"/>
  <c r="L14" i="60"/>
  <c r="N13" i="60"/>
  <c r="M13" i="60"/>
  <c r="L13" i="60"/>
  <c r="N12" i="60"/>
  <c r="M12" i="60"/>
  <c r="L12" i="60"/>
  <c r="N11" i="60"/>
  <c r="M11" i="60"/>
  <c r="L11" i="60"/>
  <c r="J162" i="60"/>
  <c r="I162" i="60"/>
  <c r="H162" i="60"/>
  <c r="J161" i="60"/>
  <c r="I161" i="60"/>
  <c r="H161" i="60"/>
  <c r="J160" i="60"/>
  <c r="I160" i="60"/>
  <c r="H160" i="60"/>
  <c r="J159" i="60"/>
  <c r="I159" i="60"/>
  <c r="H159" i="60"/>
  <c r="J158" i="60"/>
  <c r="I158" i="60"/>
  <c r="H158" i="60"/>
  <c r="J157" i="60"/>
  <c r="I157" i="60"/>
  <c r="H157" i="60"/>
  <c r="J156" i="60"/>
  <c r="I156" i="60"/>
  <c r="H156" i="60"/>
  <c r="J155" i="60"/>
  <c r="I155" i="60"/>
  <c r="H155" i="60"/>
  <c r="J154" i="60"/>
  <c r="I154" i="60"/>
  <c r="H154" i="60"/>
  <c r="J153" i="60"/>
  <c r="I153" i="60"/>
  <c r="H153" i="60"/>
  <c r="J152" i="60"/>
  <c r="I152" i="60"/>
  <c r="H152" i="60"/>
  <c r="J151" i="60"/>
  <c r="I151" i="60"/>
  <c r="H151" i="60"/>
  <c r="J150" i="60"/>
  <c r="I150" i="60"/>
  <c r="H150" i="60"/>
  <c r="J148" i="60"/>
  <c r="I148" i="60"/>
  <c r="H148" i="60"/>
  <c r="J147" i="60"/>
  <c r="I147" i="60"/>
  <c r="H147" i="60"/>
  <c r="J146" i="60"/>
  <c r="I146" i="60"/>
  <c r="H146" i="60"/>
  <c r="J145" i="60"/>
  <c r="I145" i="60"/>
  <c r="H145" i="60"/>
  <c r="J144" i="60"/>
  <c r="I144" i="60"/>
  <c r="H144" i="60"/>
  <c r="J143" i="60"/>
  <c r="I143" i="60"/>
  <c r="H143" i="60"/>
  <c r="J142" i="60"/>
  <c r="I142" i="60"/>
  <c r="H142" i="60"/>
  <c r="J141" i="60"/>
  <c r="I141" i="60"/>
  <c r="H141" i="60"/>
  <c r="J140" i="60"/>
  <c r="I140" i="60"/>
  <c r="H140" i="60"/>
  <c r="J139" i="60"/>
  <c r="I139" i="60"/>
  <c r="H139" i="60"/>
  <c r="J138" i="60"/>
  <c r="I138" i="60"/>
  <c r="H138" i="60"/>
  <c r="J137" i="60"/>
  <c r="I137" i="60"/>
  <c r="H137" i="60"/>
  <c r="J134" i="60"/>
  <c r="I134" i="60"/>
  <c r="H134" i="60"/>
  <c r="J133" i="60"/>
  <c r="I133" i="60"/>
  <c r="H133" i="60"/>
  <c r="K130" i="60"/>
  <c r="J129" i="60"/>
  <c r="I129" i="60"/>
  <c r="H129" i="60"/>
  <c r="J128" i="60"/>
  <c r="I128" i="60"/>
  <c r="H128" i="60"/>
  <c r="J127" i="60"/>
  <c r="I127" i="60"/>
  <c r="H127" i="60"/>
  <c r="J126" i="60"/>
  <c r="I126" i="60"/>
  <c r="H126" i="60"/>
  <c r="J125" i="60"/>
  <c r="I125" i="60"/>
  <c r="H125" i="60"/>
  <c r="J124" i="60"/>
  <c r="I124" i="60"/>
  <c r="H124" i="60"/>
  <c r="J123" i="60"/>
  <c r="I123" i="60"/>
  <c r="H123" i="60"/>
  <c r="J122" i="60"/>
  <c r="I122" i="60"/>
  <c r="H122" i="60"/>
  <c r="J121" i="60"/>
  <c r="I121" i="60"/>
  <c r="H121" i="60"/>
  <c r="J120" i="60"/>
  <c r="I120" i="60"/>
  <c r="H120" i="60"/>
  <c r="J119" i="60"/>
  <c r="I119" i="60"/>
  <c r="H119" i="60"/>
  <c r="J118" i="60"/>
  <c r="I118" i="60"/>
  <c r="H118" i="60"/>
  <c r="J117" i="60"/>
  <c r="I117" i="60"/>
  <c r="H117" i="60"/>
  <c r="J115" i="60"/>
  <c r="I115" i="60"/>
  <c r="H115" i="60"/>
  <c r="J114" i="60"/>
  <c r="I114" i="60"/>
  <c r="H114" i="60"/>
  <c r="J113" i="60"/>
  <c r="I113" i="60"/>
  <c r="H113" i="60"/>
  <c r="J112" i="60"/>
  <c r="I112" i="60"/>
  <c r="H112" i="60"/>
  <c r="J111" i="60"/>
  <c r="I111" i="60"/>
  <c r="H111" i="60"/>
  <c r="J110" i="60"/>
  <c r="I110" i="60"/>
  <c r="H110" i="60"/>
  <c r="J109" i="60"/>
  <c r="I109" i="60"/>
  <c r="H109" i="60"/>
  <c r="J108" i="60"/>
  <c r="I108" i="60"/>
  <c r="H108" i="60"/>
  <c r="J107" i="60"/>
  <c r="I107" i="60"/>
  <c r="H107" i="60"/>
  <c r="J106" i="60"/>
  <c r="I106" i="60"/>
  <c r="H106" i="60"/>
  <c r="J105" i="60"/>
  <c r="I105" i="60"/>
  <c r="H105" i="60"/>
  <c r="J104" i="60"/>
  <c r="I104" i="60"/>
  <c r="H104" i="60"/>
  <c r="J100" i="60"/>
  <c r="I100" i="60"/>
  <c r="H100" i="60"/>
  <c r="J99" i="60"/>
  <c r="I99" i="60"/>
  <c r="H99" i="60"/>
  <c r="J98" i="60"/>
  <c r="I98" i="60"/>
  <c r="H98" i="60"/>
  <c r="J97" i="60"/>
  <c r="I97" i="60"/>
  <c r="H97" i="60"/>
  <c r="J96" i="60"/>
  <c r="I96" i="60"/>
  <c r="H96" i="60"/>
  <c r="J95" i="60"/>
  <c r="I95" i="60"/>
  <c r="H95" i="60"/>
  <c r="J94" i="60"/>
  <c r="I94" i="60"/>
  <c r="H94" i="60"/>
  <c r="J93" i="60"/>
  <c r="I93" i="60"/>
  <c r="H93" i="60"/>
  <c r="J92" i="60"/>
  <c r="I92" i="60"/>
  <c r="H92" i="60"/>
  <c r="J91" i="60"/>
  <c r="I91" i="60"/>
  <c r="H91" i="60"/>
  <c r="J90" i="60"/>
  <c r="I90" i="60"/>
  <c r="H90" i="60"/>
  <c r="J89" i="60"/>
  <c r="I89" i="60"/>
  <c r="H89" i="60"/>
  <c r="K87" i="60"/>
  <c r="J86" i="60"/>
  <c r="I86" i="60"/>
  <c r="H86" i="60"/>
  <c r="J85" i="60"/>
  <c r="I85" i="60"/>
  <c r="H85" i="60"/>
  <c r="J84" i="60"/>
  <c r="I84" i="60"/>
  <c r="H84" i="60"/>
  <c r="J83" i="60"/>
  <c r="I83" i="60"/>
  <c r="H83" i="60"/>
  <c r="J82" i="60"/>
  <c r="I82" i="60"/>
  <c r="H82" i="60"/>
  <c r="J81" i="60"/>
  <c r="I81" i="60"/>
  <c r="H81" i="60"/>
  <c r="J80" i="60"/>
  <c r="I80" i="60"/>
  <c r="H80" i="60"/>
  <c r="J79" i="60"/>
  <c r="I79" i="60"/>
  <c r="H79" i="60"/>
  <c r="J78" i="60"/>
  <c r="I78" i="60"/>
  <c r="H78" i="60"/>
  <c r="J77" i="60"/>
  <c r="I77" i="60"/>
  <c r="H77" i="60"/>
  <c r="J76" i="60"/>
  <c r="I76" i="60"/>
  <c r="H76" i="60"/>
  <c r="J75" i="60"/>
  <c r="I75" i="60"/>
  <c r="H75" i="60"/>
  <c r="J71" i="60"/>
  <c r="I71" i="60"/>
  <c r="H71" i="60"/>
  <c r="J70" i="60"/>
  <c r="I70" i="60"/>
  <c r="H70" i="60"/>
  <c r="J69" i="60"/>
  <c r="I69" i="60"/>
  <c r="H69" i="60"/>
  <c r="J68" i="60"/>
  <c r="I68" i="60"/>
  <c r="H68" i="60"/>
  <c r="J67" i="60"/>
  <c r="I67" i="60"/>
  <c r="H67" i="60"/>
  <c r="J66" i="60"/>
  <c r="I66" i="60"/>
  <c r="H66" i="60"/>
  <c r="J64" i="60"/>
  <c r="I64" i="60"/>
  <c r="H64" i="60"/>
  <c r="J63" i="60"/>
  <c r="I63" i="60"/>
  <c r="H63" i="60"/>
  <c r="J62" i="60"/>
  <c r="I62" i="60"/>
  <c r="H62" i="60"/>
  <c r="J61" i="60"/>
  <c r="I61" i="60"/>
  <c r="H61" i="60"/>
  <c r="J60" i="60"/>
  <c r="I60" i="60"/>
  <c r="H60" i="60"/>
  <c r="J59" i="60"/>
  <c r="I59" i="60"/>
  <c r="H59" i="60"/>
  <c r="J58" i="60"/>
  <c r="I58" i="60"/>
  <c r="H58" i="60"/>
  <c r="J57" i="60"/>
  <c r="I57" i="60"/>
  <c r="H57" i="60"/>
  <c r="J56" i="60"/>
  <c r="I56" i="60"/>
  <c r="H56" i="60"/>
  <c r="J55" i="60"/>
  <c r="I55" i="60"/>
  <c r="H55" i="60"/>
  <c r="J54" i="60"/>
  <c r="I54" i="60"/>
  <c r="H54" i="60"/>
  <c r="J53" i="60"/>
  <c r="I53" i="60"/>
  <c r="H53" i="60"/>
  <c r="J50" i="60"/>
  <c r="I50" i="60"/>
  <c r="H50" i="60"/>
  <c r="J49" i="60"/>
  <c r="I49" i="60"/>
  <c r="H49" i="60"/>
  <c r="J48" i="60"/>
  <c r="I48" i="60"/>
  <c r="H48" i="60"/>
  <c r="J47" i="60"/>
  <c r="I47" i="60"/>
  <c r="H47" i="60"/>
  <c r="J46" i="60"/>
  <c r="I46" i="60"/>
  <c r="H46" i="60"/>
  <c r="J45" i="60"/>
  <c r="I45" i="60"/>
  <c r="H45" i="60"/>
  <c r="J43" i="60"/>
  <c r="I43" i="60"/>
  <c r="H43" i="60"/>
  <c r="J42" i="60"/>
  <c r="I42" i="60"/>
  <c r="H42" i="60"/>
  <c r="J41" i="60"/>
  <c r="I41" i="60"/>
  <c r="H41" i="60"/>
  <c r="J40" i="60"/>
  <c r="I40" i="60"/>
  <c r="H40" i="60"/>
  <c r="J39" i="60"/>
  <c r="I39" i="60"/>
  <c r="H39" i="60"/>
  <c r="J38" i="60"/>
  <c r="I38" i="60"/>
  <c r="H38" i="60"/>
  <c r="J37" i="60"/>
  <c r="I37" i="60"/>
  <c r="H37" i="60"/>
  <c r="J36" i="60"/>
  <c r="I36" i="60"/>
  <c r="H36" i="60"/>
  <c r="J35" i="60"/>
  <c r="I35" i="60"/>
  <c r="H35" i="60"/>
  <c r="J34" i="60"/>
  <c r="I34" i="60"/>
  <c r="H34" i="60"/>
  <c r="J33" i="60"/>
  <c r="I33" i="60"/>
  <c r="H33" i="60"/>
  <c r="J32" i="60"/>
  <c r="I32" i="60"/>
  <c r="H32" i="60"/>
  <c r="J29" i="60"/>
  <c r="I29" i="60"/>
  <c r="H29" i="60"/>
  <c r="J28" i="60"/>
  <c r="I28" i="60"/>
  <c r="H28" i="60"/>
  <c r="J27" i="60"/>
  <c r="I27" i="60"/>
  <c r="H27" i="60"/>
  <c r="J26" i="60"/>
  <c r="I26" i="60"/>
  <c r="H26" i="60"/>
  <c r="J25" i="60"/>
  <c r="I25" i="60"/>
  <c r="H25" i="60"/>
  <c r="J24" i="60"/>
  <c r="I24" i="60"/>
  <c r="H24" i="60"/>
  <c r="J22" i="60"/>
  <c r="I22" i="60"/>
  <c r="H22" i="60"/>
  <c r="J21" i="60"/>
  <c r="I21" i="60"/>
  <c r="H21" i="60"/>
  <c r="J20" i="60"/>
  <c r="I20" i="60"/>
  <c r="H20" i="60"/>
  <c r="J19" i="60"/>
  <c r="I19" i="60"/>
  <c r="H19" i="60"/>
  <c r="J18" i="60"/>
  <c r="I18" i="60"/>
  <c r="H18" i="60"/>
  <c r="J17" i="60"/>
  <c r="I17" i="60"/>
  <c r="H17" i="60"/>
  <c r="J16" i="60"/>
  <c r="I16" i="60"/>
  <c r="H16" i="60"/>
  <c r="J15" i="60"/>
  <c r="I15" i="60"/>
  <c r="H15" i="60"/>
  <c r="J14" i="60"/>
  <c r="I14" i="60"/>
  <c r="H14" i="60"/>
  <c r="J13" i="60"/>
  <c r="I13" i="60"/>
  <c r="H13" i="60"/>
  <c r="J12" i="60"/>
  <c r="I12" i="60"/>
  <c r="H12" i="60"/>
  <c r="J11" i="60"/>
  <c r="I11" i="60"/>
  <c r="H11" i="60"/>
  <c r="G130" i="60"/>
  <c r="F162" i="60"/>
  <c r="E162" i="60"/>
  <c r="D162" i="60"/>
  <c r="F161" i="60"/>
  <c r="E161" i="60"/>
  <c r="D161" i="60"/>
  <c r="F160" i="60"/>
  <c r="E160" i="60"/>
  <c r="D160" i="60"/>
  <c r="F159" i="60"/>
  <c r="E159" i="60"/>
  <c r="D159" i="60"/>
  <c r="F158" i="60"/>
  <c r="E158" i="60"/>
  <c r="D158" i="60"/>
  <c r="F157" i="60"/>
  <c r="E157" i="60"/>
  <c r="D157" i="60"/>
  <c r="F156" i="60"/>
  <c r="E156" i="60"/>
  <c r="D156" i="60"/>
  <c r="F155" i="60"/>
  <c r="E155" i="60"/>
  <c r="D155" i="60"/>
  <c r="F154" i="60"/>
  <c r="E154" i="60"/>
  <c r="D154" i="60"/>
  <c r="F153" i="60"/>
  <c r="E153" i="60"/>
  <c r="D153" i="60"/>
  <c r="F152" i="60"/>
  <c r="E152" i="60"/>
  <c r="D152" i="60"/>
  <c r="F151" i="60"/>
  <c r="E151" i="60"/>
  <c r="D151" i="60"/>
  <c r="F150" i="60"/>
  <c r="E150" i="60"/>
  <c r="D150" i="60"/>
  <c r="F148" i="60"/>
  <c r="E148" i="60"/>
  <c r="D148" i="60"/>
  <c r="F147" i="60"/>
  <c r="E147" i="60"/>
  <c r="D147" i="60"/>
  <c r="F146" i="60"/>
  <c r="E146" i="60"/>
  <c r="D146" i="60"/>
  <c r="F145" i="60"/>
  <c r="E145" i="60"/>
  <c r="D145" i="60"/>
  <c r="F144" i="60"/>
  <c r="E144" i="60"/>
  <c r="D144" i="60"/>
  <c r="F143" i="60"/>
  <c r="E143" i="60"/>
  <c r="D143" i="60"/>
  <c r="F142" i="60"/>
  <c r="E142" i="60"/>
  <c r="D142" i="60"/>
  <c r="F141" i="60"/>
  <c r="E141" i="60"/>
  <c r="D141" i="60"/>
  <c r="F140" i="60"/>
  <c r="E140" i="60"/>
  <c r="D140" i="60"/>
  <c r="F139" i="60"/>
  <c r="E139" i="60"/>
  <c r="D139" i="60"/>
  <c r="F138" i="60"/>
  <c r="E138" i="60"/>
  <c r="D138" i="60"/>
  <c r="F137" i="60"/>
  <c r="E137" i="60"/>
  <c r="D137" i="60"/>
  <c r="F134" i="60"/>
  <c r="E134" i="60"/>
  <c r="D134" i="60"/>
  <c r="F133" i="60"/>
  <c r="E133" i="60"/>
  <c r="D133" i="60"/>
  <c r="F129" i="60"/>
  <c r="E129" i="60"/>
  <c r="D129" i="60"/>
  <c r="F128" i="60"/>
  <c r="E128" i="60"/>
  <c r="D128" i="60"/>
  <c r="F127" i="60"/>
  <c r="E127" i="60"/>
  <c r="D127" i="60"/>
  <c r="F126" i="60"/>
  <c r="E126" i="60"/>
  <c r="D126" i="60"/>
  <c r="F125" i="60"/>
  <c r="E125" i="60"/>
  <c r="D125" i="60"/>
  <c r="F124" i="60"/>
  <c r="E124" i="60"/>
  <c r="D124" i="60"/>
  <c r="F123" i="60"/>
  <c r="E123" i="60"/>
  <c r="D123" i="60"/>
  <c r="F122" i="60"/>
  <c r="E122" i="60"/>
  <c r="D122" i="60"/>
  <c r="F121" i="60"/>
  <c r="E121" i="60"/>
  <c r="D121" i="60"/>
  <c r="F120" i="60"/>
  <c r="E120" i="60"/>
  <c r="D120" i="60"/>
  <c r="F119" i="60"/>
  <c r="E119" i="60"/>
  <c r="D119" i="60"/>
  <c r="F118" i="60"/>
  <c r="E118" i="60"/>
  <c r="D118" i="60"/>
  <c r="F117" i="60"/>
  <c r="E117" i="60"/>
  <c r="D117" i="60"/>
  <c r="F115" i="60"/>
  <c r="E115" i="60"/>
  <c r="D115" i="60"/>
  <c r="F114" i="60"/>
  <c r="E114" i="60"/>
  <c r="D114" i="60"/>
  <c r="F113" i="60"/>
  <c r="E113" i="60"/>
  <c r="D113" i="60"/>
  <c r="F112" i="60"/>
  <c r="E112" i="60"/>
  <c r="D112" i="60"/>
  <c r="F111" i="60"/>
  <c r="E111" i="60"/>
  <c r="D111" i="60"/>
  <c r="F110" i="60"/>
  <c r="E110" i="60"/>
  <c r="D110" i="60"/>
  <c r="F109" i="60"/>
  <c r="E109" i="60"/>
  <c r="D109" i="60"/>
  <c r="F108" i="60"/>
  <c r="E108" i="60"/>
  <c r="D108" i="60"/>
  <c r="F107" i="60"/>
  <c r="E107" i="60"/>
  <c r="D107" i="60"/>
  <c r="F106" i="60"/>
  <c r="E106" i="60"/>
  <c r="D106" i="60"/>
  <c r="F105" i="60"/>
  <c r="E105" i="60"/>
  <c r="D105" i="60"/>
  <c r="F104" i="60"/>
  <c r="E104" i="60"/>
  <c r="D104" i="60"/>
  <c r="F100" i="60"/>
  <c r="E100" i="60"/>
  <c r="D100" i="60"/>
  <c r="F99" i="60"/>
  <c r="E99" i="60"/>
  <c r="D99" i="60"/>
  <c r="F98" i="60"/>
  <c r="E98" i="60"/>
  <c r="D98" i="60"/>
  <c r="F97" i="60"/>
  <c r="E97" i="60"/>
  <c r="D97" i="60"/>
  <c r="F96" i="60"/>
  <c r="E96" i="60"/>
  <c r="D96" i="60"/>
  <c r="F95" i="60"/>
  <c r="E95" i="60"/>
  <c r="D95" i="60"/>
  <c r="F94" i="60"/>
  <c r="E94" i="60"/>
  <c r="D94" i="60"/>
  <c r="F93" i="60"/>
  <c r="E93" i="60"/>
  <c r="D93" i="60"/>
  <c r="F92" i="60"/>
  <c r="E92" i="60"/>
  <c r="D92" i="60"/>
  <c r="F91" i="60"/>
  <c r="E91" i="60"/>
  <c r="D91" i="60"/>
  <c r="F90" i="60"/>
  <c r="E90" i="60"/>
  <c r="D90" i="60"/>
  <c r="F89" i="60"/>
  <c r="E89" i="60"/>
  <c r="D89" i="60"/>
  <c r="F86" i="60"/>
  <c r="E86" i="60"/>
  <c r="D86" i="60"/>
  <c r="F85" i="60"/>
  <c r="E85" i="60"/>
  <c r="D85" i="60"/>
  <c r="F84" i="60"/>
  <c r="E84" i="60"/>
  <c r="D84" i="60"/>
  <c r="F83" i="60"/>
  <c r="E83" i="60"/>
  <c r="D83" i="60"/>
  <c r="F82" i="60"/>
  <c r="E82" i="60"/>
  <c r="D82" i="60"/>
  <c r="F81" i="60"/>
  <c r="E81" i="60"/>
  <c r="D81" i="60"/>
  <c r="F80" i="60"/>
  <c r="E80" i="60"/>
  <c r="D80" i="60"/>
  <c r="F79" i="60"/>
  <c r="E79" i="60"/>
  <c r="D79" i="60"/>
  <c r="F78" i="60"/>
  <c r="E78" i="60"/>
  <c r="D78" i="60"/>
  <c r="F77" i="60"/>
  <c r="E77" i="60"/>
  <c r="D77" i="60"/>
  <c r="F76" i="60"/>
  <c r="E76" i="60"/>
  <c r="D76" i="60"/>
  <c r="F75" i="60"/>
  <c r="E75" i="60"/>
  <c r="D75" i="60"/>
  <c r="F184" i="60"/>
  <c r="E184" i="60"/>
  <c r="D184" i="60"/>
  <c r="C184" i="60"/>
  <c r="F183" i="60"/>
  <c r="E183" i="60"/>
  <c r="D183" i="60"/>
  <c r="C183" i="60"/>
  <c r="F182" i="60"/>
  <c r="E182" i="60"/>
  <c r="D182" i="60"/>
  <c r="C182" i="60"/>
  <c r="F181" i="60"/>
  <c r="E181" i="60"/>
  <c r="D181" i="60"/>
  <c r="C181" i="60"/>
  <c r="F180" i="60"/>
  <c r="E180" i="60"/>
  <c r="D180" i="60"/>
  <c r="C180" i="60"/>
  <c r="F178" i="60"/>
  <c r="E178" i="60"/>
  <c r="D178" i="60"/>
  <c r="C178" i="60"/>
  <c r="F177" i="60"/>
  <c r="E177" i="60"/>
  <c r="D177" i="60"/>
  <c r="C177" i="60"/>
  <c r="F176" i="60"/>
  <c r="E176" i="60"/>
  <c r="D176" i="60"/>
  <c r="C176" i="60"/>
  <c r="F175" i="60"/>
  <c r="E175" i="60"/>
  <c r="D175" i="60"/>
  <c r="C175" i="60"/>
  <c r="F174" i="60"/>
  <c r="E174" i="60"/>
  <c r="D174" i="60"/>
  <c r="C174" i="60"/>
  <c r="F173" i="60"/>
  <c r="E173" i="60"/>
  <c r="D173" i="60"/>
  <c r="C173" i="60"/>
  <c r="F172" i="60"/>
  <c r="E172" i="60"/>
  <c r="D172" i="60"/>
  <c r="C172" i="60"/>
  <c r="F171" i="60"/>
  <c r="E171" i="60"/>
  <c r="D171" i="60"/>
  <c r="C171" i="60"/>
  <c r="F169" i="60"/>
  <c r="E169" i="60"/>
  <c r="D169" i="60"/>
  <c r="C169" i="60"/>
  <c r="F167" i="60"/>
  <c r="E167" i="60"/>
  <c r="D167" i="60"/>
  <c r="C167" i="60"/>
  <c r="F166" i="60"/>
  <c r="E166" i="60"/>
  <c r="D166" i="60"/>
  <c r="C166" i="60"/>
  <c r="G87" i="60"/>
  <c r="F71" i="60"/>
  <c r="E71" i="60"/>
  <c r="D71" i="60"/>
  <c r="F70" i="60"/>
  <c r="E70" i="60"/>
  <c r="D70" i="60"/>
  <c r="F69" i="60"/>
  <c r="E69" i="60"/>
  <c r="D69" i="60"/>
  <c r="F68" i="60"/>
  <c r="E68" i="60"/>
  <c r="D68" i="60"/>
  <c r="F67" i="60"/>
  <c r="E67" i="60"/>
  <c r="D67" i="60"/>
  <c r="F66" i="60"/>
  <c r="E66" i="60"/>
  <c r="D66" i="60"/>
  <c r="F64" i="60"/>
  <c r="E64" i="60"/>
  <c r="D64" i="60"/>
  <c r="F63" i="60"/>
  <c r="E63" i="60"/>
  <c r="D63" i="60"/>
  <c r="F62" i="60"/>
  <c r="E62" i="60"/>
  <c r="D62" i="60"/>
  <c r="F61" i="60"/>
  <c r="E61" i="60"/>
  <c r="D61" i="60"/>
  <c r="F60" i="60"/>
  <c r="E60" i="60"/>
  <c r="D60" i="60"/>
  <c r="F59" i="60"/>
  <c r="E59" i="60"/>
  <c r="D59" i="60"/>
  <c r="F58" i="60"/>
  <c r="E58" i="60"/>
  <c r="D58" i="60"/>
  <c r="F57" i="60"/>
  <c r="E57" i="60"/>
  <c r="D57" i="60"/>
  <c r="F56" i="60"/>
  <c r="E56" i="60"/>
  <c r="D56" i="60"/>
  <c r="F55" i="60"/>
  <c r="E55" i="60"/>
  <c r="D55" i="60"/>
  <c r="F54" i="60"/>
  <c r="E54" i="60"/>
  <c r="D54" i="60"/>
  <c r="F53" i="60"/>
  <c r="E53" i="60"/>
  <c r="D53" i="60"/>
  <c r="F50" i="60"/>
  <c r="E50" i="60"/>
  <c r="D50" i="60"/>
  <c r="F49" i="60"/>
  <c r="E49" i="60"/>
  <c r="D49" i="60"/>
  <c r="F48" i="60"/>
  <c r="E48" i="60"/>
  <c r="D48" i="60"/>
  <c r="F47" i="60"/>
  <c r="E47" i="60"/>
  <c r="D47" i="60"/>
  <c r="F46" i="60"/>
  <c r="E46" i="60"/>
  <c r="D46" i="60"/>
  <c r="F45" i="60"/>
  <c r="E45" i="60"/>
  <c r="D45" i="60"/>
  <c r="F43" i="60"/>
  <c r="E43" i="60"/>
  <c r="D43" i="60"/>
  <c r="F42" i="60"/>
  <c r="E42" i="60"/>
  <c r="D42" i="60"/>
  <c r="F41" i="60"/>
  <c r="E41" i="60"/>
  <c r="D41" i="60"/>
  <c r="F40" i="60"/>
  <c r="E40" i="60"/>
  <c r="D40" i="60"/>
  <c r="F39" i="60"/>
  <c r="E39" i="60"/>
  <c r="D39" i="60"/>
  <c r="F38" i="60"/>
  <c r="E38" i="60"/>
  <c r="D38" i="60"/>
  <c r="F37" i="60"/>
  <c r="E37" i="60"/>
  <c r="D37" i="60"/>
  <c r="F36" i="60"/>
  <c r="E36" i="60"/>
  <c r="D36" i="60"/>
  <c r="F35" i="60"/>
  <c r="E35" i="60"/>
  <c r="D35" i="60"/>
  <c r="F34" i="60"/>
  <c r="E34" i="60"/>
  <c r="D34" i="60"/>
  <c r="F33" i="60"/>
  <c r="E33" i="60"/>
  <c r="D33" i="60"/>
  <c r="F32" i="60"/>
  <c r="E32" i="60"/>
  <c r="D32" i="60"/>
  <c r="F29" i="60"/>
  <c r="E29" i="60"/>
  <c r="D29" i="60"/>
  <c r="F28" i="60"/>
  <c r="E28" i="60"/>
  <c r="D28" i="60"/>
  <c r="F27" i="60"/>
  <c r="E27" i="60"/>
  <c r="D27" i="60"/>
  <c r="F26" i="60"/>
  <c r="E26" i="60"/>
  <c r="D26" i="60"/>
  <c r="F25" i="60"/>
  <c r="E25" i="60"/>
  <c r="D25" i="60"/>
  <c r="F24" i="60"/>
  <c r="E24" i="60"/>
  <c r="D24" i="60"/>
  <c r="D12" i="60"/>
  <c r="E12" i="60"/>
  <c r="F12" i="60"/>
  <c r="D13" i="60"/>
  <c r="E13" i="60"/>
  <c r="D14" i="60"/>
  <c r="E14" i="60"/>
  <c r="F14" i="60"/>
  <c r="D15" i="60"/>
  <c r="E15" i="60"/>
  <c r="F15" i="60"/>
  <c r="D16" i="60"/>
  <c r="E16" i="60"/>
  <c r="F16" i="60"/>
  <c r="D17" i="60"/>
  <c r="E17" i="60"/>
  <c r="F17" i="60"/>
  <c r="D18" i="60"/>
  <c r="E18" i="60"/>
  <c r="F18" i="60"/>
  <c r="D19" i="60"/>
  <c r="E19" i="60"/>
  <c r="F19" i="60"/>
  <c r="D20" i="60"/>
  <c r="E20" i="60"/>
  <c r="F20" i="60"/>
  <c r="D21" i="60"/>
  <c r="E21" i="60"/>
  <c r="F21" i="60"/>
  <c r="D22" i="60"/>
  <c r="E22" i="60"/>
  <c r="F22" i="60"/>
  <c r="E11" i="60"/>
  <c r="F11" i="60"/>
  <c r="D11" i="60"/>
  <c r="F179" i="59"/>
  <c r="E179" i="59"/>
  <c r="D179" i="59"/>
  <c r="C179" i="59"/>
  <c r="F170" i="59"/>
  <c r="E170" i="59"/>
  <c r="D170" i="59"/>
  <c r="C170" i="59"/>
  <c r="F168" i="59"/>
  <c r="E168" i="59"/>
  <c r="D168" i="59"/>
  <c r="C168" i="59"/>
  <c r="F165" i="59"/>
  <c r="E165" i="59"/>
  <c r="D165" i="59"/>
  <c r="C165" i="59"/>
  <c r="S162" i="59"/>
  <c r="O162" i="59"/>
  <c r="K162" i="59"/>
  <c r="G162" i="59"/>
  <c r="S161" i="59"/>
  <c r="O161" i="59"/>
  <c r="K161" i="59"/>
  <c r="G161" i="59"/>
  <c r="S160" i="59"/>
  <c r="O160" i="59"/>
  <c r="K160" i="59"/>
  <c r="G160" i="59"/>
  <c r="S159" i="59"/>
  <c r="O159" i="59"/>
  <c r="K159" i="59"/>
  <c r="G159" i="59"/>
  <c r="S158" i="59"/>
  <c r="O158" i="59"/>
  <c r="K158" i="59"/>
  <c r="G158" i="59"/>
  <c r="S157" i="59"/>
  <c r="O157" i="59"/>
  <c r="K157" i="59"/>
  <c r="G157" i="59"/>
  <c r="S156" i="59"/>
  <c r="O156" i="59"/>
  <c r="K156" i="59"/>
  <c r="G156" i="59"/>
  <c r="S155" i="59"/>
  <c r="O155" i="59"/>
  <c r="K155" i="59"/>
  <c r="G155" i="59"/>
  <c r="S154" i="59"/>
  <c r="O154" i="59"/>
  <c r="K154" i="59"/>
  <c r="G154" i="59"/>
  <c r="S153" i="59"/>
  <c r="O153" i="59"/>
  <c r="K153" i="59"/>
  <c r="G153" i="59"/>
  <c r="S152" i="59"/>
  <c r="O152" i="59"/>
  <c r="K152" i="59"/>
  <c r="G152" i="59"/>
  <c r="S151" i="59"/>
  <c r="O151" i="59"/>
  <c r="K151" i="59"/>
  <c r="G151" i="59"/>
  <c r="S150" i="59"/>
  <c r="O150" i="59"/>
  <c r="K150" i="59"/>
  <c r="G150" i="59"/>
  <c r="S149" i="59"/>
  <c r="O149" i="59"/>
  <c r="K149" i="59"/>
  <c r="G149" i="59"/>
  <c r="S148" i="59"/>
  <c r="O148" i="59"/>
  <c r="K148" i="59"/>
  <c r="G148" i="59"/>
  <c r="S147" i="59"/>
  <c r="O147" i="59"/>
  <c r="K147" i="59"/>
  <c r="G147" i="59"/>
  <c r="S146" i="59"/>
  <c r="O146" i="59"/>
  <c r="K146" i="59"/>
  <c r="G146" i="59"/>
  <c r="S145" i="59"/>
  <c r="O145" i="59"/>
  <c r="K145" i="59"/>
  <c r="G145" i="59"/>
  <c r="S144" i="59"/>
  <c r="O144" i="59"/>
  <c r="K144" i="59"/>
  <c r="G144" i="59"/>
  <c r="S143" i="59"/>
  <c r="O143" i="59"/>
  <c r="K143" i="59"/>
  <c r="G143" i="59"/>
  <c r="S142" i="59"/>
  <c r="O142" i="59"/>
  <c r="K142" i="59"/>
  <c r="G142" i="59"/>
  <c r="S141" i="59"/>
  <c r="O141" i="59"/>
  <c r="K141" i="59"/>
  <c r="G141" i="59"/>
  <c r="S140" i="59"/>
  <c r="O140" i="59"/>
  <c r="K140" i="59"/>
  <c r="G140" i="59"/>
  <c r="S139" i="59"/>
  <c r="O139" i="59"/>
  <c r="K139" i="59"/>
  <c r="G139" i="59"/>
  <c r="S138" i="59"/>
  <c r="O138" i="59"/>
  <c r="K138" i="59"/>
  <c r="G138" i="59"/>
  <c r="S137" i="59"/>
  <c r="O137" i="59"/>
  <c r="K137" i="59"/>
  <c r="G137" i="59"/>
  <c r="S136" i="59"/>
  <c r="S135" i="59" s="1"/>
  <c r="S132" i="59" s="1"/>
  <c r="O136" i="59"/>
  <c r="K136" i="59"/>
  <c r="G136" i="59"/>
  <c r="O135" i="59"/>
  <c r="K135" i="59"/>
  <c r="G135" i="59"/>
  <c r="S134" i="59"/>
  <c r="O134" i="59"/>
  <c r="K134" i="59"/>
  <c r="G134" i="59"/>
  <c r="S133" i="59"/>
  <c r="O133" i="59"/>
  <c r="K133" i="59"/>
  <c r="G133" i="59"/>
  <c r="S129" i="59"/>
  <c r="O129" i="59"/>
  <c r="K129" i="59"/>
  <c r="G129" i="59"/>
  <c r="S128" i="59"/>
  <c r="O128" i="59"/>
  <c r="K128" i="59"/>
  <c r="G128" i="59"/>
  <c r="S127" i="59"/>
  <c r="O127" i="59"/>
  <c r="K127" i="59"/>
  <c r="G127" i="59"/>
  <c r="S126" i="59"/>
  <c r="O126" i="59"/>
  <c r="K126" i="59"/>
  <c r="G126" i="59"/>
  <c r="S125" i="59"/>
  <c r="O125" i="59"/>
  <c r="K125" i="59"/>
  <c r="G125" i="59"/>
  <c r="S124" i="59"/>
  <c r="O124" i="59"/>
  <c r="K124" i="59"/>
  <c r="G124" i="59"/>
  <c r="S123" i="59"/>
  <c r="O123" i="59"/>
  <c r="K123" i="59"/>
  <c r="G123" i="59"/>
  <c r="S122" i="59"/>
  <c r="O122" i="59"/>
  <c r="K122" i="59"/>
  <c r="G122" i="59"/>
  <c r="S121" i="59"/>
  <c r="O121" i="59"/>
  <c r="K121" i="59"/>
  <c r="G121" i="59"/>
  <c r="S120" i="59"/>
  <c r="O120" i="59"/>
  <c r="K120" i="59"/>
  <c r="G120" i="59"/>
  <c r="S119" i="59"/>
  <c r="O119" i="59"/>
  <c r="K119" i="59"/>
  <c r="G119" i="59"/>
  <c r="S118" i="59"/>
  <c r="O118" i="59"/>
  <c r="K118" i="59"/>
  <c r="G118" i="59"/>
  <c r="S117" i="59"/>
  <c r="O117" i="59"/>
  <c r="K117" i="59"/>
  <c r="G117" i="59"/>
  <c r="S116" i="59"/>
  <c r="O116" i="59"/>
  <c r="K116" i="59"/>
  <c r="G116" i="59"/>
  <c r="S115" i="59"/>
  <c r="O115" i="59"/>
  <c r="K115" i="59"/>
  <c r="G115" i="59"/>
  <c r="S114" i="59"/>
  <c r="O114" i="59"/>
  <c r="K114" i="59"/>
  <c r="G114" i="59"/>
  <c r="S113" i="59"/>
  <c r="O113" i="59"/>
  <c r="K113" i="59"/>
  <c r="G113" i="59"/>
  <c r="S112" i="59"/>
  <c r="O112" i="59"/>
  <c r="K112" i="59"/>
  <c r="G112" i="59"/>
  <c r="S111" i="59"/>
  <c r="O111" i="59"/>
  <c r="K111" i="59"/>
  <c r="G111" i="59"/>
  <c r="S110" i="59"/>
  <c r="O110" i="59"/>
  <c r="K110" i="59"/>
  <c r="G110" i="59"/>
  <c r="S109" i="59"/>
  <c r="O109" i="59"/>
  <c r="K109" i="59"/>
  <c r="G109" i="59"/>
  <c r="S108" i="59"/>
  <c r="O108" i="59"/>
  <c r="K108" i="59"/>
  <c r="G108" i="59"/>
  <c r="S107" i="59"/>
  <c r="O107" i="59"/>
  <c r="K107" i="59"/>
  <c r="G107" i="59"/>
  <c r="S106" i="59"/>
  <c r="O106" i="59"/>
  <c r="K106" i="59"/>
  <c r="G106" i="59"/>
  <c r="S105" i="59"/>
  <c r="O105" i="59"/>
  <c r="K105" i="59"/>
  <c r="G105" i="59"/>
  <c r="S104" i="59"/>
  <c r="O104" i="59"/>
  <c r="K104" i="59"/>
  <c r="G104" i="59"/>
  <c r="S103" i="59"/>
  <c r="O103" i="59"/>
  <c r="K103" i="59"/>
  <c r="G103" i="59"/>
  <c r="S102" i="59"/>
  <c r="O102" i="59"/>
  <c r="K102" i="59"/>
  <c r="G102" i="59"/>
  <c r="S100" i="59"/>
  <c r="O100" i="59"/>
  <c r="K100" i="59"/>
  <c r="G100" i="59"/>
  <c r="S99" i="59"/>
  <c r="O99" i="59"/>
  <c r="K99" i="59"/>
  <c r="G99" i="59"/>
  <c r="S98" i="59"/>
  <c r="O98" i="59"/>
  <c r="K98" i="59"/>
  <c r="G98" i="59"/>
  <c r="S97" i="59"/>
  <c r="O97" i="59"/>
  <c r="K97" i="59"/>
  <c r="G97" i="59"/>
  <c r="S96" i="59"/>
  <c r="O96" i="59"/>
  <c r="K96" i="59"/>
  <c r="G96" i="59"/>
  <c r="S95" i="59"/>
  <c r="O95" i="59"/>
  <c r="K95" i="59"/>
  <c r="G95" i="59"/>
  <c r="S94" i="59"/>
  <c r="O94" i="59"/>
  <c r="K94" i="59"/>
  <c r="G94" i="59"/>
  <c r="S93" i="59"/>
  <c r="O93" i="59"/>
  <c r="K93" i="59"/>
  <c r="G93" i="59"/>
  <c r="S92" i="59"/>
  <c r="O92" i="59"/>
  <c r="K92" i="59"/>
  <c r="G92" i="59"/>
  <c r="S91" i="59"/>
  <c r="O91" i="59"/>
  <c r="K91" i="59"/>
  <c r="G91" i="59"/>
  <c r="S90" i="59"/>
  <c r="O90" i="59"/>
  <c r="K90" i="59"/>
  <c r="G90" i="59"/>
  <c r="S89" i="59"/>
  <c r="O89" i="59"/>
  <c r="K89" i="59"/>
  <c r="G89" i="59"/>
  <c r="S88" i="59"/>
  <c r="O88" i="59"/>
  <c r="K88" i="59"/>
  <c r="G88" i="59"/>
  <c r="S86" i="59"/>
  <c r="O86" i="59"/>
  <c r="K86" i="59"/>
  <c r="G86" i="59"/>
  <c r="S85" i="59"/>
  <c r="O85" i="59"/>
  <c r="K85" i="59"/>
  <c r="G85" i="59"/>
  <c r="S84" i="59"/>
  <c r="O84" i="59"/>
  <c r="K84" i="59"/>
  <c r="G84" i="59"/>
  <c r="S83" i="59"/>
  <c r="O83" i="59"/>
  <c r="K83" i="59"/>
  <c r="G83" i="59"/>
  <c r="S82" i="59"/>
  <c r="O82" i="59"/>
  <c r="K82" i="59"/>
  <c r="G82" i="59"/>
  <c r="S81" i="59"/>
  <c r="O81" i="59"/>
  <c r="K81" i="59"/>
  <c r="G81" i="59"/>
  <c r="S80" i="59"/>
  <c r="O80" i="59"/>
  <c r="K80" i="59"/>
  <c r="G80" i="59"/>
  <c r="S79" i="59"/>
  <c r="O79" i="59"/>
  <c r="K79" i="59"/>
  <c r="G79" i="59"/>
  <c r="S78" i="59"/>
  <c r="O78" i="59"/>
  <c r="K78" i="59"/>
  <c r="G78" i="59"/>
  <c r="S77" i="59"/>
  <c r="O77" i="59"/>
  <c r="K77" i="59"/>
  <c r="G77" i="59"/>
  <c r="S76" i="59"/>
  <c r="O76" i="59"/>
  <c r="K76" i="59"/>
  <c r="G76" i="59"/>
  <c r="S75" i="59"/>
  <c r="O75" i="59"/>
  <c r="K75" i="59"/>
  <c r="G75" i="59"/>
  <c r="S74" i="59"/>
  <c r="O74" i="59"/>
  <c r="K74" i="59"/>
  <c r="G74" i="59"/>
  <c r="S73" i="59"/>
  <c r="O73" i="59"/>
  <c r="K73" i="59"/>
  <c r="G73" i="59"/>
  <c r="S71" i="59"/>
  <c r="O71" i="59"/>
  <c r="K71" i="59"/>
  <c r="G71" i="59"/>
  <c r="S70" i="59"/>
  <c r="O70" i="59"/>
  <c r="K70" i="59"/>
  <c r="G70" i="59"/>
  <c r="S69" i="59"/>
  <c r="O69" i="59"/>
  <c r="K69" i="59"/>
  <c r="G69" i="59"/>
  <c r="S68" i="59"/>
  <c r="O68" i="59"/>
  <c r="K68" i="59"/>
  <c r="G68" i="59"/>
  <c r="S67" i="59"/>
  <c r="O67" i="59"/>
  <c r="K67" i="59"/>
  <c r="G67" i="59"/>
  <c r="S66" i="59"/>
  <c r="O66" i="59"/>
  <c r="K66" i="59"/>
  <c r="G66" i="59"/>
  <c r="S65" i="59"/>
  <c r="O65" i="59"/>
  <c r="K65" i="59"/>
  <c r="G65" i="59"/>
  <c r="S64" i="59"/>
  <c r="O64" i="59"/>
  <c r="K64" i="59"/>
  <c r="G64" i="59"/>
  <c r="S63" i="59"/>
  <c r="O63" i="59"/>
  <c r="K63" i="59"/>
  <c r="G63" i="59"/>
  <c r="S62" i="59"/>
  <c r="O62" i="59"/>
  <c r="K62" i="59"/>
  <c r="G62" i="59"/>
  <c r="S61" i="59"/>
  <c r="O61" i="59"/>
  <c r="K61" i="59"/>
  <c r="G61" i="59"/>
  <c r="S60" i="59"/>
  <c r="O60" i="59"/>
  <c r="K60" i="59"/>
  <c r="G60" i="59"/>
  <c r="S59" i="59"/>
  <c r="O59" i="59"/>
  <c r="K59" i="59"/>
  <c r="G59" i="59"/>
  <c r="S58" i="59"/>
  <c r="O58" i="59"/>
  <c r="K58" i="59"/>
  <c r="G58" i="59"/>
  <c r="S57" i="59"/>
  <c r="O57" i="59"/>
  <c r="K57" i="59"/>
  <c r="G57" i="59"/>
  <c r="S56" i="59"/>
  <c r="O56" i="59"/>
  <c r="K56" i="59"/>
  <c r="G56" i="59"/>
  <c r="S55" i="59"/>
  <c r="O55" i="59"/>
  <c r="K55" i="59"/>
  <c r="G55" i="59"/>
  <c r="S54" i="59"/>
  <c r="O54" i="59"/>
  <c r="K54" i="59"/>
  <c r="G54" i="59"/>
  <c r="S53" i="59"/>
  <c r="O53" i="59"/>
  <c r="K53" i="59"/>
  <c r="G53" i="59"/>
  <c r="S52" i="59"/>
  <c r="O52" i="59"/>
  <c r="K52" i="59"/>
  <c r="G52" i="59"/>
  <c r="S51" i="59"/>
  <c r="O51" i="59"/>
  <c r="K51" i="59"/>
  <c r="G51" i="59"/>
  <c r="S50" i="59"/>
  <c r="O50" i="59"/>
  <c r="K50" i="59"/>
  <c r="G50" i="59"/>
  <c r="S49" i="59"/>
  <c r="O49" i="59"/>
  <c r="K49" i="59"/>
  <c r="G49" i="59"/>
  <c r="S48" i="59"/>
  <c r="O48" i="59"/>
  <c r="O44" i="59" s="1"/>
  <c r="K48" i="59"/>
  <c r="G48" i="59"/>
  <c r="S47" i="59"/>
  <c r="O47" i="59"/>
  <c r="K47" i="59"/>
  <c r="G47" i="59"/>
  <c r="S46" i="59"/>
  <c r="O46" i="59"/>
  <c r="K46" i="59"/>
  <c r="G46" i="59"/>
  <c r="S45" i="59"/>
  <c r="O45" i="59"/>
  <c r="K45" i="59"/>
  <c r="G45" i="59"/>
  <c r="S44" i="59"/>
  <c r="K44" i="59"/>
  <c r="G44" i="59"/>
  <c r="S43" i="59"/>
  <c r="O43" i="59"/>
  <c r="K43" i="59"/>
  <c r="G43" i="59"/>
  <c r="S42" i="59"/>
  <c r="O42" i="59"/>
  <c r="K42" i="59"/>
  <c r="G42" i="59"/>
  <c r="S41" i="59"/>
  <c r="O41" i="59"/>
  <c r="K41" i="59"/>
  <c r="G41" i="59"/>
  <c r="S40" i="59"/>
  <c r="O40" i="59"/>
  <c r="K40" i="59"/>
  <c r="G40" i="59"/>
  <c r="S39" i="59"/>
  <c r="O39" i="59"/>
  <c r="K39" i="59"/>
  <c r="G39" i="59"/>
  <c r="S38" i="59"/>
  <c r="O38" i="59"/>
  <c r="K38" i="59"/>
  <c r="G38" i="59"/>
  <c r="S37" i="59"/>
  <c r="O37" i="59"/>
  <c r="K37" i="59"/>
  <c r="G37" i="59"/>
  <c r="S36" i="59"/>
  <c r="O36" i="59"/>
  <c r="K36" i="59"/>
  <c r="G36" i="59"/>
  <c r="S35" i="59"/>
  <c r="O35" i="59"/>
  <c r="K35" i="59"/>
  <c r="G35" i="59"/>
  <c r="S34" i="59"/>
  <c r="O34" i="59"/>
  <c r="K34" i="59"/>
  <c r="G34" i="59"/>
  <c r="S33" i="59"/>
  <c r="O33" i="59"/>
  <c r="K33" i="59"/>
  <c r="G33" i="59"/>
  <c r="S32" i="59"/>
  <c r="O32" i="59"/>
  <c r="K32" i="59"/>
  <c r="G32" i="59"/>
  <c r="S31" i="59"/>
  <c r="O31" i="59"/>
  <c r="O30" i="59" s="1"/>
  <c r="K31" i="59"/>
  <c r="G31" i="59"/>
  <c r="S30" i="59"/>
  <c r="K30" i="59"/>
  <c r="G30" i="59"/>
  <c r="S29" i="59"/>
  <c r="O29" i="59"/>
  <c r="K29" i="59"/>
  <c r="G29" i="59"/>
  <c r="S28" i="59"/>
  <c r="O28" i="59"/>
  <c r="K28" i="59"/>
  <c r="G28" i="59"/>
  <c r="S27" i="59"/>
  <c r="O27" i="59"/>
  <c r="K27" i="59"/>
  <c r="G27" i="59"/>
  <c r="S26" i="59"/>
  <c r="O26" i="59"/>
  <c r="K26" i="59"/>
  <c r="G26" i="59"/>
  <c r="S25" i="59"/>
  <c r="O25" i="59"/>
  <c r="K25" i="59"/>
  <c r="G25" i="59"/>
  <c r="S24" i="59"/>
  <c r="O24" i="59"/>
  <c r="K24" i="59"/>
  <c r="G24" i="59"/>
  <c r="S23" i="59"/>
  <c r="O23" i="59"/>
  <c r="K23" i="59"/>
  <c r="G23" i="59"/>
  <c r="S22" i="59"/>
  <c r="O22" i="59"/>
  <c r="K22" i="59"/>
  <c r="G22" i="59"/>
  <c r="S21" i="59"/>
  <c r="O21" i="59"/>
  <c r="K21" i="59"/>
  <c r="G21" i="59"/>
  <c r="S20" i="59"/>
  <c r="O20" i="59"/>
  <c r="K20" i="59"/>
  <c r="G20" i="59"/>
  <c r="S19" i="59"/>
  <c r="O19" i="59"/>
  <c r="K19" i="59"/>
  <c r="G19" i="59"/>
  <c r="S18" i="59"/>
  <c r="O18" i="59"/>
  <c r="K18" i="59"/>
  <c r="G18" i="59"/>
  <c r="S17" i="59"/>
  <c r="O17" i="59"/>
  <c r="K17" i="59"/>
  <c r="G17" i="59"/>
  <c r="S16" i="59"/>
  <c r="O16" i="59"/>
  <c r="K16" i="59"/>
  <c r="G16" i="59"/>
  <c r="S15" i="59"/>
  <c r="O15" i="59"/>
  <c r="K15" i="59"/>
  <c r="K10" i="59" s="1"/>
  <c r="K9" i="59" s="1"/>
  <c r="K8" i="59" s="1"/>
  <c r="K7" i="59" s="1"/>
  <c r="G15" i="59"/>
  <c r="S14" i="59"/>
  <c r="O14" i="59"/>
  <c r="K14" i="59"/>
  <c r="G14" i="59"/>
  <c r="S13" i="59"/>
  <c r="O13" i="59"/>
  <c r="K13" i="59"/>
  <c r="G13" i="59"/>
  <c r="S12" i="59"/>
  <c r="O12" i="59"/>
  <c r="K12" i="59"/>
  <c r="G12" i="59"/>
  <c r="S11" i="59"/>
  <c r="O11" i="59"/>
  <c r="O10" i="59" s="1"/>
  <c r="O9" i="59" s="1"/>
  <c r="O8" i="59" s="1"/>
  <c r="O7" i="59" s="1"/>
  <c r="K11" i="59"/>
  <c r="G11" i="59"/>
  <c r="S10" i="59"/>
  <c r="G10" i="59"/>
  <c r="G9" i="59" s="1"/>
  <c r="G8" i="59" s="1"/>
  <c r="G7" i="59" s="1"/>
  <c r="S9" i="59"/>
  <c r="S8" i="59"/>
  <c r="F179" i="58"/>
  <c r="E179" i="58"/>
  <c r="D179" i="58"/>
  <c r="C179" i="58"/>
  <c r="F170" i="58"/>
  <c r="E170" i="58"/>
  <c r="D170" i="58"/>
  <c r="C170" i="58"/>
  <c r="C168" i="58" s="1"/>
  <c r="C165" i="58" s="1"/>
  <c r="F168" i="58"/>
  <c r="E168" i="58"/>
  <c r="D168" i="58"/>
  <c r="D165" i="58" s="1"/>
  <c r="F165" i="58"/>
  <c r="E165" i="58"/>
  <c r="S162" i="58"/>
  <c r="O162" i="58"/>
  <c r="K162" i="58"/>
  <c r="G162" i="58"/>
  <c r="S161" i="58"/>
  <c r="O161" i="58"/>
  <c r="K161" i="58"/>
  <c r="G161" i="58"/>
  <c r="S160" i="58"/>
  <c r="O160" i="58"/>
  <c r="K160" i="58"/>
  <c r="G160" i="58"/>
  <c r="S159" i="58"/>
  <c r="O159" i="58"/>
  <c r="K159" i="58"/>
  <c r="G159" i="58"/>
  <c r="S158" i="58"/>
  <c r="O158" i="58"/>
  <c r="K158" i="58"/>
  <c r="G158" i="58"/>
  <c r="S157" i="58"/>
  <c r="O157" i="58"/>
  <c r="K157" i="58"/>
  <c r="G157" i="58"/>
  <c r="S156" i="58"/>
  <c r="O156" i="58"/>
  <c r="K156" i="58"/>
  <c r="G156" i="58"/>
  <c r="S155" i="58"/>
  <c r="O155" i="58"/>
  <c r="K155" i="58"/>
  <c r="G155" i="58"/>
  <c r="S154" i="58"/>
  <c r="O154" i="58"/>
  <c r="K154" i="58"/>
  <c r="G154" i="58"/>
  <c r="S153" i="58"/>
  <c r="O153" i="58"/>
  <c r="K153" i="58"/>
  <c r="G153" i="58"/>
  <c r="S152" i="58"/>
  <c r="O152" i="58"/>
  <c r="K152" i="58"/>
  <c r="G152" i="58"/>
  <c r="S151" i="58"/>
  <c r="O151" i="58"/>
  <c r="K151" i="58"/>
  <c r="K149" i="58" s="1"/>
  <c r="G151" i="58"/>
  <c r="S150" i="58"/>
  <c r="O150" i="58"/>
  <c r="K150" i="58"/>
  <c r="G150" i="58"/>
  <c r="S149" i="58"/>
  <c r="O149" i="58"/>
  <c r="G149" i="58"/>
  <c r="S148" i="58"/>
  <c r="O148" i="58"/>
  <c r="K148" i="58"/>
  <c r="G148" i="58"/>
  <c r="S147" i="58"/>
  <c r="O147" i="58"/>
  <c r="K147" i="58"/>
  <c r="G147" i="58"/>
  <c r="S146" i="58"/>
  <c r="O146" i="58"/>
  <c r="K146" i="58"/>
  <c r="G146" i="58"/>
  <c r="S145" i="58"/>
  <c r="O145" i="58"/>
  <c r="K145" i="58"/>
  <c r="G145" i="58"/>
  <c r="S144" i="58"/>
  <c r="O144" i="58"/>
  <c r="K144" i="58"/>
  <c r="G144" i="58"/>
  <c r="S143" i="58"/>
  <c r="O143" i="58"/>
  <c r="K143" i="58"/>
  <c r="G143" i="58"/>
  <c r="S142" i="58"/>
  <c r="O142" i="58"/>
  <c r="K142" i="58"/>
  <c r="G142" i="58"/>
  <c r="S141" i="58"/>
  <c r="O141" i="58"/>
  <c r="K141" i="58"/>
  <c r="G141" i="58"/>
  <c r="S140" i="58"/>
  <c r="O140" i="58"/>
  <c r="K140" i="58"/>
  <c r="G140" i="58"/>
  <c r="S139" i="58"/>
  <c r="O139" i="58"/>
  <c r="K139" i="58"/>
  <c r="G139" i="58"/>
  <c r="S138" i="58"/>
  <c r="O138" i="58"/>
  <c r="K138" i="58"/>
  <c r="G138" i="58"/>
  <c r="S137" i="58"/>
  <c r="O137" i="58"/>
  <c r="O136" i="58" s="1"/>
  <c r="O135" i="58" s="1"/>
  <c r="K137" i="58"/>
  <c r="K136" i="58" s="1"/>
  <c r="G137" i="58"/>
  <c r="S136" i="58"/>
  <c r="G136" i="58"/>
  <c r="G135" i="58" s="1"/>
  <c r="S135" i="58"/>
  <c r="S134" i="58"/>
  <c r="O134" i="58"/>
  <c r="K134" i="58"/>
  <c r="G134" i="58"/>
  <c r="S133" i="58"/>
  <c r="O133" i="58"/>
  <c r="K133" i="58"/>
  <c r="G133" i="58"/>
  <c r="S129" i="58"/>
  <c r="O129" i="58"/>
  <c r="K129" i="58"/>
  <c r="G129" i="58"/>
  <c r="S128" i="58"/>
  <c r="O128" i="58"/>
  <c r="K128" i="58"/>
  <c r="G128" i="58"/>
  <c r="S127" i="58"/>
  <c r="O127" i="58"/>
  <c r="K127" i="58"/>
  <c r="G127" i="58"/>
  <c r="S126" i="58"/>
  <c r="O126" i="58"/>
  <c r="K126" i="58"/>
  <c r="G126" i="58"/>
  <c r="S125" i="58"/>
  <c r="O125" i="58"/>
  <c r="K125" i="58"/>
  <c r="G125" i="58"/>
  <c r="S124" i="58"/>
  <c r="O124" i="58"/>
  <c r="K124" i="58"/>
  <c r="G124" i="58"/>
  <c r="S123" i="58"/>
  <c r="O123" i="58"/>
  <c r="K123" i="58"/>
  <c r="G123" i="58"/>
  <c r="S122" i="58"/>
  <c r="O122" i="58"/>
  <c r="K122" i="58"/>
  <c r="G122" i="58"/>
  <c r="S121" i="58"/>
  <c r="O121" i="58"/>
  <c r="K121" i="58"/>
  <c r="G121" i="58"/>
  <c r="S120" i="58"/>
  <c r="O120" i="58"/>
  <c r="K120" i="58"/>
  <c r="G120" i="58"/>
  <c r="S119" i="58"/>
  <c r="O119" i="58"/>
  <c r="K119" i="58"/>
  <c r="G119" i="58"/>
  <c r="S118" i="58"/>
  <c r="O118" i="58"/>
  <c r="K118" i="58"/>
  <c r="G118" i="58"/>
  <c r="S117" i="58"/>
  <c r="O117" i="58"/>
  <c r="O116" i="58" s="1"/>
  <c r="O102" i="58" s="1"/>
  <c r="K117" i="58"/>
  <c r="K116" i="58" s="1"/>
  <c r="G117" i="58"/>
  <c r="G116" i="58" s="1"/>
  <c r="S116" i="58"/>
  <c r="S115" i="58"/>
  <c r="O115" i="58"/>
  <c r="K115" i="58"/>
  <c r="G115" i="58"/>
  <c r="S114" i="58"/>
  <c r="O114" i="58"/>
  <c r="K114" i="58"/>
  <c r="G114" i="58"/>
  <c r="S113" i="58"/>
  <c r="O113" i="58"/>
  <c r="K113" i="58"/>
  <c r="G113" i="58"/>
  <c r="S112" i="58"/>
  <c r="O112" i="58"/>
  <c r="K112" i="58"/>
  <c r="G112" i="58"/>
  <c r="S111" i="58"/>
  <c r="O111" i="58"/>
  <c r="K111" i="58"/>
  <c r="G111" i="58"/>
  <c r="S110" i="58"/>
  <c r="O110" i="58"/>
  <c r="K110" i="58"/>
  <c r="G110" i="58"/>
  <c r="S109" i="58"/>
  <c r="O109" i="58"/>
  <c r="K109" i="58"/>
  <c r="G109" i="58"/>
  <c r="S108" i="58"/>
  <c r="O108" i="58"/>
  <c r="K108" i="58"/>
  <c r="G108" i="58"/>
  <c r="S107" i="58"/>
  <c r="O107" i="58"/>
  <c r="K107" i="58"/>
  <c r="G107" i="58"/>
  <c r="S106" i="58"/>
  <c r="O106" i="58"/>
  <c r="K106" i="58"/>
  <c r="G106" i="58"/>
  <c r="S105" i="58"/>
  <c r="O105" i="58"/>
  <c r="K105" i="58"/>
  <c r="G105" i="58"/>
  <c r="S104" i="58"/>
  <c r="O104" i="58"/>
  <c r="K104" i="58"/>
  <c r="K103" i="58" s="1"/>
  <c r="K102" i="58" s="1"/>
  <c r="G104" i="58"/>
  <c r="G103" i="58" s="1"/>
  <c r="S103" i="58"/>
  <c r="O103" i="58"/>
  <c r="S102" i="58"/>
  <c r="S100" i="58"/>
  <c r="O100" i="58"/>
  <c r="K100" i="58"/>
  <c r="G100" i="58"/>
  <c r="S99" i="58"/>
  <c r="O99" i="58"/>
  <c r="K99" i="58"/>
  <c r="G99" i="58"/>
  <c r="S98" i="58"/>
  <c r="O98" i="58"/>
  <c r="K98" i="58"/>
  <c r="G98" i="58"/>
  <c r="S97" i="58"/>
  <c r="O97" i="58"/>
  <c r="K97" i="58"/>
  <c r="G97" i="58"/>
  <c r="S96" i="58"/>
  <c r="O96" i="58"/>
  <c r="K96" i="58"/>
  <c r="G96" i="58"/>
  <c r="S95" i="58"/>
  <c r="O95" i="58"/>
  <c r="K95" i="58"/>
  <c r="G95" i="58"/>
  <c r="S94" i="58"/>
  <c r="O94" i="58"/>
  <c r="K94" i="58"/>
  <c r="G94" i="58"/>
  <c r="S93" i="58"/>
  <c r="O93" i="58"/>
  <c r="K93" i="58"/>
  <c r="G93" i="58"/>
  <c r="S92" i="58"/>
  <c r="O92" i="58"/>
  <c r="K92" i="58"/>
  <c r="G92" i="58"/>
  <c r="S91" i="58"/>
  <c r="O91" i="58"/>
  <c r="K91" i="58"/>
  <c r="G91" i="58"/>
  <c r="S90" i="58"/>
  <c r="O90" i="58"/>
  <c r="K90" i="58"/>
  <c r="G90" i="58"/>
  <c r="S89" i="58"/>
  <c r="O89" i="58"/>
  <c r="O88" i="58" s="1"/>
  <c r="K89" i="58"/>
  <c r="G89" i="58"/>
  <c r="S88" i="58"/>
  <c r="K88" i="58"/>
  <c r="G88" i="58"/>
  <c r="S86" i="58"/>
  <c r="O86" i="58"/>
  <c r="K86" i="58"/>
  <c r="G86" i="58"/>
  <c r="S85" i="58"/>
  <c r="O85" i="58"/>
  <c r="K85" i="58"/>
  <c r="G85" i="58"/>
  <c r="S84" i="58"/>
  <c r="O84" i="58"/>
  <c r="K84" i="58"/>
  <c r="G84" i="58"/>
  <c r="S83" i="58"/>
  <c r="O83" i="58"/>
  <c r="K83" i="58"/>
  <c r="G83" i="58"/>
  <c r="S82" i="58"/>
  <c r="O82" i="58"/>
  <c r="K82" i="58"/>
  <c r="G82" i="58"/>
  <c r="S81" i="58"/>
  <c r="O81" i="58"/>
  <c r="K81" i="58"/>
  <c r="G81" i="58"/>
  <c r="S80" i="58"/>
  <c r="O80" i="58"/>
  <c r="K80" i="58"/>
  <c r="G80" i="58"/>
  <c r="S79" i="58"/>
  <c r="O79" i="58"/>
  <c r="K79" i="58"/>
  <c r="G79" i="58"/>
  <c r="S78" i="58"/>
  <c r="O78" i="58"/>
  <c r="K78" i="58"/>
  <c r="G78" i="58"/>
  <c r="S77" i="58"/>
  <c r="O77" i="58"/>
  <c r="K77" i="58"/>
  <c r="G77" i="58"/>
  <c r="S76" i="58"/>
  <c r="O76" i="58"/>
  <c r="K76" i="58"/>
  <c r="G76" i="58"/>
  <c r="S75" i="58"/>
  <c r="O75" i="58"/>
  <c r="K75" i="58"/>
  <c r="K74" i="58" s="1"/>
  <c r="K73" i="58" s="1"/>
  <c r="G75" i="58"/>
  <c r="G74" i="58" s="1"/>
  <c r="G73" i="58" s="1"/>
  <c r="S74" i="58"/>
  <c r="O74" i="58"/>
  <c r="S73" i="58"/>
  <c r="O73" i="58"/>
  <c r="S71" i="58"/>
  <c r="O71" i="58"/>
  <c r="K71" i="58"/>
  <c r="G71" i="58"/>
  <c r="S70" i="58"/>
  <c r="O70" i="58"/>
  <c r="K70" i="58"/>
  <c r="G70" i="58"/>
  <c r="S69" i="58"/>
  <c r="O69" i="58"/>
  <c r="K69" i="58"/>
  <c r="G69" i="58"/>
  <c r="S68" i="58"/>
  <c r="O68" i="58"/>
  <c r="K68" i="58"/>
  <c r="G68" i="58"/>
  <c r="S67" i="58"/>
  <c r="O67" i="58"/>
  <c r="K67" i="58"/>
  <c r="G67" i="58"/>
  <c r="S66" i="58"/>
  <c r="O66" i="58"/>
  <c r="O65" i="58" s="1"/>
  <c r="K66" i="58"/>
  <c r="G66" i="58"/>
  <c r="G65" i="58" s="1"/>
  <c r="S65" i="58"/>
  <c r="K65" i="58"/>
  <c r="S64" i="58"/>
  <c r="O64" i="58"/>
  <c r="K64" i="58"/>
  <c r="G64" i="58"/>
  <c r="S63" i="58"/>
  <c r="O63" i="58"/>
  <c r="K63" i="58"/>
  <c r="G63" i="58"/>
  <c r="S62" i="58"/>
  <c r="O62" i="58"/>
  <c r="K62" i="58"/>
  <c r="K52" i="58" s="1"/>
  <c r="K51" i="58" s="1"/>
  <c r="G62" i="58"/>
  <c r="S61" i="58"/>
  <c r="O61" i="58"/>
  <c r="K61" i="58"/>
  <c r="G61" i="58"/>
  <c r="S60" i="58"/>
  <c r="O60" i="58"/>
  <c r="K60" i="58"/>
  <c r="G60" i="58"/>
  <c r="S59" i="58"/>
  <c r="O59" i="58"/>
  <c r="K59" i="58"/>
  <c r="G59" i="58"/>
  <c r="S58" i="58"/>
  <c r="O58" i="58"/>
  <c r="K58" i="58"/>
  <c r="G58" i="58"/>
  <c r="S57" i="58"/>
  <c r="O57" i="58"/>
  <c r="K57" i="58"/>
  <c r="G57" i="58"/>
  <c r="S56" i="58"/>
  <c r="O56" i="58"/>
  <c r="K56" i="58"/>
  <c r="G56" i="58"/>
  <c r="S55" i="58"/>
  <c r="O55" i="58"/>
  <c r="K55" i="58"/>
  <c r="G55" i="58"/>
  <c r="S54" i="58"/>
  <c r="O54" i="58"/>
  <c r="O52" i="58" s="1"/>
  <c r="O51" i="58" s="1"/>
  <c r="K54" i="58"/>
  <c r="G54" i="58"/>
  <c r="S53" i="58"/>
  <c r="O53" i="58"/>
  <c r="K53" i="58"/>
  <c r="G53" i="58"/>
  <c r="S52" i="58"/>
  <c r="G52" i="58"/>
  <c r="G51" i="58" s="1"/>
  <c r="S51" i="58"/>
  <c r="S50" i="58"/>
  <c r="O50" i="58"/>
  <c r="K50" i="58"/>
  <c r="G50" i="58"/>
  <c r="S49" i="58"/>
  <c r="O49" i="58"/>
  <c r="K49" i="58"/>
  <c r="G49" i="58"/>
  <c r="S48" i="58"/>
  <c r="O48" i="58"/>
  <c r="K48" i="58"/>
  <c r="G48" i="58"/>
  <c r="S47" i="58"/>
  <c r="O47" i="58"/>
  <c r="K47" i="58"/>
  <c r="G47" i="58"/>
  <c r="S46" i="58"/>
  <c r="O46" i="58"/>
  <c r="K46" i="58"/>
  <c r="G46" i="58"/>
  <c r="S45" i="58"/>
  <c r="O45" i="58"/>
  <c r="K45" i="58"/>
  <c r="K44" i="58" s="1"/>
  <c r="G45" i="58"/>
  <c r="G44" i="58" s="1"/>
  <c r="S44" i="58"/>
  <c r="O44" i="58"/>
  <c r="S43" i="58"/>
  <c r="O43" i="58"/>
  <c r="K43" i="58"/>
  <c r="G43" i="58"/>
  <c r="S42" i="58"/>
  <c r="O42" i="58"/>
  <c r="K42" i="58"/>
  <c r="G42" i="58"/>
  <c r="S41" i="58"/>
  <c r="O41" i="58"/>
  <c r="K41" i="58"/>
  <c r="G41" i="58"/>
  <c r="S40" i="58"/>
  <c r="O40" i="58"/>
  <c r="K40" i="58"/>
  <c r="G40" i="58"/>
  <c r="S39" i="58"/>
  <c r="O39" i="58"/>
  <c r="K39" i="58"/>
  <c r="G39" i="58"/>
  <c r="S38" i="58"/>
  <c r="O38" i="58"/>
  <c r="K38" i="58"/>
  <c r="G38" i="58"/>
  <c r="S37" i="58"/>
  <c r="O37" i="58"/>
  <c r="K37" i="58"/>
  <c r="G37" i="58"/>
  <c r="S36" i="58"/>
  <c r="O36" i="58"/>
  <c r="K36" i="58"/>
  <c r="G36" i="58"/>
  <c r="S35" i="58"/>
  <c r="O35" i="58"/>
  <c r="K35" i="58"/>
  <c r="G35" i="58"/>
  <c r="S34" i="58"/>
  <c r="O34" i="58"/>
  <c r="K34" i="58"/>
  <c r="G34" i="58"/>
  <c r="S33" i="58"/>
  <c r="O33" i="58"/>
  <c r="K33" i="58"/>
  <c r="K31" i="58" s="1"/>
  <c r="G33" i="58"/>
  <c r="S32" i="58"/>
  <c r="O32" i="58"/>
  <c r="O31" i="58" s="1"/>
  <c r="O30" i="58" s="1"/>
  <c r="K32" i="58"/>
  <c r="G32" i="58"/>
  <c r="G31" i="58" s="1"/>
  <c r="G30" i="58" s="1"/>
  <c r="S31" i="58"/>
  <c r="S30" i="58"/>
  <c r="S29" i="58"/>
  <c r="O29" i="58"/>
  <c r="K29" i="58"/>
  <c r="G29" i="58"/>
  <c r="S28" i="58"/>
  <c r="O28" i="58"/>
  <c r="K28" i="58"/>
  <c r="G28" i="58"/>
  <c r="S27" i="58"/>
  <c r="O27" i="58"/>
  <c r="K27" i="58"/>
  <c r="G27" i="58"/>
  <c r="S26" i="58"/>
  <c r="O26" i="58"/>
  <c r="K26" i="58"/>
  <c r="G26" i="58"/>
  <c r="S25" i="58"/>
  <c r="O25" i="58"/>
  <c r="K25" i="58"/>
  <c r="G25" i="58"/>
  <c r="S24" i="58"/>
  <c r="O24" i="58"/>
  <c r="K24" i="58"/>
  <c r="K23" i="58" s="1"/>
  <c r="G24" i="58"/>
  <c r="G23" i="58" s="1"/>
  <c r="S23" i="58"/>
  <c r="O23" i="58"/>
  <c r="S22" i="58"/>
  <c r="O22" i="58"/>
  <c r="K22" i="58"/>
  <c r="G22" i="58"/>
  <c r="S21" i="58"/>
  <c r="O21" i="58"/>
  <c r="K21" i="58"/>
  <c r="G21" i="58"/>
  <c r="S20" i="58"/>
  <c r="O20" i="58"/>
  <c r="K20" i="58"/>
  <c r="G20" i="58"/>
  <c r="S19" i="58"/>
  <c r="O19" i="58"/>
  <c r="K19" i="58"/>
  <c r="G19" i="58"/>
  <c r="S18" i="58"/>
  <c r="O18" i="58"/>
  <c r="K18" i="58"/>
  <c r="G18" i="58"/>
  <c r="S17" i="58"/>
  <c r="O17" i="58"/>
  <c r="K17" i="58"/>
  <c r="G17" i="58"/>
  <c r="S16" i="58"/>
  <c r="O16" i="58"/>
  <c r="K16" i="58"/>
  <c r="G16" i="58"/>
  <c r="S15" i="58"/>
  <c r="O15" i="58"/>
  <c r="K15" i="58"/>
  <c r="G15" i="58"/>
  <c r="S14" i="58"/>
  <c r="O14" i="58"/>
  <c r="K14" i="58"/>
  <c r="G14" i="58"/>
  <c r="S13" i="58"/>
  <c r="O13" i="58"/>
  <c r="K13" i="58"/>
  <c r="G13" i="58"/>
  <c r="S12" i="58"/>
  <c r="O12" i="58"/>
  <c r="K12" i="58"/>
  <c r="G12" i="58"/>
  <c r="S11" i="58"/>
  <c r="O11" i="58"/>
  <c r="K11" i="58"/>
  <c r="G11" i="58"/>
  <c r="G10" i="58" s="1"/>
  <c r="G9" i="58" s="1"/>
  <c r="S10" i="58"/>
  <c r="O10" i="58"/>
  <c r="O9" i="58" s="1"/>
  <c r="S9" i="58"/>
  <c r="S8" i="58" s="1"/>
  <c r="S7" i="58" s="1"/>
  <c r="S7" i="59" l="1"/>
  <c r="K105" i="60"/>
  <c r="K109" i="60"/>
  <c r="K104" i="60"/>
  <c r="K108" i="60"/>
  <c r="K30" i="58"/>
  <c r="O8" i="58"/>
  <c r="O7" i="58" s="1"/>
  <c r="G102" i="58"/>
  <c r="G8" i="58"/>
  <c r="G7" i="58" s="1"/>
  <c r="K135" i="58"/>
  <c r="K107" i="60"/>
  <c r="O104" i="60"/>
  <c r="O108" i="60"/>
  <c r="O112" i="60"/>
  <c r="K10" i="58"/>
  <c r="K9" i="58" s="1"/>
  <c r="K8" i="58" s="1"/>
  <c r="K7" i="58" s="1"/>
  <c r="K106" i="60"/>
  <c r="K110" i="60"/>
  <c r="O107" i="60"/>
  <c r="O111" i="60"/>
  <c r="O115" i="60"/>
  <c r="O105" i="60"/>
  <c r="O109" i="60"/>
  <c r="O113" i="60"/>
  <c r="K35" i="60"/>
  <c r="K39" i="60"/>
  <c r="O118" i="60"/>
  <c r="O122" i="60"/>
  <c r="O126" i="60"/>
  <c r="O134" i="60"/>
  <c r="K13" i="60"/>
  <c r="K17" i="60"/>
  <c r="K21" i="60"/>
  <c r="K75" i="60"/>
  <c r="K79" i="60"/>
  <c r="K83" i="60"/>
  <c r="K90" i="60"/>
  <c r="K94" i="60"/>
  <c r="K98" i="60"/>
  <c r="K113" i="60"/>
  <c r="K133" i="60"/>
  <c r="O25" i="60"/>
  <c r="O32" i="60"/>
  <c r="O36" i="60"/>
  <c r="O40" i="60"/>
  <c r="O48" i="60"/>
  <c r="O54" i="60"/>
  <c r="O58" i="60"/>
  <c r="O62" i="60"/>
  <c r="O68" i="60"/>
  <c r="O78" i="60"/>
  <c r="O82" i="60"/>
  <c r="O86" i="60"/>
  <c r="O90" i="60"/>
  <c r="O94" i="60"/>
  <c r="O98" i="60"/>
  <c r="G21" i="60"/>
  <c r="G17" i="60"/>
  <c r="G13" i="60"/>
  <c r="G78" i="60"/>
  <c r="G82" i="60"/>
  <c r="G86" i="60"/>
  <c r="G92" i="60"/>
  <c r="G96" i="60"/>
  <c r="G100" i="60"/>
  <c r="G107" i="60"/>
  <c r="G111" i="60"/>
  <c r="G115" i="60"/>
  <c r="G120" i="60"/>
  <c r="G124" i="60"/>
  <c r="G128" i="60"/>
  <c r="G137" i="60"/>
  <c r="G22" i="60"/>
  <c r="G18" i="60"/>
  <c r="G14" i="60"/>
  <c r="O153" i="60"/>
  <c r="O157" i="60"/>
  <c r="O161" i="60"/>
  <c r="S13" i="60"/>
  <c r="S17" i="60"/>
  <c r="S21" i="60"/>
  <c r="S24" i="60"/>
  <c r="S28" i="60"/>
  <c r="S77" i="60"/>
  <c r="S81" i="60"/>
  <c r="S85" i="60"/>
  <c r="S134" i="60"/>
  <c r="S153" i="60"/>
  <c r="S157" i="60"/>
  <c r="S161" i="60"/>
  <c r="G15" i="60"/>
  <c r="G19" i="60"/>
  <c r="G20" i="60"/>
  <c r="G16" i="60"/>
  <c r="G141" i="60"/>
  <c r="G145" i="60"/>
  <c r="G150" i="60"/>
  <c r="G154" i="60"/>
  <c r="G158" i="60"/>
  <c r="G162" i="60"/>
  <c r="K24" i="60"/>
  <c r="K28" i="60"/>
  <c r="K47" i="60"/>
  <c r="K66" i="60"/>
  <c r="K70" i="60"/>
  <c r="K77" i="60"/>
  <c r="K81" i="60"/>
  <c r="K85" i="60"/>
  <c r="S26" i="60"/>
  <c r="S34" i="60"/>
  <c r="S38" i="60"/>
  <c r="S42" i="60"/>
  <c r="S47" i="60"/>
  <c r="S55" i="60"/>
  <c r="S59" i="60"/>
  <c r="S63" i="60"/>
  <c r="S66" i="60"/>
  <c r="S70" i="60"/>
  <c r="S75" i="60"/>
  <c r="S79" i="60"/>
  <c r="S83" i="60"/>
  <c r="S92" i="60"/>
  <c r="S96" i="60"/>
  <c r="S107" i="60"/>
  <c r="S111" i="60"/>
  <c r="S115" i="60"/>
  <c r="S118" i="60"/>
  <c r="S122" i="60"/>
  <c r="S126" i="60"/>
  <c r="G12" i="60"/>
  <c r="K27" i="60"/>
  <c r="K76" i="60"/>
  <c r="K80" i="60"/>
  <c r="K84" i="60"/>
  <c r="K137" i="60"/>
  <c r="K141" i="60"/>
  <c r="K145" i="60"/>
  <c r="K153" i="60"/>
  <c r="K157" i="60"/>
  <c r="K161" i="60"/>
  <c r="O13" i="60"/>
  <c r="O17" i="60"/>
  <c r="O21" i="60"/>
  <c r="S25" i="60"/>
  <c r="S29" i="60"/>
  <c r="S33" i="60"/>
  <c r="S37" i="60"/>
  <c r="S41" i="60"/>
  <c r="S46" i="60"/>
  <c r="S50" i="60"/>
  <c r="S69" i="60"/>
  <c r="S78" i="60"/>
  <c r="S82" i="60"/>
  <c r="S86" i="60"/>
  <c r="S91" i="60"/>
  <c r="S95" i="60"/>
  <c r="S99" i="60"/>
  <c r="S106" i="60"/>
  <c r="S110" i="60"/>
  <c r="S114" i="60"/>
  <c r="S138" i="60"/>
  <c r="S142" i="60"/>
  <c r="S146" i="60"/>
  <c r="S150" i="60"/>
  <c r="S154" i="60"/>
  <c r="S158" i="60"/>
  <c r="S162" i="60"/>
  <c r="G75" i="60"/>
  <c r="G79" i="60"/>
  <c r="G83" i="60"/>
  <c r="G89" i="60"/>
  <c r="G93" i="60"/>
  <c r="G97" i="60"/>
  <c r="G104" i="60"/>
  <c r="G108" i="60"/>
  <c r="G112" i="60"/>
  <c r="G117" i="60"/>
  <c r="G121" i="60"/>
  <c r="G125" i="60"/>
  <c r="G129" i="60"/>
  <c r="G138" i="60"/>
  <c r="G142" i="60"/>
  <c r="G146" i="60"/>
  <c r="G151" i="60"/>
  <c r="G155" i="60"/>
  <c r="G159" i="60"/>
  <c r="K12" i="60"/>
  <c r="K16" i="60"/>
  <c r="K20" i="60"/>
  <c r="K40" i="60"/>
  <c r="K48" i="60"/>
  <c r="K56" i="60"/>
  <c r="K60" i="60"/>
  <c r="K64" i="60"/>
  <c r="K67" i="60"/>
  <c r="K71" i="60"/>
  <c r="K78" i="60"/>
  <c r="K82" i="60"/>
  <c r="K86" i="60"/>
  <c r="K89" i="60"/>
  <c r="K93" i="60"/>
  <c r="K97" i="60"/>
  <c r="K112" i="60"/>
  <c r="K118" i="60"/>
  <c r="K122" i="60"/>
  <c r="K126" i="60"/>
  <c r="O24" i="60"/>
  <c r="O29" i="60"/>
  <c r="O47" i="60"/>
  <c r="O53" i="60"/>
  <c r="O57" i="60"/>
  <c r="O61" i="60"/>
  <c r="O77" i="60"/>
  <c r="O81" i="60"/>
  <c r="O85" i="60"/>
  <c r="O133" i="60"/>
  <c r="O152" i="60"/>
  <c r="O156" i="60"/>
  <c r="O160" i="60"/>
  <c r="S12" i="60"/>
  <c r="S16" i="60"/>
  <c r="S20" i="60"/>
  <c r="S27" i="60"/>
  <c r="S76" i="60"/>
  <c r="S80" i="60"/>
  <c r="S84" i="60"/>
  <c r="K26" i="60"/>
  <c r="G24" i="60"/>
  <c r="G28" i="60"/>
  <c r="G34" i="60"/>
  <c r="G38" i="60"/>
  <c r="G42" i="60"/>
  <c r="G47" i="60"/>
  <c r="G53" i="60"/>
  <c r="G57" i="60"/>
  <c r="G61" i="60"/>
  <c r="G66" i="60"/>
  <c r="G70" i="60"/>
  <c r="K25" i="60"/>
  <c r="K29" i="60"/>
  <c r="K32" i="60"/>
  <c r="K36" i="60"/>
  <c r="K55" i="60"/>
  <c r="K63" i="60"/>
  <c r="S58" i="60"/>
  <c r="S100" i="60"/>
  <c r="S121" i="60"/>
  <c r="S125" i="60"/>
  <c r="S129" i="60"/>
  <c r="G77" i="60"/>
  <c r="G81" i="60"/>
  <c r="G85" i="60"/>
  <c r="G91" i="60"/>
  <c r="G95" i="60"/>
  <c r="G99" i="60"/>
  <c r="G106" i="60"/>
  <c r="G110" i="60"/>
  <c r="G114" i="60"/>
  <c r="G119" i="60"/>
  <c r="G123" i="60"/>
  <c r="G127" i="60"/>
  <c r="G134" i="60"/>
  <c r="G140" i="60"/>
  <c r="G144" i="60"/>
  <c r="G148" i="60"/>
  <c r="G153" i="60"/>
  <c r="G157" i="60"/>
  <c r="G161" i="60"/>
  <c r="K15" i="60"/>
  <c r="K19" i="60"/>
  <c r="K34" i="60"/>
  <c r="K38" i="60"/>
  <c r="K42" i="60"/>
  <c r="K46" i="60"/>
  <c r="K50" i="60"/>
  <c r="K54" i="60"/>
  <c r="K58" i="60"/>
  <c r="K62" i="60"/>
  <c r="K69" i="60"/>
  <c r="K92" i="60"/>
  <c r="K96" i="60"/>
  <c r="K100" i="60"/>
  <c r="K111" i="60"/>
  <c r="K115" i="60"/>
  <c r="K117" i="60"/>
  <c r="K121" i="60"/>
  <c r="K125" i="60"/>
  <c r="K129" i="60"/>
  <c r="K138" i="60"/>
  <c r="K142" i="60"/>
  <c r="K146" i="60"/>
  <c r="K150" i="60"/>
  <c r="K154" i="60"/>
  <c r="K158" i="60"/>
  <c r="K162" i="60"/>
  <c r="O14" i="60"/>
  <c r="O18" i="60"/>
  <c r="O22" i="60"/>
  <c r="O28" i="60"/>
  <c r="O76" i="60"/>
  <c r="O80" i="60"/>
  <c r="O84" i="60"/>
  <c r="S105" i="60"/>
  <c r="S109" i="60"/>
  <c r="S113" i="60"/>
  <c r="S137" i="60"/>
  <c r="S141" i="60"/>
  <c r="S145" i="60"/>
  <c r="K43" i="60"/>
  <c r="K59" i="60"/>
  <c r="O35" i="60"/>
  <c r="O39" i="60"/>
  <c r="O43" i="60"/>
  <c r="O67" i="60"/>
  <c r="O71" i="60"/>
  <c r="O140" i="60"/>
  <c r="O144" i="60"/>
  <c r="O148" i="60"/>
  <c r="S54" i="60"/>
  <c r="S62" i="60"/>
  <c r="S117" i="60"/>
  <c r="G76" i="60"/>
  <c r="G80" i="60"/>
  <c r="G84" i="60"/>
  <c r="G90" i="60"/>
  <c r="G94" i="60"/>
  <c r="G98" i="60"/>
  <c r="G105" i="60"/>
  <c r="G109" i="60"/>
  <c r="G113" i="60"/>
  <c r="G118" i="60"/>
  <c r="G122" i="60"/>
  <c r="G126" i="60"/>
  <c r="G133" i="60"/>
  <c r="G139" i="60"/>
  <c r="G143" i="60"/>
  <c r="G147" i="60"/>
  <c r="G152" i="60"/>
  <c r="G156" i="60"/>
  <c r="G160" i="60"/>
  <c r="K14" i="60"/>
  <c r="K18" i="60"/>
  <c r="K22" i="60"/>
  <c r="K33" i="60"/>
  <c r="K37" i="60"/>
  <c r="K41" i="60"/>
  <c r="K45" i="60"/>
  <c r="K49" i="60"/>
  <c r="K53" i="60"/>
  <c r="K57" i="60"/>
  <c r="K61" i="60"/>
  <c r="K68" i="60"/>
  <c r="K91" i="60"/>
  <c r="K95" i="60"/>
  <c r="K99" i="60"/>
  <c r="K114" i="60"/>
  <c r="K134" i="60"/>
  <c r="O26" i="60"/>
  <c r="O27" i="60"/>
  <c r="O75" i="60"/>
  <c r="O79" i="60"/>
  <c r="O83" i="60"/>
  <c r="O91" i="60"/>
  <c r="O95" i="60"/>
  <c r="O99" i="60"/>
  <c r="O119" i="60"/>
  <c r="O123" i="60"/>
  <c r="O127" i="60"/>
  <c r="S104" i="60"/>
  <c r="S108" i="60"/>
  <c r="S112" i="60"/>
  <c r="S133" i="60"/>
  <c r="K120" i="60"/>
  <c r="K124" i="60"/>
  <c r="K128" i="60"/>
  <c r="K140" i="60"/>
  <c r="K144" i="60"/>
  <c r="K148" i="60"/>
  <c r="K152" i="60"/>
  <c r="K156" i="60"/>
  <c r="K160" i="60"/>
  <c r="O12" i="60"/>
  <c r="O16" i="60"/>
  <c r="O20" i="60"/>
  <c r="O34" i="60"/>
  <c r="O38" i="60"/>
  <c r="O42" i="60"/>
  <c r="O46" i="60"/>
  <c r="O50" i="60"/>
  <c r="O56" i="60"/>
  <c r="O60" i="60"/>
  <c r="O64" i="60"/>
  <c r="O66" i="60"/>
  <c r="O70" i="60"/>
  <c r="O89" i="60"/>
  <c r="O93" i="60"/>
  <c r="O97" i="60"/>
  <c r="O117" i="60"/>
  <c r="O121" i="60"/>
  <c r="O125" i="60"/>
  <c r="O129" i="60"/>
  <c r="O139" i="60"/>
  <c r="O143" i="60"/>
  <c r="O147" i="60"/>
  <c r="O151" i="60"/>
  <c r="O155" i="60"/>
  <c r="O159" i="60"/>
  <c r="S11" i="60"/>
  <c r="S15" i="60"/>
  <c r="S19" i="60"/>
  <c r="S32" i="60"/>
  <c r="S36" i="60"/>
  <c r="S40" i="60"/>
  <c r="S45" i="60"/>
  <c r="S49" i="60"/>
  <c r="S53" i="60"/>
  <c r="S57" i="60"/>
  <c r="S61" i="60"/>
  <c r="S68" i="60"/>
  <c r="S90" i="60"/>
  <c r="S94" i="60"/>
  <c r="S98" i="60"/>
  <c r="S120" i="60"/>
  <c r="S124" i="60"/>
  <c r="S128" i="60"/>
  <c r="S140" i="60"/>
  <c r="S144" i="60"/>
  <c r="S148" i="60"/>
  <c r="S152" i="60"/>
  <c r="S156" i="60"/>
  <c r="S160" i="60"/>
  <c r="K119" i="60"/>
  <c r="K123" i="60"/>
  <c r="K127" i="60"/>
  <c r="K139" i="60"/>
  <c r="K143" i="60"/>
  <c r="K147" i="60"/>
  <c r="K151" i="60"/>
  <c r="K155" i="60"/>
  <c r="K159" i="60"/>
  <c r="O11" i="60"/>
  <c r="O15" i="60"/>
  <c r="O19" i="60"/>
  <c r="O33" i="60"/>
  <c r="O37" i="60"/>
  <c r="O41" i="60"/>
  <c r="O45" i="60"/>
  <c r="O49" i="60"/>
  <c r="O55" i="60"/>
  <c r="O59" i="60"/>
  <c r="O63" i="60"/>
  <c r="O69" i="60"/>
  <c r="O92" i="60"/>
  <c r="O96" i="60"/>
  <c r="O100" i="60"/>
  <c r="O120" i="60"/>
  <c r="O124" i="60"/>
  <c r="O128" i="60"/>
  <c r="O138" i="60"/>
  <c r="O142" i="60"/>
  <c r="O146" i="60"/>
  <c r="O150" i="60"/>
  <c r="O154" i="60"/>
  <c r="O158" i="60"/>
  <c r="O162" i="60"/>
  <c r="S14" i="60"/>
  <c r="S18" i="60"/>
  <c r="S22" i="60"/>
  <c r="S35" i="60"/>
  <c r="S39" i="60"/>
  <c r="S43" i="60"/>
  <c r="S48" i="60"/>
  <c r="S56" i="60"/>
  <c r="S60" i="60"/>
  <c r="S64" i="60"/>
  <c r="S67" i="60"/>
  <c r="S71" i="60"/>
  <c r="S89" i="60"/>
  <c r="S93" i="60"/>
  <c r="S97" i="60"/>
  <c r="S119" i="60"/>
  <c r="S123" i="60"/>
  <c r="S127" i="60"/>
  <c r="S139" i="60"/>
  <c r="S143" i="60"/>
  <c r="S147" i="60"/>
  <c r="S151" i="60"/>
  <c r="S155" i="60"/>
  <c r="S159" i="60"/>
  <c r="K11" i="60"/>
  <c r="G27" i="60"/>
  <c r="G33" i="60"/>
  <c r="G37" i="60"/>
  <c r="G41" i="60"/>
  <c r="G46" i="60"/>
  <c r="G50" i="60"/>
  <c r="G56" i="60"/>
  <c r="G60" i="60"/>
  <c r="G64" i="60"/>
  <c r="G69" i="60"/>
  <c r="G26" i="60"/>
  <c r="G32" i="60"/>
  <c r="G36" i="60"/>
  <c r="G40" i="60"/>
  <c r="G45" i="60"/>
  <c r="G49" i="60"/>
  <c r="G55" i="60"/>
  <c r="G59" i="60"/>
  <c r="G63" i="60"/>
  <c r="G68" i="60"/>
  <c r="G25" i="60"/>
  <c r="G29" i="60"/>
  <c r="G35" i="60"/>
  <c r="G39" i="60"/>
  <c r="G43" i="60"/>
  <c r="G48" i="60"/>
  <c r="G54" i="60"/>
  <c r="G58" i="60"/>
  <c r="G62" i="60"/>
  <c r="G67" i="60"/>
  <c r="G71" i="60"/>
  <c r="F35" i="65"/>
  <c r="E35" i="65"/>
  <c r="D35" i="65"/>
  <c r="C35" i="65"/>
  <c r="G32" i="65"/>
  <c r="S32" i="65"/>
  <c r="O32" i="65"/>
  <c r="K32" i="65"/>
  <c r="S31" i="65"/>
  <c r="O31" i="65"/>
  <c r="K31" i="65"/>
  <c r="G31" i="65"/>
  <c r="S30" i="65"/>
  <c r="S29" i="65" s="1"/>
  <c r="O30" i="65"/>
  <c r="O29" i="65" s="1"/>
  <c r="K30" i="65"/>
  <c r="K29" i="65" s="1"/>
  <c r="G30" i="65"/>
  <c r="G29" i="65" s="1"/>
  <c r="S28" i="65"/>
  <c r="O28" i="65"/>
  <c r="K28" i="65"/>
  <c r="G28" i="65"/>
  <c r="S27" i="65"/>
  <c r="O27" i="65"/>
  <c r="K27" i="65"/>
  <c r="G27" i="65"/>
  <c r="S26" i="65"/>
  <c r="O26" i="65"/>
  <c r="K26" i="65"/>
  <c r="G26" i="65"/>
  <c r="S25" i="65"/>
  <c r="O25" i="65"/>
  <c r="K25" i="65"/>
  <c r="G25" i="65"/>
  <c r="S24" i="65"/>
  <c r="O24" i="65"/>
  <c r="K24" i="65"/>
  <c r="G24" i="65"/>
  <c r="S23" i="65"/>
  <c r="S22" i="65" s="1"/>
  <c r="O23" i="65"/>
  <c r="K23" i="65"/>
  <c r="K22" i="65" s="1"/>
  <c r="G23" i="65"/>
  <c r="G22" i="65" s="1"/>
  <c r="S21" i="65"/>
  <c r="O21" i="65"/>
  <c r="K21" i="65"/>
  <c r="G21" i="65"/>
  <c r="S20" i="65"/>
  <c r="O20" i="65"/>
  <c r="K20" i="65"/>
  <c r="G20" i="65"/>
  <c r="S19" i="65"/>
  <c r="O19" i="65"/>
  <c r="K19" i="65"/>
  <c r="G19" i="65"/>
  <c r="S18" i="65"/>
  <c r="O18" i="65"/>
  <c r="K18" i="65"/>
  <c r="G18" i="65"/>
  <c r="S17" i="65"/>
  <c r="O17" i="65"/>
  <c r="K17" i="65"/>
  <c r="G17" i="65"/>
  <c r="S16" i="65"/>
  <c r="O16" i="65"/>
  <c r="K16" i="65"/>
  <c r="G16" i="65"/>
  <c r="S15" i="65"/>
  <c r="O15" i="65"/>
  <c r="K15" i="65"/>
  <c r="G15" i="65"/>
  <c r="S14" i="65"/>
  <c r="O14" i="65"/>
  <c r="K14" i="65"/>
  <c r="G14" i="65"/>
  <c r="S13" i="65"/>
  <c r="O13" i="65"/>
  <c r="K13" i="65"/>
  <c r="G13" i="65"/>
  <c r="S12" i="65"/>
  <c r="O12" i="65"/>
  <c r="K12" i="65"/>
  <c r="G12" i="65"/>
  <c r="S11" i="65"/>
  <c r="O11" i="65"/>
  <c r="K11" i="65"/>
  <c r="G11" i="65"/>
  <c r="S10" i="65"/>
  <c r="S9" i="65" s="1"/>
  <c r="O10" i="65"/>
  <c r="O9" i="65" s="1"/>
  <c r="K10" i="65"/>
  <c r="K9" i="65" s="1"/>
  <c r="G10" i="65"/>
  <c r="G9" i="65" s="1"/>
  <c r="K65" i="60" l="1"/>
  <c r="O103" i="60"/>
  <c r="S23" i="60"/>
  <c r="O23" i="60"/>
  <c r="S65" i="60"/>
  <c r="S88" i="60"/>
  <c r="S10" i="60"/>
  <c r="S9" i="60" s="1"/>
  <c r="O149" i="60"/>
  <c r="S44" i="60"/>
  <c r="O136" i="60"/>
  <c r="K23" i="60"/>
  <c r="O10" i="60"/>
  <c r="O9" i="60" s="1"/>
  <c r="O44" i="60"/>
  <c r="K74" i="60"/>
  <c r="K73" i="60" s="1"/>
  <c r="K103" i="60"/>
  <c r="S31" i="60"/>
  <c r="K136" i="60"/>
  <c r="K149" i="60"/>
  <c r="K88" i="60"/>
  <c r="K31" i="60"/>
  <c r="S136" i="60"/>
  <c r="S116" i="60"/>
  <c r="O52" i="60"/>
  <c r="S149" i="60"/>
  <c r="K44" i="60"/>
  <c r="S52" i="60"/>
  <c r="O31" i="60"/>
  <c r="S74" i="60"/>
  <c r="S73" i="60" s="1"/>
  <c r="O74" i="60"/>
  <c r="O73" i="60" s="1"/>
  <c r="K52" i="60"/>
  <c r="O116" i="60"/>
  <c r="G65" i="60"/>
  <c r="K10" i="60"/>
  <c r="O65" i="60"/>
  <c r="S103" i="60"/>
  <c r="O88" i="60"/>
  <c r="K116" i="60"/>
  <c r="K8" i="65"/>
  <c r="K7" i="65" s="1"/>
  <c r="G8" i="65"/>
  <c r="G7" i="65" s="1"/>
  <c r="O22" i="65"/>
  <c r="O8" i="65" s="1"/>
  <c r="O7" i="65" s="1"/>
  <c r="S8" i="65"/>
  <c r="S7" i="65" s="1"/>
  <c r="B44" i="38"/>
  <c r="O102" i="60" l="1"/>
  <c r="K51" i="60"/>
  <c r="K102" i="60"/>
  <c r="K9" i="60"/>
  <c r="O135" i="60"/>
  <c r="O132" i="60" s="1"/>
  <c r="S102" i="60"/>
  <c r="S30" i="60"/>
  <c r="S51" i="60"/>
  <c r="K30" i="60"/>
  <c r="O30" i="60"/>
  <c r="K135" i="60"/>
  <c r="K132" i="60" s="1"/>
  <c r="O51" i="60"/>
  <c r="S135" i="60"/>
  <c r="S132" i="60" s="1"/>
  <c r="C8" i="32"/>
  <c r="D8" i="32"/>
  <c r="E8" i="32"/>
  <c r="E7" i="12"/>
  <c r="F7" i="12"/>
  <c r="D7" i="12"/>
  <c r="K8" i="60" l="1"/>
  <c r="S8" i="60"/>
  <c r="O8" i="60"/>
  <c r="L143" i="43"/>
  <c r="I143" i="43"/>
  <c r="F143" i="43"/>
  <c r="L6" i="43"/>
  <c r="F6" i="43"/>
  <c r="I6" i="43"/>
  <c r="D51" i="21" l="1"/>
  <c r="E51" i="21"/>
  <c r="C51" i="21"/>
  <c r="E7" i="21"/>
  <c r="D7" i="21"/>
  <c r="C7" i="21"/>
  <c r="C139" i="18" l="1"/>
  <c r="N141" i="18"/>
  <c r="M141" i="18"/>
  <c r="J141" i="18"/>
  <c r="I141" i="18"/>
  <c r="F141" i="18"/>
  <c r="E141" i="18"/>
  <c r="N140" i="18"/>
  <c r="M140" i="18"/>
  <c r="L140" i="18"/>
  <c r="K140" i="18"/>
  <c r="J140" i="18"/>
  <c r="I140" i="18"/>
  <c r="H140" i="18"/>
  <c r="G140" i="18"/>
  <c r="F140" i="18"/>
  <c r="E140" i="18"/>
  <c r="D140" i="18"/>
  <c r="C140" i="18"/>
  <c r="N139" i="18"/>
  <c r="M139" i="18"/>
  <c r="L139" i="18"/>
  <c r="L141" i="18" s="1"/>
  <c r="K139" i="18"/>
  <c r="K141" i="18" s="1"/>
  <c r="J139" i="18"/>
  <c r="I139" i="18"/>
  <c r="H139" i="18"/>
  <c r="H141" i="18" s="1"/>
  <c r="G139" i="18"/>
  <c r="G141" i="18" s="1"/>
  <c r="F139" i="18"/>
  <c r="E139" i="18"/>
  <c r="D139" i="18"/>
  <c r="D141" i="18" s="1"/>
  <c r="C141" i="18"/>
  <c r="O137" i="18"/>
  <c r="O136" i="18"/>
  <c r="O135" i="18"/>
  <c r="N135" i="18"/>
  <c r="M135" i="18"/>
  <c r="L135" i="18"/>
  <c r="K135" i="18"/>
  <c r="J135" i="18"/>
  <c r="I135" i="18"/>
  <c r="H135" i="18"/>
  <c r="G135" i="18"/>
  <c r="F135" i="18"/>
  <c r="E135" i="18"/>
  <c r="D135" i="18"/>
  <c r="C135" i="18"/>
  <c r="O132" i="18"/>
  <c r="O131" i="18"/>
  <c r="O130" i="18"/>
  <c r="N130" i="18"/>
  <c r="M130" i="18"/>
  <c r="L130" i="18"/>
  <c r="K130" i="18"/>
  <c r="J130" i="18"/>
  <c r="I130" i="18"/>
  <c r="H130" i="18"/>
  <c r="G130" i="18"/>
  <c r="F130" i="18"/>
  <c r="E130" i="18"/>
  <c r="D130" i="18"/>
  <c r="C130" i="18"/>
  <c r="O127" i="18"/>
  <c r="O126" i="18"/>
  <c r="O139" i="18" s="1"/>
  <c r="O141" i="18" s="1"/>
  <c r="N125" i="18"/>
  <c r="M125" i="18"/>
  <c r="L125" i="18"/>
  <c r="K125" i="18"/>
  <c r="J125" i="18"/>
  <c r="I125" i="18"/>
  <c r="H125" i="18"/>
  <c r="G125" i="18"/>
  <c r="F125" i="18"/>
  <c r="E125" i="18"/>
  <c r="D125" i="18"/>
  <c r="C125" i="18"/>
  <c r="O122" i="18"/>
  <c r="O121" i="18"/>
  <c r="O120" i="18"/>
  <c r="N120" i="18"/>
  <c r="M120" i="18"/>
  <c r="L120" i="18"/>
  <c r="K120" i="18"/>
  <c r="J120" i="18"/>
  <c r="I120" i="18"/>
  <c r="H120" i="18"/>
  <c r="G120" i="18"/>
  <c r="F120" i="18"/>
  <c r="E120" i="18"/>
  <c r="D120" i="18"/>
  <c r="C120" i="18"/>
  <c r="O117" i="18"/>
  <c r="O116" i="18"/>
  <c r="O115" i="18"/>
  <c r="N115" i="18"/>
  <c r="M115" i="18"/>
  <c r="L115" i="18"/>
  <c r="K115" i="18"/>
  <c r="J115" i="18"/>
  <c r="I115" i="18"/>
  <c r="H115" i="18"/>
  <c r="G115" i="18"/>
  <c r="F115" i="18"/>
  <c r="E115" i="18"/>
  <c r="D115" i="18"/>
  <c r="C115" i="18"/>
  <c r="O112" i="18"/>
  <c r="O140" i="18" s="1"/>
  <c r="O111" i="18"/>
  <c r="O110" i="18"/>
  <c r="N110" i="18"/>
  <c r="M110" i="18"/>
  <c r="L110" i="18"/>
  <c r="K110" i="18"/>
  <c r="J110" i="18"/>
  <c r="I110" i="18"/>
  <c r="H110" i="18"/>
  <c r="G110" i="18"/>
  <c r="F110" i="18"/>
  <c r="E110" i="18"/>
  <c r="D110" i="18"/>
  <c r="C110" i="18"/>
  <c r="N105" i="18"/>
  <c r="K105" i="18"/>
  <c r="J105" i="18"/>
  <c r="G105" i="18"/>
  <c r="F105" i="18"/>
  <c r="C105" i="18"/>
  <c r="N104" i="18"/>
  <c r="M104" i="18"/>
  <c r="L104" i="18"/>
  <c r="K104" i="18"/>
  <c r="J104" i="18"/>
  <c r="I104" i="18"/>
  <c r="H104" i="18"/>
  <c r="G104" i="18"/>
  <c r="F104" i="18"/>
  <c r="E104" i="18"/>
  <c r="D104" i="18"/>
  <c r="C104" i="18"/>
  <c r="N103" i="18"/>
  <c r="M103" i="18"/>
  <c r="M105" i="18" s="1"/>
  <c r="L103" i="18"/>
  <c r="L105" i="18" s="1"/>
  <c r="K103" i="18"/>
  <c r="J103" i="18"/>
  <c r="I103" i="18"/>
  <c r="I105" i="18" s="1"/>
  <c r="H103" i="18"/>
  <c r="H105" i="18" s="1"/>
  <c r="G103" i="18"/>
  <c r="F103" i="18"/>
  <c r="E103" i="18"/>
  <c r="E105" i="18" s="1"/>
  <c r="D103" i="18"/>
  <c r="D105" i="18" s="1"/>
  <c r="C103" i="18"/>
  <c r="O101" i="18"/>
  <c r="O100" i="18"/>
  <c r="O99" i="18"/>
  <c r="N99" i="18"/>
  <c r="M99" i="18"/>
  <c r="L99" i="18"/>
  <c r="K99" i="18"/>
  <c r="J99" i="18"/>
  <c r="I99" i="18"/>
  <c r="H99" i="18"/>
  <c r="G99" i="18"/>
  <c r="F99" i="18"/>
  <c r="E99" i="18"/>
  <c r="D99" i="18"/>
  <c r="C99" i="18"/>
  <c r="O96" i="18"/>
  <c r="O95" i="18"/>
  <c r="O94" i="18"/>
  <c r="N94" i="18"/>
  <c r="M94" i="18"/>
  <c r="L94" i="18"/>
  <c r="K94" i="18"/>
  <c r="J94" i="18"/>
  <c r="I94" i="18"/>
  <c r="H94" i="18"/>
  <c r="G94" i="18"/>
  <c r="F94" i="18"/>
  <c r="E94" i="18"/>
  <c r="D94" i="18"/>
  <c r="C94" i="18"/>
  <c r="O91" i="18"/>
  <c r="O104" i="18" s="1"/>
  <c r="O90" i="18"/>
  <c r="O89" i="18"/>
  <c r="N89" i="18"/>
  <c r="M89" i="18"/>
  <c r="L89" i="18"/>
  <c r="K89" i="18"/>
  <c r="J89" i="18"/>
  <c r="I89" i="18"/>
  <c r="H89" i="18"/>
  <c r="G89" i="18"/>
  <c r="F89" i="18"/>
  <c r="E89" i="18"/>
  <c r="D89" i="18"/>
  <c r="C89" i="18"/>
  <c r="O86" i="18"/>
  <c r="O85" i="18"/>
  <c r="O103" i="18" s="1"/>
  <c r="O105" i="18" s="1"/>
  <c r="N84" i="18"/>
  <c r="M84" i="18"/>
  <c r="L84" i="18"/>
  <c r="K84" i="18"/>
  <c r="J84" i="18"/>
  <c r="I84" i="18"/>
  <c r="H84" i="18"/>
  <c r="G84" i="18"/>
  <c r="F84" i="18"/>
  <c r="E84" i="18"/>
  <c r="D84" i="18"/>
  <c r="C84" i="18"/>
  <c r="O81" i="18"/>
  <c r="O80" i="18"/>
  <c r="O79" i="18"/>
  <c r="N79" i="18"/>
  <c r="M79" i="18"/>
  <c r="L79" i="18"/>
  <c r="K79" i="18"/>
  <c r="J79" i="18"/>
  <c r="I79" i="18"/>
  <c r="H79" i="18"/>
  <c r="G79" i="18"/>
  <c r="F79" i="18"/>
  <c r="E79" i="18"/>
  <c r="D79" i="18"/>
  <c r="C79" i="18"/>
  <c r="O76" i="18"/>
  <c r="O75" i="18"/>
  <c r="O74" i="18"/>
  <c r="N74" i="18"/>
  <c r="M74" i="18"/>
  <c r="L74" i="18"/>
  <c r="K74" i="18"/>
  <c r="J74" i="18"/>
  <c r="I74" i="18"/>
  <c r="H74" i="18"/>
  <c r="G74" i="18"/>
  <c r="F74" i="18"/>
  <c r="E74" i="18"/>
  <c r="D74" i="18"/>
  <c r="C74" i="18"/>
  <c r="M63" i="18"/>
  <c r="O63" i="18"/>
  <c r="N63" i="18"/>
  <c r="L63" i="18"/>
  <c r="K63" i="18"/>
  <c r="J63" i="18"/>
  <c r="I63" i="18"/>
  <c r="H63" i="18"/>
  <c r="G63" i="18"/>
  <c r="F63" i="18"/>
  <c r="E63" i="18"/>
  <c r="D63" i="18"/>
  <c r="O65" i="18" s="1"/>
  <c r="C63" i="18"/>
  <c r="O60" i="18"/>
  <c r="O59" i="18"/>
  <c r="O58" i="18"/>
  <c r="N58" i="18"/>
  <c r="M58" i="18"/>
  <c r="L58" i="18"/>
  <c r="K58" i="18"/>
  <c r="J58" i="18"/>
  <c r="I58" i="18"/>
  <c r="H58" i="18"/>
  <c r="G58" i="18"/>
  <c r="F58" i="18"/>
  <c r="E58" i="18"/>
  <c r="D58" i="18"/>
  <c r="C58" i="18"/>
  <c r="O55" i="18"/>
  <c r="O54" i="18"/>
  <c r="O53" i="18" s="1"/>
  <c r="N53" i="18"/>
  <c r="M53" i="18"/>
  <c r="L53" i="18"/>
  <c r="K53" i="18"/>
  <c r="J53" i="18"/>
  <c r="I53" i="18"/>
  <c r="H53" i="18"/>
  <c r="G53" i="18"/>
  <c r="F53" i="18"/>
  <c r="E53" i="18"/>
  <c r="D53" i="18"/>
  <c r="C53" i="18"/>
  <c r="O50" i="18"/>
  <c r="O49" i="18"/>
  <c r="O48" i="18" s="1"/>
  <c r="N48" i="18"/>
  <c r="M48" i="18"/>
  <c r="L48" i="18"/>
  <c r="K48" i="18"/>
  <c r="J48" i="18"/>
  <c r="I48" i="18"/>
  <c r="H48" i="18"/>
  <c r="G48" i="18"/>
  <c r="F48" i="18"/>
  <c r="E48" i="18"/>
  <c r="D48" i="18"/>
  <c r="C48" i="18"/>
  <c r="O45" i="18"/>
  <c r="O44" i="18"/>
  <c r="O43" i="18" s="1"/>
  <c r="N43" i="18"/>
  <c r="M43" i="18"/>
  <c r="L43" i="18"/>
  <c r="K43" i="18"/>
  <c r="J43" i="18"/>
  <c r="I43" i="18"/>
  <c r="H43" i="18"/>
  <c r="G43" i="18"/>
  <c r="F43" i="18"/>
  <c r="E43" i="18"/>
  <c r="D43" i="18"/>
  <c r="C43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C38" i="18"/>
  <c r="O29" i="18"/>
  <c r="O28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C27" i="18"/>
  <c r="O24" i="18"/>
  <c r="O23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O19" i="18"/>
  <c r="O18" i="18"/>
  <c r="O17" i="18"/>
  <c r="N17" i="18"/>
  <c r="M17" i="18"/>
  <c r="L17" i="18"/>
  <c r="K17" i="18"/>
  <c r="J17" i="18"/>
  <c r="I17" i="18"/>
  <c r="H17" i="18"/>
  <c r="G17" i="18"/>
  <c r="F17" i="18"/>
  <c r="E17" i="18"/>
  <c r="D17" i="18"/>
  <c r="C17" i="18"/>
  <c r="O14" i="18"/>
  <c r="O13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N7" i="18"/>
  <c r="M7" i="18"/>
  <c r="L7" i="18"/>
  <c r="K7" i="18"/>
  <c r="J7" i="18"/>
  <c r="I7" i="18"/>
  <c r="H7" i="18"/>
  <c r="G7" i="18"/>
  <c r="F7" i="18"/>
  <c r="E7" i="18"/>
  <c r="D7" i="18"/>
  <c r="C7" i="18"/>
  <c r="O84" i="18" l="1"/>
  <c r="O125" i="18"/>
  <c r="C49" i="19" l="1"/>
  <c r="N32" i="18"/>
  <c r="M32" i="18"/>
  <c r="L32" i="18"/>
  <c r="K32" i="18"/>
  <c r="J32" i="18"/>
  <c r="I32" i="18"/>
  <c r="H32" i="18"/>
  <c r="G32" i="18"/>
  <c r="F32" i="18"/>
  <c r="E32" i="18"/>
  <c r="D32" i="18"/>
  <c r="N31" i="18"/>
  <c r="M31" i="18"/>
  <c r="L31" i="18"/>
  <c r="K31" i="18"/>
  <c r="J31" i="18"/>
  <c r="I31" i="18"/>
  <c r="H31" i="18"/>
  <c r="G31" i="18"/>
  <c r="F31" i="18"/>
  <c r="E31" i="18"/>
  <c r="D31" i="18"/>
  <c r="C31" i="18"/>
  <c r="C66" i="7" l="1"/>
  <c r="D66" i="7"/>
  <c r="E66" i="7"/>
  <c r="F66" i="7"/>
  <c r="O66" i="7" s="1"/>
  <c r="G66" i="7"/>
  <c r="H66" i="7"/>
  <c r="I66" i="7"/>
  <c r="J66" i="7"/>
  <c r="J72" i="7" s="1"/>
  <c r="K66" i="7"/>
  <c r="L66" i="7"/>
  <c r="M66" i="7"/>
  <c r="N66" i="7"/>
  <c r="N72" i="7" s="1"/>
  <c r="P66" i="7"/>
  <c r="C67" i="7"/>
  <c r="C72" i="7" s="1"/>
  <c r="D67" i="7"/>
  <c r="E67" i="7"/>
  <c r="F67" i="7"/>
  <c r="G67" i="7"/>
  <c r="G72" i="7" s="1"/>
  <c r="H67" i="7"/>
  <c r="I67" i="7"/>
  <c r="J67" i="7"/>
  <c r="K67" i="7"/>
  <c r="K72" i="7" s="1"/>
  <c r="L67" i="7"/>
  <c r="M67" i="7"/>
  <c r="N67" i="7"/>
  <c r="O67" i="7"/>
  <c r="P67" i="7"/>
  <c r="C68" i="7"/>
  <c r="D68" i="7"/>
  <c r="O68" i="7" s="1"/>
  <c r="E68" i="7"/>
  <c r="F68" i="7"/>
  <c r="G68" i="7"/>
  <c r="H68" i="7"/>
  <c r="I68" i="7"/>
  <c r="J68" i="7"/>
  <c r="K68" i="7"/>
  <c r="L68" i="7"/>
  <c r="M68" i="7"/>
  <c r="N68" i="7"/>
  <c r="P68" i="7"/>
  <c r="C69" i="7"/>
  <c r="D69" i="7"/>
  <c r="E69" i="7"/>
  <c r="E72" i="7" s="1"/>
  <c r="F69" i="7"/>
  <c r="G69" i="7"/>
  <c r="H69" i="7"/>
  <c r="I69" i="7"/>
  <c r="I72" i="7" s="1"/>
  <c r="J69" i="7"/>
  <c r="K69" i="7"/>
  <c r="L69" i="7"/>
  <c r="M69" i="7"/>
  <c r="M72" i="7" s="1"/>
  <c r="N69" i="7"/>
  <c r="P69" i="7"/>
  <c r="C70" i="7"/>
  <c r="D70" i="7"/>
  <c r="E70" i="7"/>
  <c r="F70" i="7"/>
  <c r="O70" i="7" s="1"/>
  <c r="G70" i="7"/>
  <c r="H70" i="7"/>
  <c r="I70" i="7"/>
  <c r="J70" i="7"/>
  <c r="K70" i="7"/>
  <c r="L70" i="7"/>
  <c r="M70" i="7"/>
  <c r="N70" i="7"/>
  <c r="P70" i="7"/>
  <c r="C71" i="7"/>
  <c r="D71" i="7"/>
  <c r="E71" i="7"/>
  <c r="F71" i="7"/>
  <c r="G71" i="7"/>
  <c r="H71" i="7"/>
  <c r="I71" i="7"/>
  <c r="J71" i="7"/>
  <c r="K71" i="7"/>
  <c r="O71" i="7" s="1"/>
  <c r="L71" i="7"/>
  <c r="M71" i="7"/>
  <c r="N71" i="7"/>
  <c r="P71" i="7"/>
  <c r="D72" i="7"/>
  <c r="H72" i="7"/>
  <c r="L72" i="7"/>
  <c r="P72" i="7"/>
  <c r="Q6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Q61" i="7"/>
  <c r="O61" i="7"/>
  <c r="Q60" i="7"/>
  <c r="O60" i="7"/>
  <c r="Q59" i="7"/>
  <c r="O59" i="7"/>
  <c r="Q58" i="7"/>
  <c r="O58" i="7"/>
  <c r="Q57" i="7"/>
  <c r="O57" i="7"/>
  <c r="Q56" i="7"/>
  <c r="O56" i="7"/>
  <c r="O62" i="7" s="1"/>
  <c r="Q52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Q51" i="7"/>
  <c r="O51" i="7"/>
  <c r="Q50" i="7"/>
  <c r="O50" i="7"/>
  <c r="Q49" i="7"/>
  <c r="O49" i="7"/>
  <c r="Q48" i="7"/>
  <c r="O48" i="7"/>
  <c r="Q47" i="7"/>
  <c r="O47" i="7"/>
  <c r="Q46" i="7"/>
  <c r="O46" i="7"/>
  <c r="O52" i="7" s="1"/>
  <c r="Q42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Q41" i="7"/>
  <c r="O41" i="7"/>
  <c r="Q40" i="7"/>
  <c r="O40" i="7"/>
  <c r="Q39" i="7"/>
  <c r="O39" i="7"/>
  <c r="Q38" i="7"/>
  <c r="O38" i="7"/>
  <c r="Q37" i="7"/>
  <c r="O37" i="7"/>
  <c r="Q36" i="7"/>
  <c r="O36" i="7"/>
  <c r="O42" i="7" s="1"/>
  <c r="Q32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Q31" i="7"/>
  <c r="O31" i="7"/>
  <c r="Q30" i="7"/>
  <c r="O30" i="7"/>
  <c r="Q29" i="7"/>
  <c r="O29" i="7"/>
  <c r="Q28" i="7"/>
  <c r="O28" i="7"/>
  <c r="Q27" i="7"/>
  <c r="O27" i="7"/>
  <c r="Q26" i="7"/>
  <c r="O26" i="7"/>
  <c r="O32" i="7" s="1"/>
  <c r="Q22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Q21" i="7"/>
  <c r="O21" i="7"/>
  <c r="Q20" i="7"/>
  <c r="O20" i="7"/>
  <c r="Q19" i="7"/>
  <c r="O19" i="7"/>
  <c r="Q18" i="7"/>
  <c r="O18" i="7"/>
  <c r="Q17" i="7"/>
  <c r="O17" i="7"/>
  <c r="Q16" i="7"/>
  <c r="O16" i="7"/>
  <c r="O22" i="7" s="1"/>
  <c r="AC13" i="47"/>
  <c r="Z13" i="47"/>
  <c r="Y13" i="47"/>
  <c r="X13" i="47"/>
  <c r="W13" i="47"/>
  <c r="V13" i="47"/>
  <c r="U13" i="47"/>
  <c r="T13" i="47"/>
  <c r="S13" i="47"/>
  <c r="R13" i="47"/>
  <c r="Q13" i="47"/>
  <c r="P13" i="47"/>
  <c r="O13" i="47"/>
  <c r="N13" i="47"/>
  <c r="M13" i="47"/>
  <c r="L13" i="47"/>
  <c r="K13" i="47"/>
  <c r="J13" i="47"/>
  <c r="I13" i="47"/>
  <c r="H13" i="47"/>
  <c r="G13" i="47"/>
  <c r="F13" i="47"/>
  <c r="E13" i="47"/>
  <c r="D13" i="47"/>
  <c r="C13" i="47"/>
  <c r="AB12" i="47"/>
  <c r="AA12" i="47"/>
  <c r="AB11" i="47"/>
  <c r="AA11" i="47"/>
  <c r="AB10" i="47"/>
  <c r="AA10" i="47"/>
  <c r="AB9" i="47"/>
  <c r="AA9" i="47"/>
  <c r="AB8" i="47"/>
  <c r="AA8" i="47"/>
  <c r="AB7" i="47"/>
  <c r="AA7" i="47"/>
  <c r="P92" i="5"/>
  <c r="N92" i="5"/>
  <c r="M92" i="5"/>
  <c r="L92" i="5"/>
  <c r="K92" i="5"/>
  <c r="J92" i="5"/>
  <c r="I92" i="5"/>
  <c r="H92" i="5"/>
  <c r="G92" i="5"/>
  <c r="F92" i="5"/>
  <c r="E92" i="5"/>
  <c r="D92" i="5"/>
  <c r="C92" i="5"/>
  <c r="O91" i="5"/>
  <c r="O90" i="5"/>
  <c r="O89" i="5"/>
  <c r="O88" i="5"/>
  <c r="O87" i="5"/>
  <c r="O86" i="5"/>
  <c r="O92" i="5" s="1"/>
  <c r="P82" i="5"/>
  <c r="N82" i="5"/>
  <c r="M82" i="5"/>
  <c r="L82" i="5"/>
  <c r="K82" i="5"/>
  <c r="J82" i="5"/>
  <c r="I82" i="5"/>
  <c r="H82" i="5"/>
  <c r="G82" i="5"/>
  <c r="F82" i="5"/>
  <c r="E82" i="5"/>
  <c r="D82" i="5"/>
  <c r="C82" i="5"/>
  <c r="O81" i="5"/>
  <c r="O80" i="5"/>
  <c r="O79" i="5"/>
  <c r="O78" i="5"/>
  <c r="O77" i="5"/>
  <c r="O76" i="5"/>
  <c r="O82" i="5" s="1"/>
  <c r="P72" i="5"/>
  <c r="N72" i="5"/>
  <c r="M72" i="5"/>
  <c r="L72" i="5"/>
  <c r="K72" i="5"/>
  <c r="J72" i="5"/>
  <c r="I72" i="5"/>
  <c r="H72" i="5"/>
  <c r="G72" i="5"/>
  <c r="F72" i="5"/>
  <c r="E72" i="5"/>
  <c r="D72" i="5"/>
  <c r="C72" i="5"/>
  <c r="O71" i="5"/>
  <c r="O70" i="5"/>
  <c r="O69" i="5"/>
  <c r="O68" i="5"/>
  <c r="O67" i="5"/>
  <c r="O66" i="5"/>
  <c r="O72" i="5" s="1"/>
  <c r="P62" i="5"/>
  <c r="N62" i="5"/>
  <c r="M62" i="5"/>
  <c r="L62" i="5"/>
  <c r="K62" i="5"/>
  <c r="J62" i="5"/>
  <c r="I62" i="5"/>
  <c r="H62" i="5"/>
  <c r="G62" i="5"/>
  <c r="F62" i="5"/>
  <c r="E62" i="5"/>
  <c r="D62" i="5"/>
  <c r="C62" i="5"/>
  <c r="O61" i="5"/>
  <c r="O60" i="5"/>
  <c r="O59" i="5"/>
  <c r="O58" i="5"/>
  <c r="O57" i="5"/>
  <c r="O56" i="5"/>
  <c r="O62" i="5" s="1"/>
  <c r="P52" i="5"/>
  <c r="N52" i="5"/>
  <c r="M52" i="5"/>
  <c r="L52" i="5"/>
  <c r="K52" i="5"/>
  <c r="J52" i="5"/>
  <c r="I52" i="5"/>
  <c r="H52" i="5"/>
  <c r="G52" i="5"/>
  <c r="F52" i="5"/>
  <c r="E52" i="5"/>
  <c r="D52" i="5"/>
  <c r="C52" i="5"/>
  <c r="O51" i="5"/>
  <c r="O50" i="5"/>
  <c r="O49" i="5"/>
  <c r="O48" i="5"/>
  <c r="O47" i="5"/>
  <c r="O46" i="5"/>
  <c r="O52" i="5" s="1"/>
  <c r="P42" i="5"/>
  <c r="N42" i="5"/>
  <c r="M42" i="5"/>
  <c r="L42" i="5"/>
  <c r="K42" i="5"/>
  <c r="J42" i="5"/>
  <c r="I42" i="5"/>
  <c r="H42" i="5"/>
  <c r="G42" i="5"/>
  <c r="F42" i="5"/>
  <c r="E42" i="5"/>
  <c r="D42" i="5"/>
  <c r="C42" i="5"/>
  <c r="O41" i="5"/>
  <c r="O40" i="5"/>
  <c r="O39" i="5"/>
  <c r="O38" i="5"/>
  <c r="O37" i="5"/>
  <c r="O36" i="5"/>
  <c r="O42" i="5" s="1"/>
  <c r="P32" i="5"/>
  <c r="N32" i="5"/>
  <c r="M32" i="5"/>
  <c r="L32" i="5"/>
  <c r="K32" i="5"/>
  <c r="J32" i="5"/>
  <c r="I32" i="5"/>
  <c r="H32" i="5"/>
  <c r="G32" i="5"/>
  <c r="F32" i="5"/>
  <c r="E32" i="5"/>
  <c r="D32" i="5"/>
  <c r="C32" i="5"/>
  <c r="O31" i="5"/>
  <c r="O30" i="5"/>
  <c r="O29" i="5"/>
  <c r="O28" i="5"/>
  <c r="O27" i="5"/>
  <c r="O26" i="5"/>
  <c r="O32" i="5" s="1"/>
  <c r="P22" i="5"/>
  <c r="N22" i="5"/>
  <c r="M22" i="5"/>
  <c r="L22" i="5"/>
  <c r="K22" i="5"/>
  <c r="J22" i="5"/>
  <c r="I22" i="5"/>
  <c r="H22" i="5"/>
  <c r="G22" i="5"/>
  <c r="F22" i="5"/>
  <c r="E22" i="5"/>
  <c r="D22" i="5"/>
  <c r="C22" i="5"/>
  <c r="O21" i="5"/>
  <c r="O20" i="5"/>
  <c r="O19" i="5"/>
  <c r="O18" i="5"/>
  <c r="O22" i="5" s="1"/>
  <c r="O17" i="5"/>
  <c r="O16" i="5"/>
  <c r="F35" i="32"/>
  <c r="F30" i="32" s="1"/>
  <c r="F26" i="32"/>
  <c r="F17" i="32"/>
  <c r="F15" i="32" s="1"/>
  <c r="F8" i="32"/>
  <c r="E35" i="32"/>
  <c r="E30" i="32" s="1"/>
  <c r="E26" i="32"/>
  <c r="E17" i="32"/>
  <c r="E15" i="32" s="1"/>
  <c r="D35" i="32"/>
  <c r="D30" i="32" s="1"/>
  <c r="D26" i="32"/>
  <c r="D17" i="32"/>
  <c r="D15" i="32" s="1"/>
  <c r="C35" i="32"/>
  <c r="C30" i="32" s="1"/>
  <c r="C26" i="32"/>
  <c r="C17" i="32"/>
  <c r="C15" i="32" s="1"/>
  <c r="J10" i="36"/>
  <c r="J7" i="36"/>
  <c r="J25" i="36" s="1"/>
  <c r="H10" i="36"/>
  <c r="H7" i="36"/>
  <c r="F10" i="36"/>
  <c r="F7" i="36"/>
  <c r="J51" i="36"/>
  <c r="J48" i="36"/>
  <c r="H51" i="36"/>
  <c r="H48" i="36"/>
  <c r="F51" i="36"/>
  <c r="F48" i="36"/>
  <c r="D51" i="36"/>
  <c r="D48" i="36"/>
  <c r="J33" i="36"/>
  <c r="J30" i="36"/>
  <c r="H33" i="36"/>
  <c r="H30" i="36"/>
  <c r="F33" i="36"/>
  <c r="F30" i="36"/>
  <c r="S162" i="49"/>
  <c r="S161" i="49"/>
  <c r="S160" i="49"/>
  <c r="S159" i="49"/>
  <c r="S158" i="49"/>
  <c r="S157" i="49"/>
  <c r="S156" i="49"/>
  <c r="S155" i="49"/>
  <c r="S154" i="49"/>
  <c r="S153" i="49"/>
  <c r="S152" i="49"/>
  <c r="S151" i="49"/>
  <c r="S150" i="49"/>
  <c r="S148" i="49"/>
  <c r="S147" i="49"/>
  <c r="S146" i="49"/>
  <c r="S145" i="49"/>
  <c r="S144" i="49"/>
  <c r="S143" i="49"/>
  <c r="S142" i="49"/>
  <c r="S141" i="49"/>
  <c r="S140" i="49"/>
  <c r="S139" i="49"/>
  <c r="S138" i="49"/>
  <c r="S137" i="49"/>
  <c r="S134" i="49"/>
  <c r="S133" i="49"/>
  <c r="S129" i="49"/>
  <c r="S128" i="49"/>
  <c r="S127" i="49"/>
  <c r="S126" i="49"/>
  <c r="S125" i="49"/>
  <c r="S124" i="49"/>
  <c r="S123" i="49"/>
  <c r="S122" i="49"/>
  <c r="S121" i="49"/>
  <c r="S120" i="49"/>
  <c r="S119" i="49"/>
  <c r="S118" i="49"/>
  <c r="S117" i="49"/>
  <c r="S115" i="49"/>
  <c r="S114" i="49"/>
  <c r="S113" i="49"/>
  <c r="S112" i="49"/>
  <c r="S111" i="49"/>
  <c r="S110" i="49"/>
  <c r="S109" i="49"/>
  <c r="S108" i="49"/>
  <c r="S107" i="49"/>
  <c r="S106" i="49"/>
  <c r="S105" i="49"/>
  <c r="S104" i="49"/>
  <c r="S100" i="49"/>
  <c r="S99" i="49"/>
  <c r="S98" i="49"/>
  <c r="S97" i="49"/>
  <c r="S96" i="49"/>
  <c r="S95" i="49"/>
  <c r="S94" i="49"/>
  <c r="S93" i="49"/>
  <c r="S92" i="49"/>
  <c r="S91" i="49"/>
  <c r="S90" i="49"/>
  <c r="S89" i="49"/>
  <c r="S86" i="49"/>
  <c r="S85" i="49"/>
  <c r="S84" i="49"/>
  <c r="S83" i="49"/>
  <c r="S82" i="49"/>
  <c r="S81" i="49"/>
  <c r="S80" i="49"/>
  <c r="S79" i="49"/>
  <c r="S78" i="49"/>
  <c r="S77" i="49"/>
  <c r="S76" i="49"/>
  <c r="S75" i="49"/>
  <c r="S71" i="49"/>
  <c r="S70" i="49"/>
  <c r="S69" i="49"/>
  <c r="S68" i="49"/>
  <c r="S67" i="49"/>
  <c r="S66" i="49"/>
  <c r="S64" i="49"/>
  <c r="S63" i="49"/>
  <c r="S62" i="49"/>
  <c r="S61" i="49"/>
  <c r="S60" i="49"/>
  <c r="S59" i="49"/>
  <c r="S58" i="49"/>
  <c r="S57" i="49"/>
  <c r="S56" i="49"/>
  <c r="S55" i="49"/>
  <c r="S54" i="49"/>
  <c r="S53" i="49"/>
  <c r="S50" i="49"/>
  <c r="S49" i="49"/>
  <c r="S48" i="49"/>
  <c r="S47" i="49"/>
  <c r="S46" i="49"/>
  <c r="S45" i="49"/>
  <c r="S43" i="49"/>
  <c r="S42" i="49"/>
  <c r="S41" i="49"/>
  <c r="S40" i="49"/>
  <c r="S39" i="49"/>
  <c r="S38" i="49"/>
  <c r="S37" i="49"/>
  <c r="S36" i="49"/>
  <c r="S35" i="49"/>
  <c r="S34" i="49"/>
  <c r="S33" i="49"/>
  <c r="S32" i="49"/>
  <c r="S29" i="49"/>
  <c r="S28" i="49"/>
  <c r="S27" i="49"/>
  <c r="S26" i="49"/>
  <c r="S25" i="49"/>
  <c r="S24" i="49"/>
  <c r="S22" i="49"/>
  <c r="S21" i="49"/>
  <c r="S20" i="49"/>
  <c r="S19" i="49"/>
  <c r="S18" i="49"/>
  <c r="S17" i="49"/>
  <c r="S16" i="49"/>
  <c r="S15" i="49"/>
  <c r="S14" i="49"/>
  <c r="S13" i="49"/>
  <c r="S12" i="49"/>
  <c r="S11" i="49"/>
  <c r="O162" i="49"/>
  <c r="O161" i="49"/>
  <c r="O160" i="49"/>
  <c r="O159" i="49"/>
  <c r="O158" i="49"/>
  <c r="O157" i="49"/>
  <c r="O156" i="49"/>
  <c r="O155" i="49"/>
  <c r="O154" i="49"/>
  <c r="O153" i="49"/>
  <c r="O152" i="49"/>
  <c r="O151" i="49"/>
  <c r="O150" i="49"/>
  <c r="O148" i="49"/>
  <c r="O147" i="49"/>
  <c r="O146" i="49"/>
  <c r="O145" i="49"/>
  <c r="O144" i="49"/>
  <c r="O143" i="49"/>
  <c r="O142" i="49"/>
  <c r="O141" i="49"/>
  <c r="O140" i="49"/>
  <c r="O139" i="49"/>
  <c r="O138" i="49"/>
  <c r="O137" i="49"/>
  <c r="O134" i="49"/>
  <c r="O133" i="49"/>
  <c r="O129" i="49"/>
  <c r="O128" i="49"/>
  <c r="O127" i="49"/>
  <c r="O126" i="49"/>
  <c r="O125" i="49"/>
  <c r="O124" i="49"/>
  <c r="O123" i="49"/>
  <c r="O122" i="49"/>
  <c r="O121" i="49"/>
  <c r="O120" i="49"/>
  <c r="O119" i="49"/>
  <c r="O118" i="49"/>
  <c r="O117" i="49"/>
  <c r="O115" i="49"/>
  <c r="O114" i="49"/>
  <c r="O113" i="49"/>
  <c r="O112" i="49"/>
  <c r="O111" i="49"/>
  <c r="O110" i="49"/>
  <c r="O109" i="49"/>
  <c r="O108" i="49"/>
  <c r="O107" i="49"/>
  <c r="O106" i="49"/>
  <c r="O105" i="49"/>
  <c r="O104" i="49"/>
  <c r="O100" i="49"/>
  <c r="O99" i="49"/>
  <c r="O98" i="49"/>
  <c r="O97" i="49"/>
  <c r="O96" i="49"/>
  <c r="O95" i="49"/>
  <c r="O94" i="49"/>
  <c r="O93" i="49"/>
  <c r="O92" i="49"/>
  <c r="O91" i="49"/>
  <c r="O90" i="49"/>
  <c r="O89" i="49"/>
  <c r="O86" i="49"/>
  <c r="O85" i="49"/>
  <c r="O84" i="49"/>
  <c r="O83" i="49"/>
  <c r="O82" i="49"/>
  <c r="O81" i="49"/>
  <c r="O80" i="49"/>
  <c r="O79" i="49"/>
  <c r="O78" i="49"/>
  <c r="O77" i="49"/>
  <c r="O76" i="49"/>
  <c r="O75" i="49"/>
  <c r="O71" i="49"/>
  <c r="O70" i="49"/>
  <c r="O69" i="49"/>
  <c r="O68" i="49"/>
  <c r="O67" i="49"/>
  <c r="O66" i="49"/>
  <c r="O64" i="49"/>
  <c r="O63" i="49"/>
  <c r="O62" i="49"/>
  <c r="O61" i="49"/>
  <c r="O60" i="49"/>
  <c r="O59" i="49"/>
  <c r="O58" i="49"/>
  <c r="O57" i="49"/>
  <c r="O56" i="49"/>
  <c r="O55" i="49"/>
  <c r="O54" i="49"/>
  <c r="O53" i="49"/>
  <c r="O50" i="49"/>
  <c r="O49" i="49"/>
  <c r="O48" i="49"/>
  <c r="O47" i="49"/>
  <c r="O46" i="49"/>
  <c r="O45" i="49"/>
  <c r="O43" i="49"/>
  <c r="O42" i="49"/>
  <c r="O41" i="49"/>
  <c r="O40" i="49"/>
  <c r="O39" i="49"/>
  <c r="O38" i="49"/>
  <c r="O37" i="49"/>
  <c r="O36" i="49"/>
  <c r="O35" i="49"/>
  <c r="O34" i="49"/>
  <c r="O33" i="49"/>
  <c r="O32" i="49"/>
  <c r="O29" i="49"/>
  <c r="O28" i="49"/>
  <c r="O27" i="49"/>
  <c r="O26" i="49"/>
  <c r="O25" i="49"/>
  <c r="O24" i="49"/>
  <c r="O22" i="49"/>
  <c r="O21" i="49"/>
  <c r="O20" i="49"/>
  <c r="O19" i="49"/>
  <c r="O18" i="49"/>
  <c r="O17" i="49"/>
  <c r="O16" i="49"/>
  <c r="O15" i="49"/>
  <c r="O14" i="49"/>
  <c r="O13" i="49"/>
  <c r="O12" i="49"/>
  <c r="O11" i="49"/>
  <c r="K162" i="49"/>
  <c r="K161" i="49"/>
  <c r="K160" i="49"/>
  <c r="K159" i="49"/>
  <c r="K158" i="49"/>
  <c r="K157" i="49"/>
  <c r="K156" i="49"/>
  <c r="K155" i="49"/>
  <c r="K154" i="49"/>
  <c r="K153" i="49"/>
  <c r="K152" i="49"/>
  <c r="K151" i="49"/>
  <c r="K150" i="49"/>
  <c r="K148" i="49"/>
  <c r="K147" i="49"/>
  <c r="K146" i="49"/>
  <c r="K145" i="49"/>
  <c r="K144" i="49"/>
  <c r="K143" i="49"/>
  <c r="K142" i="49"/>
  <c r="K141" i="49"/>
  <c r="K140" i="49"/>
  <c r="K139" i="49"/>
  <c r="K138" i="49"/>
  <c r="K137" i="49"/>
  <c r="K134" i="49"/>
  <c r="K133" i="49"/>
  <c r="K129" i="49"/>
  <c r="K128" i="49"/>
  <c r="K127" i="49"/>
  <c r="K126" i="49"/>
  <c r="K125" i="49"/>
  <c r="K124" i="49"/>
  <c r="K123" i="49"/>
  <c r="K122" i="49"/>
  <c r="K121" i="49"/>
  <c r="K120" i="49"/>
  <c r="K119" i="49"/>
  <c r="K118" i="49"/>
  <c r="K117" i="49"/>
  <c r="K115" i="49"/>
  <c r="K114" i="49"/>
  <c r="K113" i="49"/>
  <c r="K112" i="49"/>
  <c r="K111" i="49"/>
  <c r="K110" i="49"/>
  <c r="K109" i="49"/>
  <c r="K108" i="49"/>
  <c r="K107" i="49"/>
  <c r="K106" i="49"/>
  <c r="K105" i="49"/>
  <c r="K104" i="49"/>
  <c r="K100" i="49"/>
  <c r="K99" i="49"/>
  <c r="K98" i="49"/>
  <c r="K97" i="49"/>
  <c r="K96" i="49"/>
  <c r="K95" i="49"/>
  <c r="K94" i="49"/>
  <c r="K93" i="49"/>
  <c r="K92" i="49"/>
  <c r="K91" i="49"/>
  <c r="K90" i="49"/>
  <c r="K89" i="49"/>
  <c r="K86" i="49"/>
  <c r="K85" i="49"/>
  <c r="K84" i="49"/>
  <c r="K83" i="49"/>
  <c r="K82" i="49"/>
  <c r="K81" i="49"/>
  <c r="K80" i="49"/>
  <c r="K79" i="49"/>
  <c r="K78" i="49"/>
  <c r="K77" i="49"/>
  <c r="K76" i="49"/>
  <c r="K75" i="49"/>
  <c r="K71" i="49"/>
  <c r="K70" i="49"/>
  <c r="K69" i="49"/>
  <c r="K68" i="49"/>
  <c r="K67" i="49"/>
  <c r="K66" i="49"/>
  <c r="K64" i="49"/>
  <c r="K63" i="49"/>
  <c r="K62" i="49"/>
  <c r="K61" i="49"/>
  <c r="K60" i="49"/>
  <c r="K59" i="49"/>
  <c r="K58" i="49"/>
  <c r="K57" i="49"/>
  <c r="K56" i="49"/>
  <c r="K55" i="49"/>
  <c r="K54" i="49"/>
  <c r="K53" i="49"/>
  <c r="K50" i="49"/>
  <c r="K49" i="49"/>
  <c r="K48" i="49"/>
  <c r="K47" i="49"/>
  <c r="K46" i="49"/>
  <c r="K45" i="49"/>
  <c r="K43" i="49"/>
  <c r="K42" i="49"/>
  <c r="K41" i="49"/>
  <c r="K40" i="49"/>
  <c r="K39" i="49"/>
  <c r="K38" i="49"/>
  <c r="K37" i="49"/>
  <c r="K36" i="49"/>
  <c r="K35" i="49"/>
  <c r="K34" i="49"/>
  <c r="K33" i="49"/>
  <c r="K32" i="49"/>
  <c r="K29" i="49"/>
  <c r="K28" i="49"/>
  <c r="K27" i="49"/>
  <c r="K26" i="49"/>
  <c r="K25" i="49"/>
  <c r="K24" i="49"/>
  <c r="K23" i="49" s="1"/>
  <c r="K22" i="49"/>
  <c r="K21" i="49"/>
  <c r="K20" i="49"/>
  <c r="K19" i="49"/>
  <c r="K18" i="49"/>
  <c r="K17" i="49"/>
  <c r="K16" i="49"/>
  <c r="K15" i="49"/>
  <c r="K14" i="49"/>
  <c r="K13" i="49"/>
  <c r="K12" i="49"/>
  <c r="K11" i="49"/>
  <c r="K29" i="4"/>
  <c r="J29" i="4"/>
  <c r="I29" i="4"/>
  <c r="H29" i="4"/>
  <c r="G29" i="4"/>
  <c r="F29" i="4"/>
  <c r="K24" i="4"/>
  <c r="J24" i="4"/>
  <c r="I24" i="4"/>
  <c r="H24" i="4"/>
  <c r="G24" i="4"/>
  <c r="F24" i="4"/>
  <c r="K20" i="4"/>
  <c r="J20" i="4"/>
  <c r="I20" i="4"/>
  <c r="H20" i="4"/>
  <c r="G20" i="4"/>
  <c r="F20" i="4"/>
  <c r="K17" i="4"/>
  <c r="J17" i="4"/>
  <c r="I17" i="4"/>
  <c r="H17" i="4"/>
  <c r="G17" i="4"/>
  <c r="F17" i="4"/>
  <c r="K9" i="4"/>
  <c r="J9" i="4"/>
  <c r="I9" i="4"/>
  <c r="H9" i="4"/>
  <c r="G9" i="4"/>
  <c r="F9" i="4"/>
  <c r="K6" i="4"/>
  <c r="J6" i="4"/>
  <c r="I6" i="4"/>
  <c r="H6" i="4"/>
  <c r="G6" i="4"/>
  <c r="F6" i="4"/>
  <c r="E29" i="4"/>
  <c r="E24" i="4"/>
  <c r="E20" i="4"/>
  <c r="E17" i="4"/>
  <c r="E9" i="4"/>
  <c r="E6" i="4"/>
  <c r="N77" i="19"/>
  <c r="M77" i="19"/>
  <c r="L77" i="19"/>
  <c r="K77" i="19"/>
  <c r="J77" i="19"/>
  <c r="I77" i="19"/>
  <c r="H77" i="19"/>
  <c r="G77" i="19"/>
  <c r="F77" i="19"/>
  <c r="E77" i="19"/>
  <c r="D77" i="19"/>
  <c r="C77" i="19"/>
  <c r="O77" i="19" s="1"/>
  <c r="O75" i="19"/>
  <c r="O76" i="19" s="1"/>
  <c r="N73" i="19"/>
  <c r="M73" i="19"/>
  <c r="L73" i="19"/>
  <c r="K73" i="19"/>
  <c r="J73" i="19"/>
  <c r="I73" i="19"/>
  <c r="H73" i="19"/>
  <c r="G73" i="19"/>
  <c r="F73" i="19"/>
  <c r="E73" i="19"/>
  <c r="D73" i="19"/>
  <c r="C73" i="19"/>
  <c r="O73" i="19" s="1"/>
  <c r="O72" i="19"/>
  <c r="O71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O69" i="19" s="1"/>
  <c r="O67" i="19"/>
  <c r="O68" i="19" s="1"/>
  <c r="N57" i="19"/>
  <c r="M57" i="19"/>
  <c r="L57" i="19"/>
  <c r="K57" i="19"/>
  <c r="J57" i="19"/>
  <c r="I57" i="19"/>
  <c r="H57" i="19"/>
  <c r="G57" i="19"/>
  <c r="F57" i="19"/>
  <c r="E57" i="19"/>
  <c r="D57" i="19"/>
  <c r="C57" i="19"/>
  <c r="O57" i="19" s="1"/>
  <c r="O55" i="19"/>
  <c r="O56" i="19" s="1"/>
  <c r="N53" i="19"/>
  <c r="M53" i="19"/>
  <c r="L53" i="19"/>
  <c r="K53" i="19"/>
  <c r="J53" i="19"/>
  <c r="I53" i="19"/>
  <c r="H53" i="19"/>
  <c r="G53" i="19"/>
  <c r="F53" i="19"/>
  <c r="E53" i="19"/>
  <c r="D53" i="19"/>
  <c r="C53" i="19"/>
  <c r="O53" i="19" s="1"/>
  <c r="O52" i="19"/>
  <c r="O51" i="19"/>
  <c r="N49" i="19"/>
  <c r="M49" i="19"/>
  <c r="L49" i="19"/>
  <c r="K49" i="19"/>
  <c r="J49" i="19"/>
  <c r="I49" i="19"/>
  <c r="H49" i="19"/>
  <c r="G49" i="19"/>
  <c r="F49" i="19"/>
  <c r="E49" i="19"/>
  <c r="D49" i="19"/>
  <c r="O49" i="19"/>
  <c r="O47" i="19"/>
  <c r="N37" i="19"/>
  <c r="M37" i="19"/>
  <c r="L37" i="19"/>
  <c r="K37" i="19"/>
  <c r="J37" i="19"/>
  <c r="I37" i="19"/>
  <c r="H37" i="19"/>
  <c r="G37" i="19"/>
  <c r="F37" i="19"/>
  <c r="E37" i="19"/>
  <c r="D37" i="19"/>
  <c r="C37" i="19"/>
  <c r="O37" i="19" s="1"/>
  <c r="O35" i="19"/>
  <c r="O36" i="19" s="1"/>
  <c r="N33" i="19"/>
  <c r="M33" i="19"/>
  <c r="L33" i="19"/>
  <c r="K33" i="19"/>
  <c r="J33" i="19"/>
  <c r="I33" i="19"/>
  <c r="H33" i="19"/>
  <c r="G33" i="19"/>
  <c r="F33" i="19"/>
  <c r="E33" i="19"/>
  <c r="D33" i="19"/>
  <c r="C33" i="19"/>
  <c r="O33" i="19" s="1"/>
  <c r="O31" i="19"/>
  <c r="O32" i="19" s="1"/>
  <c r="N29" i="19"/>
  <c r="M29" i="19"/>
  <c r="L29" i="19"/>
  <c r="K29" i="19"/>
  <c r="J29" i="19"/>
  <c r="I29" i="19"/>
  <c r="H29" i="19"/>
  <c r="G29" i="19"/>
  <c r="F29" i="19"/>
  <c r="E29" i="19"/>
  <c r="C29" i="19"/>
  <c r="O29" i="19" s="1"/>
  <c r="O28" i="19"/>
  <c r="O27" i="19"/>
  <c r="N67" i="18"/>
  <c r="N69" i="18" s="1"/>
  <c r="M67" i="18"/>
  <c r="M69" i="18" s="1"/>
  <c r="L67" i="18"/>
  <c r="L69" i="18" s="1"/>
  <c r="K67" i="18"/>
  <c r="K69" i="18" s="1"/>
  <c r="J67" i="18"/>
  <c r="J69" i="18" s="1"/>
  <c r="I67" i="18"/>
  <c r="I69" i="18" s="1"/>
  <c r="H67" i="18"/>
  <c r="H69" i="18" s="1"/>
  <c r="G67" i="18"/>
  <c r="G69" i="18" s="1"/>
  <c r="F67" i="18"/>
  <c r="F69" i="18" s="1"/>
  <c r="E67" i="18"/>
  <c r="E69" i="18" s="1"/>
  <c r="D67" i="18"/>
  <c r="D69" i="18" s="1"/>
  <c r="C67" i="18"/>
  <c r="C69" i="18" s="1"/>
  <c r="O64" i="18"/>
  <c r="O39" i="18"/>
  <c r="N173" i="17"/>
  <c r="M173" i="17"/>
  <c r="L173" i="17"/>
  <c r="K173" i="17"/>
  <c r="J173" i="17"/>
  <c r="I173" i="17"/>
  <c r="H173" i="17"/>
  <c r="G173" i="17"/>
  <c r="F173" i="17"/>
  <c r="E173" i="17"/>
  <c r="D173" i="17"/>
  <c r="C173" i="17"/>
  <c r="O172" i="17"/>
  <c r="O171" i="17" s="1"/>
  <c r="N169" i="17"/>
  <c r="M169" i="17"/>
  <c r="L169" i="17"/>
  <c r="K169" i="17"/>
  <c r="J169" i="17"/>
  <c r="I169" i="17"/>
  <c r="H169" i="17"/>
  <c r="G169" i="17"/>
  <c r="F169" i="17"/>
  <c r="E169" i="17"/>
  <c r="D169" i="17"/>
  <c r="C169" i="17"/>
  <c r="O168" i="17"/>
  <c r="O167" i="17" s="1"/>
  <c r="N165" i="17"/>
  <c r="M165" i="17"/>
  <c r="L165" i="17"/>
  <c r="K165" i="17"/>
  <c r="J165" i="17"/>
  <c r="I165" i="17"/>
  <c r="H165" i="17"/>
  <c r="G165" i="17"/>
  <c r="F165" i="17"/>
  <c r="E165" i="17"/>
  <c r="D165" i="17"/>
  <c r="C165" i="17"/>
  <c r="O164" i="17"/>
  <c r="O163" i="17" s="1"/>
  <c r="N161" i="17"/>
  <c r="M161" i="17"/>
  <c r="L161" i="17"/>
  <c r="K161" i="17"/>
  <c r="J161" i="17"/>
  <c r="I161" i="17"/>
  <c r="H161" i="17"/>
  <c r="G161" i="17"/>
  <c r="F161" i="17"/>
  <c r="E161" i="17"/>
  <c r="D161" i="17"/>
  <c r="C161" i="17"/>
  <c r="O160" i="17"/>
  <c r="O159" i="17"/>
  <c r="N155" i="17"/>
  <c r="M155" i="17"/>
  <c r="L155" i="17"/>
  <c r="K155" i="17"/>
  <c r="J155" i="17"/>
  <c r="I155" i="17"/>
  <c r="H155" i="17"/>
  <c r="G155" i="17"/>
  <c r="F155" i="17"/>
  <c r="E155" i="17"/>
  <c r="D155" i="17"/>
  <c r="C155" i="17"/>
  <c r="O154" i="17"/>
  <c r="O153" i="17" s="1"/>
  <c r="N151" i="17"/>
  <c r="M151" i="17"/>
  <c r="L151" i="17"/>
  <c r="K151" i="17"/>
  <c r="J151" i="17"/>
  <c r="I151" i="17"/>
  <c r="H151" i="17"/>
  <c r="G151" i="17"/>
  <c r="F151" i="17"/>
  <c r="E151" i="17"/>
  <c r="D151" i="17"/>
  <c r="C151" i="17"/>
  <c r="O150" i="17"/>
  <c r="O149" i="17" s="1"/>
  <c r="N147" i="17"/>
  <c r="M147" i="17"/>
  <c r="L147" i="17"/>
  <c r="K147" i="17"/>
  <c r="J147" i="17"/>
  <c r="I147" i="17"/>
  <c r="H147" i="17"/>
  <c r="G147" i="17"/>
  <c r="F147" i="17"/>
  <c r="E147" i="17"/>
  <c r="D147" i="17"/>
  <c r="C147" i="17"/>
  <c r="O146" i="17"/>
  <c r="O145" i="17" s="1"/>
  <c r="N143" i="17"/>
  <c r="M143" i="17"/>
  <c r="L143" i="17"/>
  <c r="K143" i="17"/>
  <c r="J143" i="17"/>
  <c r="I143" i="17"/>
  <c r="H143" i="17"/>
  <c r="G143" i="17"/>
  <c r="F143" i="17"/>
  <c r="E143" i="17"/>
  <c r="D143" i="17"/>
  <c r="C143" i="17"/>
  <c r="O142" i="17"/>
  <c r="O141" i="17" s="1"/>
  <c r="N126" i="17"/>
  <c r="M126" i="17"/>
  <c r="L126" i="17"/>
  <c r="K126" i="17"/>
  <c r="J126" i="17"/>
  <c r="I126" i="17"/>
  <c r="H126" i="17"/>
  <c r="G126" i="17"/>
  <c r="F126" i="17"/>
  <c r="E126" i="17"/>
  <c r="D126" i="17"/>
  <c r="C126" i="17"/>
  <c r="O125" i="17"/>
  <c r="O124" i="17" s="1"/>
  <c r="N122" i="17"/>
  <c r="M122" i="17"/>
  <c r="L122" i="17"/>
  <c r="K122" i="17"/>
  <c r="J122" i="17"/>
  <c r="I122" i="17"/>
  <c r="H122" i="17"/>
  <c r="G122" i="17"/>
  <c r="F122" i="17"/>
  <c r="E122" i="17"/>
  <c r="D122" i="17"/>
  <c r="C122" i="17"/>
  <c r="O121" i="17"/>
  <c r="O120" i="17" s="1"/>
  <c r="N118" i="17"/>
  <c r="M118" i="17"/>
  <c r="L118" i="17"/>
  <c r="K118" i="17"/>
  <c r="J118" i="17"/>
  <c r="I118" i="17"/>
  <c r="H118" i="17"/>
  <c r="G118" i="17"/>
  <c r="F118" i="17"/>
  <c r="E118" i="17"/>
  <c r="D118" i="17"/>
  <c r="C118" i="17"/>
  <c r="O117" i="17"/>
  <c r="O116" i="17" s="1"/>
  <c r="N114" i="17"/>
  <c r="M114" i="17"/>
  <c r="L114" i="17"/>
  <c r="K114" i="17"/>
  <c r="J114" i="17"/>
  <c r="I114" i="17"/>
  <c r="H114" i="17"/>
  <c r="G114" i="17"/>
  <c r="F114" i="17"/>
  <c r="E114" i="17"/>
  <c r="D114" i="17"/>
  <c r="C114" i="17"/>
  <c r="O113" i="17"/>
  <c r="O112" i="17" s="1"/>
  <c r="N108" i="17"/>
  <c r="M108" i="17"/>
  <c r="L108" i="17"/>
  <c r="K108" i="17"/>
  <c r="J108" i="17"/>
  <c r="I108" i="17"/>
  <c r="H108" i="17"/>
  <c r="G108" i="17"/>
  <c r="F108" i="17"/>
  <c r="E108" i="17"/>
  <c r="D108" i="17"/>
  <c r="C108" i="17"/>
  <c r="O107" i="17"/>
  <c r="O106" i="17" s="1"/>
  <c r="N104" i="17"/>
  <c r="M104" i="17"/>
  <c r="L104" i="17"/>
  <c r="K104" i="17"/>
  <c r="J104" i="17"/>
  <c r="I104" i="17"/>
  <c r="H104" i="17"/>
  <c r="G104" i="17"/>
  <c r="F104" i="17"/>
  <c r="E104" i="17"/>
  <c r="D104" i="17"/>
  <c r="C104" i="17"/>
  <c r="O103" i="17"/>
  <c r="O102" i="17" s="1"/>
  <c r="N100" i="17"/>
  <c r="M100" i="17"/>
  <c r="L100" i="17"/>
  <c r="K100" i="17"/>
  <c r="J100" i="17"/>
  <c r="I100" i="17"/>
  <c r="H100" i="17"/>
  <c r="G100" i="17"/>
  <c r="F100" i="17"/>
  <c r="E100" i="17"/>
  <c r="D100" i="17"/>
  <c r="C100" i="17"/>
  <c r="O99" i="17"/>
  <c r="O98" i="17" s="1"/>
  <c r="N96" i="17"/>
  <c r="M96" i="17"/>
  <c r="L96" i="17"/>
  <c r="K96" i="17"/>
  <c r="J96" i="17"/>
  <c r="I96" i="17"/>
  <c r="H96" i="17"/>
  <c r="G96" i="17"/>
  <c r="F96" i="17"/>
  <c r="E96" i="17"/>
  <c r="D96" i="17"/>
  <c r="C96" i="17"/>
  <c r="O95" i="17"/>
  <c r="O94" i="17" s="1"/>
  <c r="D52" i="62"/>
  <c r="D48" i="62"/>
  <c r="D44" i="62"/>
  <c r="D40" i="62"/>
  <c r="D35" i="62"/>
  <c r="D28" i="62"/>
  <c r="D27" i="62"/>
  <c r="D19" i="62"/>
  <c r="D15" i="62"/>
  <c r="D9" i="62"/>
  <c r="D8" i="62"/>
  <c r="D60" i="62" s="1"/>
  <c r="C62" i="62"/>
  <c r="B8" i="38"/>
  <c r="B5" i="38"/>
  <c r="J43" i="36" l="1"/>
  <c r="D61" i="36"/>
  <c r="H61" i="36"/>
  <c r="F25" i="36"/>
  <c r="F61" i="36"/>
  <c r="J61" i="36"/>
  <c r="H25" i="36"/>
  <c r="H43" i="36"/>
  <c r="F43" i="36"/>
  <c r="K74" i="49"/>
  <c r="K73" i="49" s="1"/>
  <c r="K116" i="49"/>
  <c r="S31" i="49"/>
  <c r="S74" i="49"/>
  <c r="S73" i="49" s="1"/>
  <c r="S116" i="49"/>
  <c r="O136" i="49"/>
  <c r="K136" i="49"/>
  <c r="O74" i="49"/>
  <c r="O73" i="49" s="1"/>
  <c r="O116" i="49"/>
  <c r="S136" i="49"/>
  <c r="G116" i="60"/>
  <c r="G103" i="60"/>
  <c r="G102" i="60" s="1"/>
  <c r="G88" i="60"/>
  <c r="G74" i="60"/>
  <c r="G73" i="60" s="1"/>
  <c r="S23" i="49"/>
  <c r="K10" i="49"/>
  <c r="K9" i="49" s="1"/>
  <c r="O23" i="49"/>
  <c r="G149" i="60"/>
  <c r="G136" i="60"/>
  <c r="O103" i="49"/>
  <c r="S65" i="49"/>
  <c r="S51" i="49" s="1"/>
  <c r="K31" i="49"/>
  <c r="K52" i="49"/>
  <c r="K88" i="49"/>
  <c r="K149" i="49"/>
  <c r="K135" i="49" s="1"/>
  <c r="O52" i="49"/>
  <c r="O88" i="49"/>
  <c r="O149" i="49"/>
  <c r="S10" i="49"/>
  <c r="S9" i="49" s="1"/>
  <c r="S8" i="49" s="1"/>
  <c r="S52" i="49"/>
  <c r="S88" i="49"/>
  <c r="S149" i="49"/>
  <c r="S135" i="49" s="1"/>
  <c r="K44" i="49"/>
  <c r="K103" i="49"/>
  <c r="O10" i="49"/>
  <c r="O9" i="49" s="1"/>
  <c r="O44" i="49"/>
  <c r="K65" i="49"/>
  <c r="O31" i="49"/>
  <c r="O65" i="49"/>
  <c r="S44" i="49"/>
  <c r="S30" i="49" s="1"/>
  <c r="S103" i="49"/>
  <c r="S102" i="49" s="1"/>
  <c r="AA13" i="47"/>
  <c r="AB13" i="47"/>
  <c r="F7" i="32"/>
  <c r="C7" i="32"/>
  <c r="D7" i="32"/>
  <c r="E7" i="32"/>
  <c r="O48" i="19"/>
  <c r="O40" i="18"/>
  <c r="H68" i="18"/>
  <c r="E68" i="18"/>
  <c r="I68" i="18"/>
  <c r="M68" i="18"/>
  <c r="G68" i="18"/>
  <c r="K68" i="18"/>
  <c r="D68" i="18"/>
  <c r="L68" i="18"/>
  <c r="O67" i="18"/>
  <c r="O69" i="18" s="1"/>
  <c r="F68" i="18"/>
  <c r="J68" i="18"/>
  <c r="N68" i="18"/>
  <c r="O165" i="17"/>
  <c r="O118" i="17"/>
  <c r="F72" i="7"/>
  <c r="O69" i="7"/>
  <c r="O72" i="7" s="1"/>
  <c r="G11" i="60"/>
  <c r="O135" i="49"/>
  <c r="O30" i="49"/>
  <c r="O102" i="49"/>
  <c r="O51" i="49"/>
  <c r="K102" i="49"/>
  <c r="C68" i="18"/>
  <c r="O96" i="17"/>
  <c r="O155" i="17"/>
  <c r="O169" i="17"/>
  <c r="O100" i="17"/>
  <c r="O104" i="17"/>
  <c r="O114" i="17"/>
  <c r="O126" i="17"/>
  <c r="O151" i="17"/>
  <c r="O161" i="17"/>
  <c r="O173" i="17"/>
  <c r="O108" i="17"/>
  <c r="O122" i="17"/>
  <c r="O143" i="17"/>
  <c r="O147" i="17"/>
  <c r="D62" i="62"/>
  <c r="O8" i="49" l="1"/>
  <c r="G135" i="60"/>
  <c r="G132" i="60" s="1"/>
  <c r="G23" i="60"/>
  <c r="G31" i="60"/>
  <c r="G10" i="60"/>
  <c r="K51" i="49"/>
  <c r="G52" i="60"/>
  <c r="K30" i="49"/>
  <c r="K8" i="49" s="1"/>
  <c r="G44" i="60"/>
  <c r="O68" i="18"/>
  <c r="Q68" i="7"/>
  <c r="Q72" i="7"/>
  <c r="Q67" i="7"/>
  <c r="Q71" i="7"/>
  <c r="Q66" i="7"/>
  <c r="Q70" i="7"/>
  <c r="Q69" i="7"/>
  <c r="F52" i="62"/>
  <c r="E52" i="62"/>
  <c r="C52" i="62"/>
  <c r="F48" i="62"/>
  <c r="E48" i="62"/>
  <c r="C48" i="62"/>
  <c r="F44" i="62"/>
  <c r="E44" i="62"/>
  <c r="C44" i="62"/>
  <c r="F40" i="62"/>
  <c r="E40" i="62"/>
  <c r="C40" i="62"/>
  <c r="F35" i="62"/>
  <c r="E35" i="62"/>
  <c r="C35" i="62"/>
  <c r="F28" i="62"/>
  <c r="E28" i="62"/>
  <c r="C28" i="62"/>
  <c r="F19" i="62"/>
  <c r="E19" i="62"/>
  <c r="C19" i="62"/>
  <c r="F15" i="62"/>
  <c r="F8" i="62" s="1"/>
  <c r="E15" i="62"/>
  <c r="C15" i="62"/>
  <c r="F9" i="62"/>
  <c r="E9" i="62"/>
  <c r="C9" i="62"/>
  <c r="G9" i="60" l="1"/>
  <c r="G30" i="60"/>
  <c r="G51" i="60"/>
  <c r="F27" i="62"/>
  <c r="F62" i="62" s="1"/>
  <c r="C8" i="62"/>
  <c r="E8" i="62"/>
  <c r="E60" i="62" s="1"/>
  <c r="C27" i="62"/>
  <c r="C60" i="62" s="1"/>
  <c r="E27" i="62"/>
  <c r="G8" i="60" l="1"/>
  <c r="F60" i="62"/>
  <c r="E62" i="62"/>
  <c r="C179" i="49"/>
  <c r="C179" i="60" s="1"/>
  <c r="D29" i="4"/>
  <c r="C17" i="33" l="1"/>
  <c r="B38" i="38" l="1"/>
  <c r="B37" i="38"/>
  <c r="B23" i="38"/>
  <c r="D45" i="22" l="1"/>
  <c r="D32" i="22"/>
  <c r="D19" i="22"/>
  <c r="B47" i="38" l="1"/>
  <c r="B55" i="38" l="1"/>
  <c r="B51" i="38"/>
  <c r="B46" i="38"/>
  <c r="B45" i="38"/>
  <c r="B43" i="38"/>
  <c r="B42" i="38"/>
  <c r="B41" i="38"/>
  <c r="B36" i="38"/>
  <c r="L20" i="53" l="1"/>
  <c r="O20" i="53"/>
  <c r="I20" i="53"/>
  <c r="F20" i="53"/>
  <c r="L7" i="53"/>
  <c r="O7" i="53"/>
  <c r="I7" i="53"/>
  <c r="F7" i="53"/>
  <c r="B21" i="38" l="1"/>
  <c r="B20" i="38"/>
  <c r="B19" i="38"/>
  <c r="B18" i="38"/>
  <c r="F179" i="49" l="1"/>
  <c r="F179" i="60" s="1"/>
  <c r="E179" i="49"/>
  <c r="E179" i="60" s="1"/>
  <c r="D179" i="49"/>
  <c r="D179" i="60" s="1"/>
  <c r="F170" i="49"/>
  <c r="E170" i="49"/>
  <c r="D170" i="49"/>
  <c r="C170" i="49"/>
  <c r="C168" i="49" l="1"/>
  <c r="C170" i="60"/>
  <c r="D168" i="49"/>
  <c r="D168" i="60" s="1"/>
  <c r="D165" i="60" s="1"/>
  <c r="D170" i="60"/>
  <c r="F168" i="49"/>
  <c r="F168" i="60" s="1"/>
  <c r="F165" i="60" s="1"/>
  <c r="F170" i="60"/>
  <c r="E168" i="49"/>
  <c r="E168" i="60" s="1"/>
  <c r="E165" i="60" s="1"/>
  <c r="E170" i="60"/>
  <c r="F165" i="49"/>
  <c r="S7" i="49" s="1"/>
  <c r="S7" i="60" s="1"/>
  <c r="D165" i="49"/>
  <c r="K7" i="49" s="1"/>
  <c r="K7" i="60" s="1"/>
  <c r="E165" i="49"/>
  <c r="O7" i="49" s="1"/>
  <c r="O7" i="60" s="1"/>
  <c r="C165" i="49" l="1"/>
  <c r="C168" i="60"/>
  <c r="C165" i="60" s="1"/>
  <c r="G162" i="49"/>
  <c r="G129" i="49"/>
  <c r="G86" i="49"/>
  <c r="G85" i="49"/>
  <c r="G99" i="49"/>
  <c r="G161" i="49" l="1"/>
  <c r="G160" i="49"/>
  <c r="G159" i="49"/>
  <c r="G158" i="49"/>
  <c r="G157" i="49"/>
  <c r="G156" i="49"/>
  <c r="G155" i="49"/>
  <c r="G154" i="49"/>
  <c r="G153" i="49"/>
  <c r="G152" i="49"/>
  <c r="G151" i="49"/>
  <c r="G150" i="49"/>
  <c r="G148" i="49"/>
  <c r="G147" i="49"/>
  <c r="G146" i="49"/>
  <c r="G145" i="49"/>
  <c r="G144" i="49"/>
  <c r="G143" i="49"/>
  <c r="G142" i="49"/>
  <c r="G141" i="49"/>
  <c r="G140" i="49"/>
  <c r="G139" i="49"/>
  <c r="G138" i="49"/>
  <c r="G137" i="49"/>
  <c r="G134" i="49"/>
  <c r="G133" i="49"/>
  <c r="G128" i="49"/>
  <c r="G127" i="49"/>
  <c r="G126" i="49"/>
  <c r="G125" i="49"/>
  <c r="G124" i="49"/>
  <c r="G123" i="49"/>
  <c r="G122" i="49"/>
  <c r="G121" i="49"/>
  <c r="G120" i="49"/>
  <c r="G119" i="49"/>
  <c r="G118" i="49"/>
  <c r="G117" i="49"/>
  <c r="G115" i="49"/>
  <c r="G114" i="49"/>
  <c r="G113" i="49"/>
  <c r="G112" i="49"/>
  <c r="G111" i="49"/>
  <c r="G110" i="49"/>
  <c r="G109" i="49"/>
  <c r="G108" i="49"/>
  <c r="G107" i="49"/>
  <c r="G106" i="49"/>
  <c r="G105" i="49"/>
  <c r="G104" i="49"/>
  <c r="G100" i="49"/>
  <c r="G98" i="49"/>
  <c r="G97" i="49"/>
  <c r="G96" i="49"/>
  <c r="G95" i="49"/>
  <c r="G94" i="49"/>
  <c r="G93" i="49"/>
  <c r="G92" i="49"/>
  <c r="G91" i="49"/>
  <c r="G90" i="49"/>
  <c r="G89" i="49"/>
  <c r="G84" i="49"/>
  <c r="G83" i="49"/>
  <c r="G82" i="49"/>
  <c r="G81" i="49"/>
  <c r="G80" i="49"/>
  <c r="G79" i="49"/>
  <c r="G78" i="49"/>
  <c r="G77" i="49"/>
  <c r="G76" i="49"/>
  <c r="G75" i="49"/>
  <c r="G71" i="49"/>
  <c r="G70" i="49"/>
  <c r="G69" i="49"/>
  <c r="G68" i="49"/>
  <c r="G67" i="49"/>
  <c r="G66" i="49"/>
  <c r="G64" i="49"/>
  <c r="G63" i="49"/>
  <c r="G62" i="49"/>
  <c r="G61" i="49"/>
  <c r="G60" i="49"/>
  <c r="G59" i="49"/>
  <c r="G58" i="49"/>
  <c r="G57" i="49"/>
  <c r="G56" i="49"/>
  <c r="G55" i="49"/>
  <c r="G54" i="49"/>
  <c r="G53" i="49"/>
  <c r="G50" i="49"/>
  <c r="G49" i="49"/>
  <c r="G48" i="49"/>
  <c r="G47" i="49"/>
  <c r="G46" i="49"/>
  <c r="G45" i="49"/>
  <c r="G43" i="49"/>
  <c r="G42" i="49"/>
  <c r="G41" i="49"/>
  <c r="G40" i="49"/>
  <c r="G39" i="49"/>
  <c r="G38" i="49"/>
  <c r="G37" i="49"/>
  <c r="G36" i="49"/>
  <c r="G35" i="49"/>
  <c r="G34" i="49"/>
  <c r="G33" i="49"/>
  <c r="G32" i="49"/>
  <c r="G29" i="49"/>
  <c r="G28" i="49"/>
  <c r="G27" i="49"/>
  <c r="G26" i="49"/>
  <c r="G25" i="49"/>
  <c r="G24" i="49"/>
  <c r="G22" i="49"/>
  <c r="G21" i="49"/>
  <c r="G20" i="49"/>
  <c r="G19" i="49"/>
  <c r="G18" i="49"/>
  <c r="G17" i="49"/>
  <c r="G16" i="49"/>
  <c r="G15" i="49"/>
  <c r="G14" i="49"/>
  <c r="G13" i="49"/>
  <c r="G12" i="49"/>
  <c r="G11" i="49"/>
  <c r="F10" i="48"/>
  <c r="F7" i="48"/>
  <c r="G44" i="49" l="1"/>
  <c r="G52" i="49"/>
  <c r="G31" i="49"/>
  <c r="G65" i="49"/>
  <c r="G51" i="49" s="1"/>
  <c r="G74" i="49"/>
  <c r="G73" i="49" s="1"/>
  <c r="G10" i="49"/>
  <c r="G23" i="49"/>
  <c r="G136" i="49"/>
  <c r="G103" i="49"/>
  <c r="G88" i="49"/>
  <c r="G116" i="49"/>
  <c r="G102" i="49" s="1"/>
  <c r="G149" i="49"/>
  <c r="D10" i="36"/>
  <c r="D7" i="36"/>
  <c r="D33" i="36"/>
  <c r="D30" i="36"/>
  <c r="G9" i="49" l="1"/>
  <c r="G30" i="49"/>
  <c r="D25" i="36"/>
  <c r="D43" i="36"/>
  <c r="G8" i="49" l="1"/>
  <c r="G7" i="49" s="1"/>
  <c r="G7" i="60" s="1"/>
  <c r="F17" i="33"/>
  <c r="E17" i="33"/>
  <c r="D17" i="33"/>
  <c r="F14" i="33"/>
  <c r="E14" i="33"/>
  <c r="D14" i="33"/>
  <c r="C14" i="33"/>
  <c r="F11" i="33"/>
  <c r="E11" i="33"/>
  <c r="D11" i="33"/>
  <c r="C11" i="33"/>
  <c r="F8" i="33"/>
  <c r="E8" i="33"/>
  <c r="D8" i="33"/>
  <c r="C8" i="33"/>
  <c r="F5" i="33"/>
  <c r="E5" i="33"/>
  <c r="D5" i="33"/>
  <c r="C5" i="33"/>
  <c r="D24" i="4" l="1"/>
  <c r="D20" i="4"/>
  <c r="D17" i="4"/>
  <c r="D9" i="4"/>
  <c r="D6" i="4"/>
  <c r="G30" i="44" l="1"/>
  <c r="I21" i="45" l="1"/>
  <c r="I12" i="45" l="1"/>
  <c r="I30" i="45"/>
  <c r="F30" i="46"/>
  <c r="F21" i="46"/>
  <c r="F12" i="46"/>
  <c r="E45" i="22" l="1"/>
  <c r="E32" i="22"/>
  <c r="E19" i="22"/>
  <c r="G21" i="44" l="1"/>
  <c r="G12" i="44"/>
  <c r="E64" i="21" l="1"/>
  <c r="D64" i="21"/>
  <c r="C64" i="21"/>
  <c r="E89" i="21"/>
  <c r="E85" i="21" s="1"/>
  <c r="D89" i="21"/>
  <c r="D85" i="21" s="1"/>
  <c r="C89" i="21"/>
  <c r="C85" i="21" s="1"/>
  <c r="E31" i="11" l="1"/>
  <c r="D31" i="11"/>
  <c r="C31" i="11"/>
  <c r="E26" i="11"/>
  <c r="D26" i="11"/>
  <c r="C26" i="11"/>
  <c r="E15" i="11"/>
  <c r="D15" i="11"/>
  <c r="C15" i="11"/>
  <c r="E10" i="11"/>
  <c r="D10" i="11"/>
  <c r="C10" i="11"/>
  <c r="E23" i="11" l="1"/>
  <c r="C23" i="11"/>
  <c r="D39" i="11"/>
  <c r="E39" i="11"/>
  <c r="D23" i="11"/>
  <c r="C39" i="11"/>
  <c r="E34" i="21"/>
  <c r="D34" i="21"/>
  <c r="C34" i="21"/>
  <c r="L36" i="43"/>
  <c r="I36" i="43"/>
  <c r="F36" i="43"/>
  <c r="L73" i="43"/>
  <c r="I73" i="43"/>
  <c r="F73" i="43"/>
  <c r="L84" i="43"/>
  <c r="I84" i="43"/>
  <c r="F84" i="43"/>
  <c r="L97" i="43"/>
  <c r="I97" i="43"/>
  <c r="F97" i="43"/>
  <c r="L127" i="43"/>
  <c r="I127" i="43"/>
  <c r="F127" i="43"/>
  <c r="L138" i="43"/>
  <c r="I138" i="43"/>
  <c r="F138" i="43"/>
  <c r="L29" i="43"/>
  <c r="I29" i="43"/>
  <c r="F29" i="43"/>
  <c r="C19" i="21" l="1"/>
  <c r="E19" i="21"/>
  <c r="D19" i="21"/>
  <c r="H26" i="40"/>
  <c r="G26" i="40"/>
  <c r="F26" i="40"/>
  <c r="E26" i="40"/>
  <c r="D26" i="40"/>
  <c r="C45" i="22" l="1"/>
  <c r="C32" i="22"/>
  <c r="J44" i="22" l="1"/>
  <c r="J43" i="22"/>
  <c r="J42" i="22"/>
  <c r="J41" i="22"/>
  <c r="J40" i="22"/>
  <c r="J39" i="22"/>
  <c r="J38" i="22"/>
  <c r="J37" i="22"/>
  <c r="J36" i="22"/>
  <c r="J35" i="22"/>
  <c r="J34" i="22"/>
  <c r="J33" i="22"/>
  <c r="J45" i="22" s="1"/>
  <c r="J18" i="22"/>
  <c r="J17" i="22"/>
  <c r="J16" i="22"/>
  <c r="J15" i="22"/>
  <c r="J14" i="22"/>
  <c r="J13" i="22"/>
  <c r="J12" i="22"/>
  <c r="J11" i="22"/>
  <c r="J10" i="22"/>
  <c r="J9" i="22"/>
  <c r="J8" i="22"/>
  <c r="J7" i="22"/>
  <c r="J19" i="22" s="1"/>
  <c r="J20" i="22"/>
  <c r="J32" i="22" s="1"/>
  <c r="I45" i="22"/>
  <c r="H45" i="22"/>
  <c r="G45" i="22"/>
  <c r="F45" i="22"/>
  <c r="I32" i="22"/>
  <c r="H32" i="22"/>
  <c r="G32" i="22"/>
  <c r="F32" i="22"/>
  <c r="I19" i="22"/>
  <c r="H19" i="22"/>
  <c r="G19" i="22"/>
  <c r="F19" i="22"/>
  <c r="C19" i="22"/>
  <c r="J21" i="22"/>
  <c r="J22" i="22"/>
  <c r="J23" i="22"/>
  <c r="J24" i="22"/>
  <c r="J25" i="22"/>
  <c r="J26" i="22"/>
  <c r="J27" i="22"/>
  <c r="J28" i="22"/>
  <c r="J29" i="22"/>
  <c r="J30" i="22"/>
  <c r="J31" i="22"/>
  <c r="E60" i="21"/>
  <c r="D60" i="21"/>
  <c r="C60" i="21"/>
  <c r="E46" i="21"/>
  <c r="D46" i="21"/>
  <c r="C46" i="21"/>
  <c r="E42" i="21"/>
  <c r="D42" i="21"/>
  <c r="C42" i="21"/>
  <c r="E58" i="21" l="1"/>
  <c r="C23" i="21"/>
  <c r="E23" i="21"/>
  <c r="D58" i="21"/>
  <c r="D23" i="21"/>
  <c r="C58" i="21"/>
  <c r="E82" i="21" l="1"/>
  <c r="E76" i="21"/>
  <c r="E6" i="21" l="1"/>
  <c r="N17" i="19"/>
  <c r="M17" i="19"/>
  <c r="L17" i="19"/>
  <c r="K17" i="19"/>
  <c r="J17" i="19"/>
  <c r="I17" i="19"/>
  <c r="H17" i="19"/>
  <c r="G17" i="19"/>
  <c r="F17" i="19"/>
  <c r="E17" i="19"/>
  <c r="D17" i="19"/>
  <c r="C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C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D15" i="40"/>
  <c r="O9" i="19" l="1"/>
  <c r="O13" i="19"/>
  <c r="O17" i="19"/>
  <c r="N33" i="18" l="1"/>
  <c r="M33" i="18"/>
  <c r="L33" i="18"/>
  <c r="K33" i="18"/>
  <c r="J33" i="18"/>
  <c r="I33" i="18"/>
  <c r="H33" i="18"/>
  <c r="G33" i="18"/>
  <c r="F33" i="18"/>
  <c r="E33" i="18"/>
  <c r="D33" i="18"/>
  <c r="C32" i="18"/>
  <c r="C33" i="18" s="1"/>
  <c r="O8" i="18"/>
  <c r="N79" i="17"/>
  <c r="M79" i="17"/>
  <c r="L79" i="17"/>
  <c r="K79" i="17"/>
  <c r="J79" i="17"/>
  <c r="I79" i="17"/>
  <c r="H79" i="17"/>
  <c r="G79" i="17"/>
  <c r="F79" i="17"/>
  <c r="E79" i="17"/>
  <c r="D79" i="17"/>
  <c r="C79" i="17"/>
  <c r="O78" i="17"/>
  <c r="O77" i="17" s="1"/>
  <c r="N75" i="17"/>
  <c r="M75" i="17"/>
  <c r="L75" i="17"/>
  <c r="K75" i="17"/>
  <c r="J75" i="17"/>
  <c r="I75" i="17"/>
  <c r="H75" i="17"/>
  <c r="G75" i="17"/>
  <c r="F75" i="17"/>
  <c r="E75" i="17"/>
  <c r="D75" i="17"/>
  <c r="C75" i="17"/>
  <c r="O74" i="17"/>
  <c r="O73" i="17" s="1"/>
  <c r="N71" i="17"/>
  <c r="M71" i="17"/>
  <c r="L71" i="17"/>
  <c r="K71" i="17"/>
  <c r="J71" i="17"/>
  <c r="I71" i="17"/>
  <c r="H71" i="17"/>
  <c r="G71" i="17"/>
  <c r="F71" i="17"/>
  <c r="E71" i="17"/>
  <c r="D71" i="17"/>
  <c r="C71" i="17"/>
  <c r="O70" i="17"/>
  <c r="O69" i="17" s="1"/>
  <c r="N67" i="17"/>
  <c r="M67" i="17"/>
  <c r="L67" i="17"/>
  <c r="K67" i="17"/>
  <c r="J67" i="17"/>
  <c r="I67" i="17"/>
  <c r="H67" i="17"/>
  <c r="G67" i="17"/>
  <c r="F67" i="17"/>
  <c r="E67" i="17"/>
  <c r="D67" i="17"/>
  <c r="C67" i="17"/>
  <c r="O66" i="17"/>
  <c r="O65" i="17" s="1"/>
  <c r="N61" i="17"/>
  <c r="M61" i="17"/>
  <c r="L61" i="17"/>
  <c r="K61" i="17"/>
  <c r="J61" i="17"/>
  <c r="I61" i="17"/>
  <c r="H61" i="17"/>
  <c r="G61" i="17"/>
  <c r="F61" i="17"/>
  <c r="E61" i="17"/>
  <c r="D61" i="17"/>
  <c r="C61" i="17"/>
  <c r="O60" i="17"/>
  <c r="O59" i="17" s="1"/>
  <c r="N57" i="17"/>
  <c r="M57" i="17"/>
  <c r="L57" i="17"/>
  <c r="K57" i="17"/>
  <c r="J57" i="17"/>
  <c r="I57" i="17"/>
  <c r="H57" i="17"/>
  <c r="G57" i="17"/>
  <c r="F57" i="17"/>
  <c r="E57" i="17"/>
  <c r="D57" i="17"/>
  <c r="C57" i="17"/>
  <c r="O56" i="17"/>
  <c r="O55" i="17" s="1"/>
  <c r="N53" i="17"/>
  <c r="M53" i="17"/>
  <c r="L53" i="17"/>
  <c r="K53" i="17"/>
  <c r="J53" i="17"/>
  <c r="I53" i="17"/>
  <c r="H53" i="17"/>
  <c r="G53" i="17"/>
  <c r="F53" i="17"/>
  <c r="E53" i="17"/>
  <c r="D53" i="17"/>
  <c r="C53" i="17"/>
  <c r="O52" i="17"/>
  <c r="O51" i="17" s="1"/>
  <c r="N49" i="17"/>
  <c r="M49" i="17"/>
  <c r="L49" i="17"/>
  <c r="K49" i="17"/>
  <c r="J49" i="17"/>
  <c r="I49" i="17"/>
  <c r="H49" i="17"/>
  <c r="G49" i="17"/>
  <c r="F49" i="17"/>
  <c r="E49" i="17"/>
  <c r="D49" i="17"/>
  <c r="C49" i="17"/>
  <c r="O48" i="17"/>
  <c r="O47" i="17" s="1"/>
  <c r="N32" i="17"/>
  <c r="M32" i="17"/>
  <c r="L32" i="17"/>
  <c r="K32" i="17"/>
  <c r="J32" i="17"/>
  <c r="I32" i="17"/>
  <c r="H32" i="17"/>
  <c r="G32" i="17"/>
  <c r="F32" i="17"/>
  <c r="E32" i="17"/>
  <c r="D32" i="17"/>
  <c r="C32" i="17"/>
  <c r="O31" i="17"/>
  <c r="O30" i="17" s="1"/>
  <c r="N28" i="17"/>
  <c r="M28" i="17"/>
  <c r="L28" i="17"/>
  <c r="K28" i="17"/>
  <c r="J28" i="17"/>
  <c r="I28" i="17"/>
  <c r="H28" i="17"/>
  <c r="G28" i="17"/>
  <c r="F28" i="17"/>
  <c r="E28" i="17"/>
  <c r="D28" i="17"/>
  <c r="C28" i="17"/>
  <c r="O27" i="17"/>
  <c r="O26" i="17" s="1"/>
  <c r="N24" i="17"/>
  <c r="M24" i="17"/>
  <c r="L24" i="17"/>
  <c r="K24" i="17"/>
  <c r="J24" i="17"/>
  <c r="I24" i="17"/>
  <c r="H24" i="17"/>
  <c r="G24" i="17"/>
  <c r="F24" i="17"/>
  <c r="E24" i="17"/>
  <c r="D24" i="17"/>
  <c r="C24" i="17"/>
  <c r="O23" i="17"/>
  <c r="O22" i="17" s="1"/>
  <c r="N18" i="17"/>
  <c r="M18" i="17"/>
  <c r="L18" i="17"/>
  <c r="K18" i="17"/>
  <c r="J18" i="17"/>
  <c r="I18" i="17"/>
  <c r="H18" i="17"/>
  <c r="G18" i="17"/>
  <c r="F18" i="17"/>
  <c r="E18" i="17"/>
  <c r="D18" i="17"/>
  <c r="C18" i="17"/>
  <c r="O17" i="17"/>
  <c r="O16" i="17" s="1"/>
  <c r="N14" i="17"/>
  <c r="M14" i="17"/>
  <c r="L14" i="17"/>
  <c r="K14" i="17"/>
  <c r="J14" i="17"/>
  <c r="I14" i="17"/>
  <c r="H14" i="17"/>
  <c r="G14" i="17"/>
  <c r="F14" i="17"/>
  <c r="E14" i="17"/>
  <c r="D14" i="17"/>
  <c r="C14" i="17"/>
  <c r="O13" i="17"/>
  <c r="O12" i="17" s="1"/>
  <c r="N10" i="17"/>
  <c r="M10" i="17"/>
  <c r="L10" i="17"/>
  <c r="K10" i="17"/>
  <c r="J10" i="17"/>
  <c r="I10" i="17"/>
  <c r="H10" i="17"/>
  <c r="G10" i="17"/>
  <c r="F10" i="17"/>
  <c r="E10" i="17"/>
  <c r="D10" i="17"/>
  <c r="C10" i="17"/>
  <c r="O9" i="17"/>
  <c r="O8" i="17" s="1"/>
  <c r="O7" i="18" l="1"/>
  <c r="O31" i="18"/>
  <c r="O28" i="17"/>
  <c r="O9" i="18"/>
  <c r="O32" i="18" s="1"/>
  <c r="O57" i="17"/>
  <c r="O67" i="17"/>
  <c r="O14" i="17"/>
  <c r="O53" i="17"/>
  <c r="O61" i="17"/>
  <c r="O24" i="17"/>
  <c r="O32" i="17"/>
  <c r="O75" i="17"/>
  <c r="O10" i="17"/>
  <c r="O18" i="17"/>
  <c r="O49" i="17"/>
  <c r="O71" i="17"/>
  <c r="O79" i="17"/>
  <c r="O33" i="18" l="1"/>
  <c r="C237" i="13"/>
  <c r="C235" i="13"/>
  <c r="C233" i="13"/>
  <c r="C227" i="13"/>
  <c r="C217" i="13" s="1"/>
  <c r="C221" i="13"/>
  <c r="C218" i="13"/>
  <c r="C212" i="13"/>
  <c r="C209" i="13"/>
  <c r="C206" i="13"/>
  <c r="C203" i="13"/>
  <c r="C196" i="13"/>
  <c r="C190" i="13"/>
  <c r="C184" i="13"/>
  <c r="C175" i="13"/>
  <c r="C172" i="13"/>
  <c r="C166" i="13"/>
  <c r="C161" i="13"/>
  <c r="C159" i="13"/>
  <c r="C156" i="13"/>
  <c r="C149" i="13"/>
  <c r="C143" i="13"/>
  <c r="C135" i="13"/>
  <c r="C118" i="13"/>
  <c r="C115" i="13"/>
  <c r="C109" i="13"/>
  <c r="C100" i="13"/>
  <c r="C89" i="13"/>
  <c r="C78" i="13"/>
  <c r="C70" i="13"/>
  <c r="C64" i="13"/>
  <c r="C51" i="13"/>
  <c r="C48" i="13"/>
  <c r="C45" i="13"/>
  <c r="C37" i="13"/>
  <c r="C28" i="13"/>
  <c r="C20" i="13"/>
  <c r="C14" i="13"/>
  <c r="C8" i="13"/>
  <c r="C183" i="13" l="1"/>
  <c r="C63" i="13"/>
  <c r="C7" i="13"/>
  <c r="C128" i="13" s="1"/>
  <c r="C134" i="13"/>
  <c r="C241" i="13" s="1"/>
  <c r="C12" i="14" l="1"/>
  <c r="C7" i="14"/>
  <c r="E63" i="14"/>
  <c r="E59" i="14"/>
  <c r="E53" i="14"/>
  <c r="E45" i="14"/>
  <c r="E34" i="14"/>
  <c r="E27" i="14"/>
  <c r="E19" i="14"/>
  <c r="E12" i="14"/>
  <c r="E7" i="14"/>
  <c r="E17" i="14" s="1"/>
  <c r="H15" i="40"/>
  <c r="G15" i="40"/>
  <c r="F15" i="40"/>
  <c r="E15" i="40"/>
  <c r="E25" i="14" l="1"/>
  <c r="E32" i="14"/>
  <c r="E57" i="14" s="1"/>
  <c r="E68" i="14" s="1"/>
  <c r="E72" i="14" s="1"/>
  <c r="F237" i="13" l="1"/>
  <c r="F235" i="13"/>
  <c r="F233" i="13"/>
  <c r="F227" i="13"/>
  <c r="F221" i="13"/>
  <c r="F218" i="13"/>
  <c r="F212" i="13"/>
  <c r="F209" i="13"/>
  <c r="F206" i="13"/>
  <c r="F203" i="13"/>
  <c r="F196" i="13"/>
  <c r="F190" i="13"/>
  <c r="F184" i="13"/>
  <c r="F175" i="13"/>
  <c r="F172" i="13"/>
  <c r="F166" i="13"/>
  <c r="F161" i="13"/>
  <c r="F159" i="13"/>
  <c r="F156" i="13"/>
  <c r="F149" i="13"/>
  <c r="F143" i="13"/>
  <c r="F135" i="13"/>
  <c r="F118" i="13"/>
  <c r="F115" i="13"/>
  <c r="F109" i="13"/>
  <c r="F100" i="13"/>
  <c r="F89" i="13"/>
  <c r="F78" i="13"/>
  <c r="F70" i="13"/>
  <c r="F64" i="13"/>
  <c r="F51" i="13"/>
  <c r="F48" i="13"/>
  <c r="F45" i="13"/>
  <c r="F37" i="13"/>
  <c r="F28" i="13"/>
  <c r="F20" i="13"/>
  <c r="F14" i="13"/>
  <c r="F8" i="13"/>
  <c r="F134" i="13" l="1"/>
  <c r="F63" i="13"/>
  <c r="F217" i="13"/>
  <c r="F7" i="13"/>
  <c r="F183" i="13"/>
  <c r="F128" i="13" l="1"/>
  <c r="F241" i="13"/>
  <c r="P12" i="5" l="1"/>
  <c r="N12" i="5"/>
  <c r="M12" i="5"/>
  <c r="L12" i="5"/>
  <c r="K12" i="5"/>
  <c r="J12" i="5"/>
  <c r="I12" i="5"/>
  <c r="H12" i="5"/>
  <c r="G12" i="5"/>
  <c r="F12" i="5"/>
  <c r="E12" i="5"/>
  <c r="D12" i="5"/>
  <c r="C12" i="5"/>
  <c r="O11" i="5"/>
  <c r="O10" i="5"/>
  <c r="O9" i="5"/>
  <c r="O8" i="5"/>
  <c r="O7" i="5"/>
  <c r="O6" i="5"/>
  <c r="C82" i="21"/>
  <c r="C76" i="21"/>
  <c r="C63" i="14"/>
  <c r="C59" i="14"/>
  <c r="C53" i="14"/>
  <c r="C45" i="14"/>
  <c r="C34" i="14"/>
  <c r="C27" i="14"/>
  <c r="C19" i="14"/>
  <c r="D63" i="14"/>
  <c r="D59" i="14"/>
  <c r="D53" i="14"/>
  <c r="D45" i="14"/>
  <c r="D34" i="14"/>
  <c r="D27" i="14"/>
  <c r="D19" i="14"/>
  <c r="D12" i="14"/>
  <c r="D7" i="14"/>
  <c r="D237" i="13"/>
  <c r="D235" i="13"/>
  <c r="D233" i="13"/>
  <c r="D227" i="13"/>
  <c r="D221" i="13"/>
  <c r="D218" i="13"/>
  <c r="D212" i="13"/>
  <c r="D209" i="13"/>
  <c r="D206" i="13"/>
  <c r="D203" i="13"/>
  <c r="D196" i="13"/>
  <c r="D190" i="13"/>
  <c r="D184" i="13"/>
  <c r="D175" i="13"/>
  <c r="D172" i="13"/>
  <c r="D166" i="13"/>
  <c r="D161" i="13"/>
  <c r="D159" i="13"/>
  <c r="D156" i="13"/>
  <c r="D149" i="13"/>
  <c r="D143" i="13"/>
  <c r="D135" i="13"/>
  <c r="D118" i="13"/>
  <c r="D115" i="13"/>
  <c r="D109" i="13"/>
  <c r="D100" i="13"/>
  <c r="D89" i="13"/>
  <c r="D78" i="13"/>
  <c r="D70" i="13"/>
  <c r="D64" i="13"/>
  <c r="D51" i="13"/>
  <c r="D48" i="13"/>
  <c r="D45" i="13"/>
  <c r="D37" i="13"/>
  <c r="D28" i="13"/>
  <c r="D20" i="13"/>
  <c r="D14" i="13"/>
  <c r="D8" i="13"/>
  <c r="B4" i="38"/>
  <c r="B56" i="38"/>
  <c r="B54" i="38"/>
  <c r="B53" i="38"/>
  <c r="B52" i="38"/>
  <c r="B50" i="38"/>
  <c r="B49" i="38"/>
  <c r="B35" i="38"/>
  <c r="B34" i="38"/>
  <c r="B28" i="38"/>
  <c r="B26" i="38"/>
  <c r="B22" i="38"/>
  <c r="B17" i="38"/>
  <c r="B15" i="38"/>
  <c r="B13" i="38"/>
  <c r="B11" i="38"/>
  <c r="B10" i="38"/>
  <c r="B9" i="38"/>
  <c r="B7" i="38"/>
  <c r="B6" i="38"/>
  <c r="D82" i="21"/>
  <c r="D76" i="21"/>
  <c r="F63" i="14"/>
  <c r="F59" i="14"/>
  <c r="F53" i="14"/>
  <c r="F45" i="14"/>
  <c r="F34" i="14"/>
  <c r="F27" i="14"/>
  <c r="F19" i="14"/>
  <c r="F12" i="14"/>
  <c r="F7" i="14"/>
  <c r="E237" i="13"/>
  <c r="E235" i="13"/>
  <c r="E233" i="13"/>
  <c r="E227" i="13"/>
  <c r="E221" i="13"/>
  <c r="E218" i="13"/>
  <c r="E212" i="13"/>
  <c r="E209" i="13"/>
  <c r="E206" i="13"/>
  <c r="E203" i="13"/>
  <c r="E196" i="13"/>
  <c r="E190" i="13"/>
  <c r="E184" i="13"/>
  <c r="E175" i="13"/>
  <c r="E172" i="13"/>
  <c r="E166" i="13"/>
  <c r="E161" i="13"/>
  <c r="E159" i="13"/>
  <c r="E156" i="13"/>
  <c r="E149" i="13"/>
  <c r="E143" i="13"/>
  <c r="E135" i="13"/>
  <c r="E118" i="13"/>
  <c r="E115" i="13"/>
  <c r="E109" i="13"/>
  <c r="E100" i="13"/>
  <c r="E89" i="13"/>
  <c r="E78" i="13"/>
  <c r="E70" i="13"/>
  <c r="E64" i="13"/>
  <c r="E51" i="13"/>
  <c r="E48" i="13"/>
  <c r="E45" i="13"/>
  <c r="E37" i="13"/>
  <c r="E28" i="13"/>
  <c r="E20" i="13"/>
  <c r="E14" i="13"/>
  <c r="E8" i="13"/>
  <c r="D6" i="21" l="1"/>
  <c r="C6" i="21"/>
  <c r="D7" i="13"/>
  <c r="F17" i="14"/>
  <c r="F25" i="14" s="1"/>
  <c r="F32" i="14" s="1"/>
  <c r="F57" i="14" s="1"/>
  <c r="F68" i="14" s="1"/>
  <c r="F72" i="14" s="1"/>
  <c r="E134" i="13"/>
  <c r="E217" i="13"/>
  <c r="E63" i="13"/>
  <c r="E183" i="13"/>
  <c r="E7" i="13"/>
  <c r="D63" i="13"/>
  <c r="D134" i="13"/>
  <c r="D217" i="13"/>
  <c r="O12" i="5"/>
  <c r="D183" i="13"/>
  <c r="D17" i="14"/>
  <c r="D25" i="14" s="1"/>
  <c r="D32" i="14" s="1"/>
  <c r="D57" i="14" s="1"/>
  <c r="D68" i="14" s="1"/>
  <c r="D72" i="14" s="1"/>
  <c r="C17" i="14"/>
  <c r="C25" i="14" s="1"/>
  <c r="C32" i="14" s="1"/>
  <c r="C57" i="14" s="1"/>
  <c r="E128" i="13" l="1"/>
  <c r="C68" i="14"/>
  <c r="C72" i="14" s="1"/>
  <c r="D241" i="13"/>
  <c r="E241" i="13"/>
  <c r="D128" i="13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s="1"/>
  <c r="Q9" i="7" l="1"/>
  <c r="Q12" i="7"/>
  <c r="Q8" i="7"/>
  <c r="Q11" i="7"/>
  <c r="Q7" i="7"/>
  <c r="Q10" i="7"/>
</calcChain>
</file>

<file path=xl/sharedStrings.xml><?xml version="1.0" encoding="utf-8"?>
<sst xmlns="http://schemas.openxmlformats.org/spreadsheetml/2006/main" count="3808" uniqueCount="1110">
  <si>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</si>
  <si>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</si>
  <si>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</si>
  <si>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</si>
  <si>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</si>
  <si>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</si>
  <si>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</si>
  <si>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</si>
  <si>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</si>
  <si>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</si>
  <si>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</si>
  <si>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</si>
  <si>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</si>
  <si>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</si>
  <si>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</si>
  <si>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</si>
  <si>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</si>
  <si>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</si>
  <si>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</si>
  <si>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</si>
  <si>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</si>
  <si>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</si>
  <si>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</si>
  <si>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</si>
  <si>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</si>
  <si>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</si>
  <si>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r>
      <t>100.000.001 Sm</t>
    </r>
    <r>
      <rPr>
        <b/>
        <vertAlign val="superscript"/>
        <sz val="11"/>
        <rFont val="Arial"/>
        <family val="2"/>
        <charset val="162"/>
      </rPr>
      <t>3</t>
    </r>
    <r>
      <rPr>
        <b/>
        <sz val="11"/>
        <rFont val="Arial"/>
        <family val="2"/>
        <charset val="162"/>
      </rPr>
      <t xml:space="preserve"> ve Üzeri</t>
    </r>
  </si>
  <si>
    <r>
      <t>10.000.001-100.000.000 Sm</t>
    </r>
    <r>
      <rPr>
        <b/>
        <vertAlign val="superscript"/>
        <sz val="11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</si>
  <si>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1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</si>
  <si>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1"/>
        <rFont val="Arial"/>
        <family val="2"/>
        <charset val="162"/>
      </rPr>
      <t>3</t>
    </r>
  </si>
  <si>
    <r>
      <t>10.001-100.000 Sm</t>
    </r>
    <r>
      <rPr>
        <b/>
        <vertAlign val="superscript"/>
        <sz val="11"/>
        <rFont val="Arial"/>
        <family val="2"/>
        <charset val="162"/>
      </rPr>
      <t>3</t>
    </r>
  </si>
  <si>
    <r>
      <t>0 - 10.000 Sm</t>
    </r>
    <r>
      <rPr>
        <b/>
        <vertAlign val="superscript"/>
        <sz val="11"/>
        <rFont val="Arial"/>
        <family val="2"/>
        <charset val="162"/>
      </rPr>
      <t>3</t>
    </r>
  </si>
  <si>
    <t>Yıl</t>
  </si>
  <si>
    <t>PERSONEL SAYISI - PERSONEL GİDERLERİ</t>
  </si>
  <si>
    <t xml:space="preserve">Dönem Başı Personel Sayısı </t>
  </si>
  <si>
    <t>Dönem Sonu Personel Sayısı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</si>
  <si>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</si>
  <si>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</si>
  <si>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</si>
  <si>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</si>
  <si>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</si>
  <si>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</si>
  <si>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</si>
  <si>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</si>
  <si>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</si>
  <si>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</si>
  <si>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</si>
  <si>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</si>
  <si>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</si>
  <si>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</si>
  <si>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</si>
  <si>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</si>
  <si>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</si>
  <si>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</si>
  <si>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</si>
  <si>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</si>
  <si>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</si>
  <si>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</si>
  <si>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</si>
  <si>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</si>
  <si>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</si>
  <si>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</si>
  <si>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</si>
  <si>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</si>
  <si>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</si>
  <si>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</si>
  <si>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</si>
  <si>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</si>
  <si>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</si>
  <si>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</si>
  <si>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</si>
  <si>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</si>
  <si>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</si>
  <si>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</si>
  <si>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</si>
  <si>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</si>
  <si>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</si>
  <si>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</si>
  <si>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</si>
  <si>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</si>
  <si>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</si>
  <si>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</si>
  <si>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</si>
  <si>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</si>
  <si>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sayısı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</si>
  <si>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</si>
  <si>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</si>
  <si>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</si>
  <si>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</si>
  <si>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Kazalar sonucu oluşan zaman kaybı (Saat)</t>
  </si>
  <si>
    <t>IX) TEDARİKÇİ DEĞİŞİMİ</t>
  </si>
  <si>
    <t>Dönem içerisinde tedarikçi değiştiren müşteri sayısı</t>
  </si>
  <si>
    <t>X) ARAMA MERKEZİ (CALL CENTER) BİLGİLERİ</t>
  </si>
  <si>
    <t>Arama Merkezi Hat sayısı</t>
  </si>
  <si>
    <t>Arama Merkezi Personel Sayısı</t>
  </si>
  <si>
    <t>Arama Sayısı</t>
  </si>
  <si>
    <t>Ortalama Bekleme Süresi</t>
  </si>
  <si>
    <t>Saniye</t>
  </si>
  <si>
    <t>2016 (P)</t>
  </si>
  <si>
    <t>(P): Program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</si>
  <si>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</si>
  <si>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</si>
  <si>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</si>
  <si>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</si>
  <si>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</si>
  <si>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</si>
  <si>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</si>
  <si>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</si>
  <si>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</si>
  <si>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</si>
  <si>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Servis Hattıyla Ulaşılan Potansiyel Tüketici (Kümülatif) *</t>
  </si>
  <si>
    <t xml:space="preserve"> - Konut Merkezi **</t>
  </si>
  <si>
    <t xml:space="preserve"> - Konut Harici Merkezi ***</t>
  </si>
  <si>
    <t>Gaz Verilen Bina Adedi (İçinde en az bir abone bulunan) (Kümülatif) ****</t>
  </si>
  <si>
    <t>Servis Hattıyla Ulaşılan Potansiyel Tüketici Adedi (Kümülatif) *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</si>
  <si>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</si>
  <si>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</si>
  <si>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</si>
  <si>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</si>
  <si>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</si>
  <si>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YILLIK BİLANÇO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</si>
  <si>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</si>
  <si>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</si>
  <si>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</si>
  <si>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</si>
  <si>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</si>
  <si>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</si>
  <si>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</si>
  <si>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</si>
  <si>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</si>
  <si>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</si>
  <si>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</si>
  <si>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</si>
  <si>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</si>
  <si>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</si>
  <si>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</si>
  <si>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</si>
  <si>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</si>
  <si>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</si>
  <si>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</si>
  <si>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</si>
  <si>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</si>
  <si>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</si>
  <si>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</si>
  <si>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</si>
  <si>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</si>
  <si>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</si>
  <si>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</si>
  <si>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</si>
  <si>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</si>
  <si>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</si>
  <si>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</si>
  <si>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</si>
  <si>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</si>
  <si>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</si>
  <si>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</si>
  <si>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</si>
  <si>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</si>
  <si>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</si>
  <si>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</si>
  <si>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</si>
  <si>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</si>
  <si>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</si>
  <si>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</si>
  <si>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</si>
  <si>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</si>
  <si>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</si>
  <si>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</si>
  <si>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</si>
  <si>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</si>
  <si>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</si>
  <si>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</si>
  <si>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</si>
  <si>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</si>
  <si>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</si>
  <si>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</si>
  <si>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</si>
  <si>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</si>
  <si>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</si>
  <si>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</si>
  <si>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</si>
  <si>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</si>
  <si>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</si>
  <si>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</si>
  <si>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</si>
  <si>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</si>
  <si>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</si>
  <si>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</si>
  <si>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</si>
  <si>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</si>
  <si>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</si>
  <si>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</si>
  <si>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</si>
  <si>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</si>
  <si>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</si>
  <si>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</si>
  <si>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</si>
  <si>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</si>
  <si>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</si>
  <si>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</si>
  <si>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</si>
  <si>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</si>
  <si>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</si>
  <si>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</si>
  <si>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</si>
  <si>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</si>
  <si>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</si>
  <si>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</si>
  <si>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</si>
  <si>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</si>
  <si>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</si>
  <si>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</si>
  <si>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</si>
  <si>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</si>
  <si>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</si>
  <si>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</si>
  <si>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</si>
  <si>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</si>
  <si>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</si>
  <si>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</si>
  <si>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</si>
  <si>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</si>
  <si>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</si>
  <si>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</si>
  <si>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</si>
  <si>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</si>
  <si>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</si>
  <si>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</si>
  <si>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</si>
  <si>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</si>
  <si>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</si>
  <si>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</si>
  <si>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</si>
  <si>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</si>
  <si>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</si>
  <si>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</si>
  <si>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     2 - Uzun Vadeli Kredilerin Anapara Taksitleri ve Faizleri</t>
  </si>
  <si>
    <t xml:space="preserve">        3 - Tahvil Anapara ve Borç Taksit ve Faizleri</t>
  </si>
  <si>
    <t xml:space="preserve">        4 - Çıkarılmış Bonolar ve Senetler</t>
  </si>
  <si>
    <t xml:space="preserve">        5 - Çıkarılmış Diğer Menkul Kıymetler</t>
  </si>
  <si>
    <t xml:space="preserve">        6 - Menkul Kıymetler İhraç Farkları (-)</t>
  </si>
  <si>
    <t xml:space="preserve">        7 - Diğer Mali Borçlar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</si>
  <si>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</si>
  <si>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</si>
  <si>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</si>
  <si>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</si>
  <si>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</si>
  <si>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</si>
  <si>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</si>
  <si>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</si>
  <si>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</si>
  <si>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</si>
  <si>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</si>
  <si>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</si>
  <si>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</si>
  <si>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</si>
  <si>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</si>
  <si>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</si>
  <si>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</si>
  <si>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</si>
  <si>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</si>
  <si>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</si>
  <si>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</si>
  <si>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</si>
  <si>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</si>
  <si>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</si>
  <si>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</si>
  <si>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</si>
  <si>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</si>
  <si>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</si>
  <si>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</si>
  <si>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</si>
  <si>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</si>
  <si>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</si>
  <si>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</si>
  <si>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</si>
  <si>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</si>
  <si>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</si>
  <si>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</si>
  <si>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</si>
  <si>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</si>
  <si>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</si>
  <si>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</si>
  <si>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</si>
  <si>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</si>
  <si>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</si>
  <si>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</si>
  <si>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</si>
  <si>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</si>
  <si>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</si>
  <si>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</si>
  <si>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</si>
  <si>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</si>
  <si>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</si>
  <si>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</si>
  <si>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</si>
  <si>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</si>
  <si>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</si>
  <si>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</si>
  <si>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</si>
  <si>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</si>
  <si>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</si>
  <si>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</si>
  <si>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</si>
  <si>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</si>
  <si>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</si>
  <si>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</si>
  <si>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</si>
  <si>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</si>
  <si>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</si>
  <si>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</si>
  <si>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</si>
  <si>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</si>
  <si>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</si>
  <si>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</si>
  <si>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</si>
  <si>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</si>
  <si>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</si>
  <si>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</si>
  <si>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</si>
  <si>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YILLIK GELİR TABLOSU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</si>
  <si>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</si>
  <si>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</si>
  <si>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</si>
  <si>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</si>
  <si>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</si>
  <si>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</si>
  <si>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</si>
  <si>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</si>
  <si>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</si>
  <si>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</si>
  <si>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</si>
  <si>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</si>
  <si>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</si>
  <si>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</si>
  <si>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</si>
  <si>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</si>
  <si>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</si>
  <si>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</si>
  <si>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</si>
  <si>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</si>
  <si>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</si>
  <si>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</si>
  <si>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</si>
  <si>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</si>
  <si>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</si>
  <si>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</si>
  <si>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</si>
  <si>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</si>
  <si>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</si>
  <si>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</si>
  <si>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</si>
  <si>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</si>
  <si>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</si>
  <si>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</si>
  <si>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</si>
  <si>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</si>
  <si>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</si>
  <si>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</si>
  <si>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</si>
  <si>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</si>
  <si>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</si>
  <si>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</si>
  <si>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</si>
  <si>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</si>
  <si>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</si>
  <si>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</si>
  <si>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</si>
  <si>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</si>
  <si>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</si>
  <si>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</si>
  <si>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</si>
  <si>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</si>
  <si>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</si>
  <si>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>EK-7: DAĞITIM ŞİRKETLERİ DOĞAL GAZ ALIM FİYAT, MİKTAR VE BEDELLERİ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</si>
  <si>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</si>
  <si>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</si>
  <si>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</si>
  <si>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</si>
  <si>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</si>
  <si>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</si>
  <si>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</si>
  <si>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</si>
  <si>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</si>
  <si>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</si>
  <si>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</si>
  <si>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</si>
  <si>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</si>
  <si>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</si>
  <si>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ÖTV Dahil KDV Hariç Fiyat (TL/sm3)</t>
  </si>
  <si>
    <t>Miktar (sm3)</t>
  </si>
  <si>
    <t>Alım Bedeli (TL)</t>
  </si>
  <si>
    <t>300.000 m3 altı tüketen Serbest Tüketiciler</t>
  </si>
  <si>
    <t>300.000 m3 üzeri tüketen Serbest Tüketiciler</t>
  </si>
  <si>
    <t>……….</t>
  </si>
  <si>
    <t>TOPLAM ABONE DOĞAL GAZ MİKTARI (sm3)</t>
  </si>
  <si>
    <t>TOPLAM ST DOĞAL GAZ MİKTARI (sm3)</t>
  </si>
  <si>
    <t>TOPLAM OSB DOĞAL GAZ MİKTARI (sm3)</t>
  </si>
  <si>
    <t>GENEL TOPLAM (sm3)</t>
  </si>
  <si>
    <t>Tüketim (sm3)</t>
  </si>
  <si>
    <t>Hasılat (TL)</t>
  </si>
  <si>
    <t>Müşteri Sayısı (Fatura Kesilen)</t>
  </si>
  <si>
    <t>300.000 m3 altı tüketen Serbest Tüketici (OSB Hariç)</t>
  </si>
  <si>
    <t>300.000 m3 üzeri tüketen Serbest Tüketici (OSB Hariç)</t>
  </si>
  <si>
    <t>Toplam Hasılat (TL)</t>
  </si>
  <si>
    <t>ÖTV Dahil KDV Hariç Ortalama Fiyat (TL/sm3)</t>
  </si>
  <si>
    <t>Ocak</t>
  </si>
  <si>
    <t>Aralık</t>
  </si>
  <si>
    <t>Yıllık Toplam</t>
  </si>
  <si>
    <t>Tüketim Miktarı (sm3)</t>
  </si>
  <si>
    <t>Uygulanan Sistem Kullanım Bedeli (KDV Hariç)(TL/sm3)</t>
  </si>
  <si>
    <t xml:space="preserve">Taşıma Hasılatı </t>
  </si>
  <si>
    <t>Taşıma Hasılatı</t>
  </si>
  <si>
    <t>3- …</t>
  </si>
  <si>
    <t>……..</t>
  </si>
  <si>
    <t>Toplam Tüketim (sm3)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</si>
  <si>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</si>
  <si>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</si>
  <si>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</si>
  <si>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</si>
  <si>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</si>
  <si>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</si>
  <si>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</si>
  <si>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</si>
  <si>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</si>
  <si>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</si>
  <si>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</si>
  <si>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</si>
  <si>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</si>
  <si>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</si>
  <si>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</si>
  <si>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</si>
  <si>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</si>
  <si>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</si>
  <si>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</si>
  <si>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</si>
  <si>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</si>
  <si>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</si>
  <si>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</si>
  <si>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</si>
  <si>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</si>
  <si>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</si>
  <si>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</si>
  <si>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PTT lerde Tahsil Edilen Fatura Sayısı</t>
  </si>
  <si>
    <t>Bankalarca Tahsil Edilen Fatura Sayısı</t>
  </si>
  <si>
    <t>Diğer        
(Tahsilat Yolunu Belirtiniz)</t>
  </si>
  <si>
    <t>Toplam Fatura Tahsilat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</si>
  <si>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</si>
  <si>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</si>
  <si>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</si>
  <si>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</si>
  <si>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</si>
  <si>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</si>
  <si>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</si>
  <si>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</si>
  <si>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Yıllık Faiz Oranı*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</si>
  <si>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</si>
  <si>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</si>
  <si>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</si>
  <si>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</si>
  <si>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</si>
  <si>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</si>
  <si>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</si>
  <si>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</si>
  <si>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</si>
  <si>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</si>
  <si>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</si>
  <si>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</si>
  <si>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</si>
  <si>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</si>
  <si>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</si>
  <si>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</si>
  <si>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</si>
  <si>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</si>
  <si>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</si>
  <si>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</si>
  <si>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</si>
  <si>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</si>
  <si>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</si>
  <si>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</si>
  <si>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</si>
  <si>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</si>
  <si>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Satış Tarihindeki Birikmiş Amortisman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</si>
  <si>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</si>
  <si>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</si>
  <si>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</si>
  <si>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</si>
  <si>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</si>
  <si>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</si>
  <si>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</si>
  <si>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</si>
  <si>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</si>
  <si>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</si>
  <si>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</si>
  <si>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</si>
  <si>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</si>
  <si>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</si>
  <si>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</si>
  <si>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</si>
  <si>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</si>
  <si>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</si>
  <si>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</si>
  <si>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</si>
  <si>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</si>
  <si>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</si>
  <si>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</si>
  <si>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</si>
  <si>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</si>
  <si>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</si>
  <si>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</si>
  <si>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</si>
  <si>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</si>
  <si>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</si>
  <si>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</si>
  <si>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</si>
  <si>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</si>
  <si>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</si>
  <si>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</si>
  <si>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</si>
  <si>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</si>
  <si>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</si>
  <si>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</si>
  <si>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</si>
  <si>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</si>
  <si>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</si>
  <si>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</si>
  <si>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</si>
  <si>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</si>
  <si>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</si>
  <si>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Faksı : 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</si>
  <si>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</si>
  <si>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</si>
  <si>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</si>
  <si>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</si>
  <si>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</si>
  <si>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</si>
  <si>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</si>
  <si>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</si>
  <si>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</si>
  <si>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</si>
  <si>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</si>
  <si>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DAĞITIM ŞİRKETLERİNİN 2014 YILI DOĞAL GAZ ALIM FİYAT, MİKTAR VE BEDELLERİ</t>
  </si>
  <si>
    <t>DAĞITIM ŞİRKETLERİ 2014 YILI DOĞAL GAZ SATIŞ FİYAT, MİKTAR VE BEDELLERİ (sm3)</t>
  </si>
  <si>
    <t>2014 YILINDAKİ MÜŞTERİLER</t>
  </si>
  <si>
    <t>CNG Lisansı Sahiplerine Satış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</si>
  <si>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</si>
  <si>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</si>
  <si>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</si>
  <si>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</si>
  <si>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</si>
  <si>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</si>
  <si>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</si>
  <si>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</si>
  <si>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</si>
  <si>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</si>
  <si>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</si>
  <si>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Eğer yukarıdaki soruya verilen cevap "EVET" ise 3 numaralı bölümü doldurmanız gerekmektedir.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</si>
  <si>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</si>
  <si>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</si>
  <si>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</si>
  <si>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</si>
  <si>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</si>
  <si>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</si>
  <si>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</si>
  <si>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</si>
  <si>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</si>
  <si>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</si>
  <si>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</si>
  <si>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</si>
  <si>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</si>
  <si>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>4.3. Faks Numarası</t>
  </si>
  <si>
    <t xml:space="preserve">4.4. Şirket İnternet Adresi </t>
  </si>
  <si>
    <t>4.5. Şirket E-posta adresi</t>
  </si>
  <si>
    <t>4.6. Bağlantı kurulacak sorumlu yetkililer</t>
  </si>
  <si>
    <t>EK-2: TEMEL VERİLER</t>
  </si>
  <si>
    <t>1. TEMEL BİLGİLER (2015 yılı sonu)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</si>
  <si>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</si>
  <si>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</si>
  <si>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</si>
  <si>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</si>
  <si>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</si>
  <si>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</si>
  <si>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3.2. Gaz Verilen Bina Sayısı (Aboneler için) (Kümülatif)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</si>
  <si>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</si>
  <si>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</si>
  <si>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</si>
  <si>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</si>
  <si>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</si>
  <si>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</si>
  <si>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</si>
  <si>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</si>
  <si>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</si>
  <si>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DAĞITIM ŞİRKETLERİNİN 2012 YILI DOĞAL GAZ ALIM FİYAT, MİKTAR VE BEDELLERİ</t>
  </si>
  <si>
    <t>DAĞITIM ŞİRKETLERİNİN 2013 YILI DOĞAL GAZ ALIM FİYAT, MİKTAR VE BEDELLERİ</t>
  </si>
  <si>
    <t>DAĞITIM ŞİRKETLERİNİN 2015 YILI DOĞAL GAZ ALIM FİYAT, MİKTAR VE BEDELLERİ</t>
  </si>
  <si>
    <t>DAĞITIM ŞİRKETLERİ 2012 YILI DOĞAL GAZ SATIŞ FİYAT, MİKTAR VE BEDELLERİ (sm3)</t>
  </si>
  <si>
    <t>DAĞITIM ŞİRKETLERİ 2013 YILI DOĞAL GAZ SATIŞ FİYAT, MİKTAR VE BEDELLERİ (sm3)</t>
  </si>
  <si>
    <t>DAĞITIM ŞİRKETLERİ 2015 YILI DOĞAL GAZ SATIŞ FİYAT, MİKTAR VE BEDELLERİ (sm3)</t>
  </si>
  <si>
    <t>Sıra No.</t>
  </si>
  <si>
    <t>2.5.3. Şebekenin Pik Gününde Şebekeden Geçen Toplam Gaz Miktarı</t>
  </si>
  <si>
    <t>2.5.5. Pik Günde Abonelerce Tüketilen Gaz Miktarı</t>
  </si>
  <si>
    <t>Tüketimleri (sm3)</t>
  </si>
  <si>
    <t>2012 YILINDAKİ MÜŞTERİLER</t>
  </si>
  <si>
    <t>2013 YILINDAKİ MÜŞTERİLER</t>
  </si>
  <si>
    <t>2015 YILINDAKİ MÜŞTERİLER</t>
  </si>
  <si>
    <r>
      <rPr>
        <b/>
        <sz val="10"/>
        <color rgb="FFFF0000"/>
        <rFont val="Arial Tur"/>
        <charset val="162"/>
      </rPr>
      <t xml:space="preserve">2012-2015 </t>
    </r>
    <r>
      <rPr>
        <b/>
        <sz val="10"/>
        <rFont val="Arial Tur"/>
        <charset val="162"/>
      </rPr>
      <t>YILLARI İÇİN DETAY MİZANLAR BU TABLODA ELEKTRONİK ORTAMDA,</t>
    </r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</si>
  <si>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</si>
  <si>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</si>
  <si>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</si>
  <si>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</si>
  <si>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</si>
  <si>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</si>
  <si>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</si>
  <si>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</si>
  <si>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</si>
  <si>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</si>
  <si>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</si>
  <si>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</si>
  <si>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</si>
  <si>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</si>
  <si>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</si>
  <si>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</si>
  <si>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</si>
  <si>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</si>
  <si>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</si>
  <si>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</si>
  <si>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</si>
  <si>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02.02. Doğal Gaz Satış Damga Vergisi</t>
  </si>
  <si>
    <t>02.03. Diğer İşlemlerden Doğan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</si>
  <si>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</si>
  <si>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</si>
  <si>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</si>
  <si>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</si>
  <si>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</si>
  <si>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</si>
  <si>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</si>
  <si>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</si>
  <si>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BİLGİLERİ</t>
  </si>
  <si>
    <t>Fatura Tahsilat Bilgileri</t>
  </si>
  <si>
    <t>Dönem</t>
  </si>
  <si>
    <t>2013 Toplamı</t>
  </si>
  <si>
    <t>2014 Toplamı</t>
  </si>
  <si>
    <t>2015 Toplamı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</si>
  <si>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</si>
  <si>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</si>
  <si>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</si>
  <si>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</si>
  <si>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</si>
  <si>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</si>
  <si>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</si>
  <si>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r>
      <t>EK-8/C: 100.000 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</si>
  <si>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 xml:space="preserve">01. Dağıtım Hatları </t>
  </si>
  <si>
    <t>07. Kokulandırma Giderleri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</si>
  <si>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</si>
  <si>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</si>
  <si>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</si>
  <si>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</si>
  <si>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</si>
  <si>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</si>
  <si>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</si>
  <si>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</si>
  <si>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</si>
  <si>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</si>
  <si>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</si>
  <si>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</si>
  <si>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</si>
  <si>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</si>
  <si>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</si>
  <si>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</si>
  <si>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05. Yazılım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</si>
  <si>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</si>
  <si>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</si>
  <si>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</si>
  <si>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</si>
  <si>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</si>
  <si>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</si>
  <si>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</si>
  <si>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</si>
  <si>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</si>
  <si>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</si>
  <si>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</si>
  <si>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</si>
  <si>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</si>
  <si>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</si>
  <si>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</si>
  <si>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</si>
  <si>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</si>
  <si>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</si>
  <si>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</si>
  <si>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</si>
  <si>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</si>
  <si>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</si>
  <si>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</si>
  <si>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</si>
  <si>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PERSONEL SAYISI DAĞILIMI (Dönem Sonu İtibariyle)</t>
  </si>
  <si>
    <t>PERSONEL GİDERLERİ DAĞILIMI (TL) (Dönem Sonu İtibariyle)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</si>
  <si>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</si>
  <si>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</si>
  <si>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</si>
  <si>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</si>
  <si>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</si>
  <si>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</si>
  <si>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</si>
  <si>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</si>
  <si>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</si>
  <si>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31.12.2015 Bakiyesi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</si>
  <si>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</si>
  <si>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</si>
  <si>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</si>
  <si>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</si>
  <si>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</si>
  <si>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</si>
  <si>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İç Tesisat Onayı Yapılan Tüketici Adedi (Kümülatif) ****</t>
  </si>
  <si>
    <t>Gazı Açılan Tüketici Adedi (Yıl içinde gazı ilk kez açılan tüketici) ****</t>
  </si>
  <si>
    <t>Yıl İçinde En Az Bir Kez Fatura Kesilen Tüketici Adedi ****</t>
  </si>
  <si>
    <t>KİRALAMA TARİHİ</t>
  </si>
  <si>
    <t>MEVKİİ</t>
  </si>
  <si>
    <t>Okunan Sayaç Sayısı
(adet)</t>
  </si>
  <si>
    <t>İhbarname Sayısı
(adet)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</si>
  <si>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</si>
  <si>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</si>
  <si>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</si>
  <si>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</si>
  <si>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</si>
  <si>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</si>
  <si>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</si>
  <si>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</si>
  <si>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</si>
  <si>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</si>
  <si>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</si>
  <si>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</si>
  <si>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</si>
  <si>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</si>
  <si>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</si>
  <si>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</si>
  <si>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</si>
  <si>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</si>
  <si>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</si>
  <si>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</si>
  <si>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</si>
  <si>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</si>
  <si>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</si>
  <si>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</si>
  <si>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</si>
  <si>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2016 (G&amp;P)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</si>
  <si>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</si>
  <si>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</si>
  <si>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</si>
  <si>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</si>
  <si>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</si>
  <si>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</si>
  <si>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</si>
  <si>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r>
      <t>2015 Yılı Tüketim Miktarı (Sm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>)</t>
    </r>
  </si>
  <si>
    <t>Servis Hattı Yapım Adedi (Kümülatif) *</t>
  </si>
  <si>
    <t>Tesis Edilen Servis Hatlarının Toplam Uzunluğu (Kümülatif) *</t>
  </si>
  <si>
    <t>Metre</t>
  </si>
  <si>
    <t>TL</t>
  </si>
  <si>
    <t>Servis Hatları Toplam Maliyeti (Malzeme ve İşçilik Dahil Toplam Yapım Maliyeti) (KDV Hariç) *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</si>
  <si>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</si>
  <si>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</si>
  <si>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</si>
  <si>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</si>
  <si>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</si>
  <si>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</si>
  <si>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</si>
  <si>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</si>
  <si>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</si>
  <si>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</si>
  <si>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</si>
  <si>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</si>
  <si>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</si>
  <si>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</si>
  <si>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</si>
  <si>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</si>
  <si>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</si>
  <si>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</si>
  <si>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</si>
  <si>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</si>
  <si>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</si>
  <si>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</si>
  <si>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</si>
  <si>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</si>
  <si>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</si>
  <si>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</si>
  <si>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</si>
  <si>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</si>
  <si>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</si>
  <si>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</si>
  <si>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</si>
  <si>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</si>
  <si>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</si>
  <si>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</si>
  <si>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</si>
  <si>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</si>
  <si>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</si>
  <si>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</si>
  <si>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</si>
  <si>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</si>
  <si>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</si>
  <si>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</si>
  <si>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</si>
  <si>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</si>
  <si>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</si>
  <si>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Yatırım Tavanı Kapsamında Olan Yatırımlar (Mevcut Bölge)</t>
  </si>
  <si>
    <t>EK-21/C: PLANLANAN YATIRIMLAR</t>
  </si>
  <si>
    <t>2017-2021</t>
  </si>
  <si>
    <t>5. Şehir Besleme Hatları (TL)</t>
  </si>
  <si>
    <t>6. Servis Hattı Maliyeti (Sayaçlar Dahil) (TL)</t>
  </si>
  <si>
    <t>7. Kazı, Ruhsat, Harç Maliyetleri (TL)</t>
  </si>
  <si>
    <t>8. Kamulaştırma Maliyetleri (TL)</t>
  </si>
  <si>
    <t>9. Üst Kaplama Maliyetleri (TL)</t>
  </si>
  <si>
    <t>10. Kontrol Şirketi Maliyetleri (TL)</t>
  </si>
  <si>
    <t>11. Katodik Koruma Maliyetleri (TL)</t>
  </si>
  <si>
    <t>12. SCADA Yatırımları (TL)</t>
  </si>
  <si>
    <t>13. Haritalama ve Coğrafi Bilgi Sistemleri (TL)</t>
  </si>
  <si>
    <t>14. Devralınan Hat ve Tesisler (TL)</t>
  </si>
  <si>
    <t>15. CNG Yatırımları (TL)</t>
  </si>
  <si>
    <t>5. Kazı, Ruhsat, Harç Maliyetleri (TL)</t>
  </si>
  <si>
    <t>6. Kamulaştırma Maliyetleri (TL)</t>
  </si>
  <si>
    <t>7. Üst Kaplama Maliyetleri (TL)</t>
  </si>
  <si>
    <t>8. Katodik Koruma Maliyetleri (TL)</t>
  </si>
  <si>
    <t>9. Haritalama ve Coğrafi Bilgi Sistemleri (TL)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</si>
  <si>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</si>
  <si>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</si>
  <si>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</si>
  <si>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</si>
  <si>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</si>
  <si>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</si>
  <si>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</si>
  <si>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</si>
  <si>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</si>
  <si>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</si>
  <si>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</si>
  <si>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</si>
  <si>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</si>
  <si>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</si>
  <si>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</si>
  <si>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</si>
  <si>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</si>
  <si>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</si>
  <si>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</si>
  <si>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</si>
  <si>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</si>
  <si>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</si>
  <si>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</si>
  <si>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</si>
  <si>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</si>
  <si>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</si>
  <si>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</si>
  <si>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</si>
  <si>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</si>
  <si>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</si>
  <si>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</si>
  <si>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</si>
  <si>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</si>
  <si>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</si>
  <si>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</si>
  <si>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</si>
  <si>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</si>
  <si>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</si>
  <si>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</si>
  <si>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</si>
  <si>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</si>
  <si>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</si>
  <si>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</si>
  <si>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</si>
  <si>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</si>
  <si>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</si>
  <si>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</si>
  <si>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</si>
  <si>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</si>
  <si>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</si>
  <si>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</si>
  <si>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</si>
  <si>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</si>
  <si>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</si>
  <si>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</si>
  <si>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</si>
  <si>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</si>
  <si>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Devir/Yatırım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</si>
  <si>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</si>
  <si>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</si>
  <si>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</si>
  <si>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</si>
  <si>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</si>
  <si>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</si>
  <si>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</si>
  <si>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</si>
  <si>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</si>
  <si>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</si>
  <si>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</si>
  <si>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</si>
  <si>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</si>
  <si>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</si>
  <si>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</si>
  <si>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</si>
  <si>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</si>
  <si>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</si>
  <si>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</si>
  <si>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</si>
  <si>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</si>
  <si>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</si>
  <si>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</si>
  <si>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1.1. Nüfus (adet)</t>
  </si>
  <si>
    <t>1.2. Şehir Sayısı (adet)</t>
  </si>
  <si>
    <t>1.3. Toplam Bina Sayısı (adet</t>
  </si>
  <si>
    <t>1.4. Toplam Daire Sayısı (adet)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</si>
  <si>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</si>
  <si>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</si>
  <si>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</si>
  <si>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</si>
  <si>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</si>
  <si>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</si>
  <si>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</si>
  <si>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</si>
  <si>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</si>
  <si>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</si>
  <si>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</si>
  <si>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</si>
  <si>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Sayaç Markası</t>
  </si>
  <si>
    <t>Sayaç Sayısı</t>
  </si>
  <si>
    <t>Dönem Başı Sayaç Bilgileri</t>
  </si>
  <si>
    <t>Takılma Nedeni</t>
  </si>
  <si>
    <t>Sökülme Nedeni</t>
  </si>
  <si>
    <t>Muayene Nedeni</t>
  </si>
  <si>
    <t>Muayene Maliyeti (TL)</t>
  </si>
  <si>
    <t>EK-22/C: SAYAÇ BİLGİLERİ</t>
  </si>
  <si>
    <t>Sayaç türü:</t>
  </si>
  <si>
    <t>Takılma Nedeni:</t>
  </si>
  <si>
    <t>Yeni abonelik</t>
  </si>
  <si>
    <t>Sökülme Nedeni:</t>
  </si>
  <si>
    <t>Muayene Nedeni:</t>
  </si>
  <si>
    <t>Arıza</t>
  </si>
  <si>
    <t>Tutar (TL)</t>
  </si>
  <si>
    <t>Damga süresinin dolması</t>
  </si>
  <si>
    <t>Ad/Unvanı</t>
  </si>
  <si>
    <t>EK-24/B: FAALİYET GELİRLERİ - MİZAN KARŞILIĞI</t>
  </si>
  <si>
    <t>EK-21/B: YATIRIM DAĞILIMI</t>
  </si>
  <si>
    <t>Tarife Revizyon Kurul Karar Tarih ve Sayısı</t>
  </si>
  <si>
    <t>3.1. Bağlantı Sözleşmesi Yapılan Tüketici Sayısı (Kümülatif)</t>
  </si>
  <si>
    <t>TEDARİKÇİ UNVANI</t>
  </si>
  <si>
    <t>1- Tüketici Adı/Unvanı</t>
  </si>
  <si>
    <t>2- Tüketici Adı/Unvanı</t>
  </si>
  <si>
    <t>Kesilen Fatura Sayısı
(adet)</t>
  </si>
  <si>
    <t>Gaz Kullanım Sözleşmesi İmzalayan Tüketici Adedi (Kümülatif) ****</t>
  </si>
  <si>
    <t>EDİNİM TARİHİ</t>
  </si>
  <si>
    <t>ALINAN FİRMA</t>
  </si>
  <si>
    <t>2.4. Canlı  (Hot-tap) Operasyon Gideri</t>
  </si>
  <si>
    <t>EK-10/H: PERİYODİK MUAYENE BİLGİLERİ</t>
  </si>
  <si>
    <t>EK-21/A1: YATIRIMLAR (MEVCUT BÖLGE)</t>
  </si>
  <si>
    <t>EK-21/A2: YATIRIMLAR (İLGİLİ ŞEHİR(LER))</t>
  </si>
  <si>
    <t>EK-22/D: SAYAÇ HAREKETİ (Bu yıl istenmemektedir.)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</si>
  <si>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</si>
  <si>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</si>
  <si>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</si>
  <si>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</si>
  <si>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</si>
  <si>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</si>
  <si>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</si>
  <si>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</si>
  <si>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EK-8/B: DAĞITIM ŞİRKETLERİNİN 2021 YILINA KADAR DOĞAL GAZ MİKTAR TAHMİNLERİ (Bu yıl istenmemektedir.)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</si>
  <si>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</si>
  <si>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</si>
  <si>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</si>
  <si>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</si>
  <si>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EK-13: PERSONEL SAYISI VE PERSONEL GİDERLERİ</t>
  </si>
  <si>
    <t>KREDİLER TABLOSU (31.12.2015 TARİHİ İTİBARİYLE)</t>
  </si>
  <si>
    <t>4.8. Devralınan Hat ve Tesisler</t>
  </si>
  <si>
    <t>4.7. Haritalama ve Coğrafi Bilgi Sistemleri</t>
  </si>
  <si>
    <t>4.6. SCADA Yatırımları</t>
  </si>
  <si>
    <t>Yatırım Tavanı Kapsamında Planlanan Yatırımlar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</si>
  <si>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01.06.2016</t>
    </r>
    <r>
      <rPr>
        <b/>
        <sz val="10"/>
        <rFont val="Arial"/>
        <family val="2"/>
        <charset val="162"/>
      </rPr>
      <t xml:space="preserve"> itibariyle)</t>
    </r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</si>
  <si>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</si>
  <si>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</si>
  <si>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</si>
  <si>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</si>
  <si>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</si>
  <si>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</si>
  <si>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</si>
  <si>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</si>
  <si>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</si>
  <si>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1.5. Abone Merkezi Sayısı (adet)</t>
  </si>
  <si>
    <t>1.6. Acil Müdahale Lokasyon Sayısı (adet)</t>
  </si>
  <si>
    <t>EK-5: YILLIK NAKİT AKIM TABLOLARI</t>
  </si>
  <si>
    <t>YILLIK NAKİT AKIM TABLOSU</t>
  </si>
  <si>
    <t>A - DÖNEM BAŞI NAKİT MEVCUDU</t>
  </si>
  <si>
    <t>B - DÖNEM İÇİ NAKİT GİRİŞLERİ</t>
  </si>
  <si>
    <t xml:space="preserve">     1 - Satışlardan Elde Edilen Nakit</t>
  </si>
  <si>
    <t xml:space="preserve">          a) Net Satışlar</t>
  </si>
  <si>
    <t xml:space="preserve">          b) Ticari Alacaklardaki Azalışlar</t>
  </si>
  <si>
    <t xml:space="preserve">          c) Ticari Alacaklardaki Artışlar (-)</t>
  </si>
  <si>
    <t xml:space="preserve">     2 - Diğer Faaliyetlerden Olağan Gelir ve Karlardan Dolayı 
          Sağlanan Nakit</t>
  </si>
  <si>
    <t xml:space="preserve">     3 - Olağandışı Gelir ve Karlardan Sağlanan Nakit</t>
  </si>
  <si>
    <t xml:space="preserve">     4 - Kısa Vadeli Yabancı Kaynaklardaki Artışlardan Sağlanan 
          Nakit (Alımlarla İlgili Olmayan)</t>
  </si>
  <si>
    <t xml:space="preserve">          a) Menkul Kıymet İhraçlarından </t>
  </si>
  <si>
    <t xml:space="preserve">          b) Alınan Krediler</t>
  </si>
  <si>
    <t xml:space="preserve">          c) Diğer Artışlar</t>
  </si>
  <si>
    <t xml:space="preserve">     5 - Uzun Vadeli Yabancı Kaynaklardaki Artışlardan Sağlanan 
          Nakit (Alımlarla İlgili Olmayan)</t>
  </si>
  <si>
    <t xml:space="preserve">     6 - Sermaye Artışlarından Sağlanan Nakit   </t>
  </si>
  <si>
    <t xml:space="preserve">     7 - Hisse Senedi İhraç Primlerinden Sağlanan Nakit</t>
  </si>
  <si>
    <t xml:space="preserve">     8 - Diğer Nakit Girişleri</t>
  </si>
  <si>
    <t>C - DÖNEM İÇİ NAKİT ÇIKIŞLAR</t>
  </si>
  <si>
    <t xml:space="preserve">     1 - Maliyetlerden Kaynaklanan Nakit Çıkışlar</t>
  </si>
  <si>
    <t xml:space="preserve">          a) Satışların Maliyeti</t>
  </si>
  <si>
    <t xml:space="preserve">          b) Stoklardaki Artışlar</t>
  </si>
  <si>
    <t xml:space="preserve">          c) Ticari Borçlardaki (Alımlardan Kaynaklanan) Azalışlar</t>
  </si>
  <si>
    <t xml:space="preserve">          d) Ticari Borçlardaki (Alımlardan Kaynaklanan) Artışlar (-)</t>
  </si>
  <si>
    <t xml:space="preserve">          e) Amortisman ve Nakit Çıkışı Gerektirmeyen Diğer Giderler (-)</t>
  </si>
  <si>
    <t xml:space="preserve">          f) Stoklardaki Azalışlar (-)</t>
  </si>
  <si>
    <t xml:space="preserve">     2 - Faaliyet Giderlerine İlişkin Nakit Çıkışları</t>
  </si>
  <si>
    <t xml:space="preserve">          a) Araştırma ve Geliştirme Giderleri</t>
  </si>
  <si>
    <t xml:space="preserve">          b) Pazarlama, Satış ve Dağıtım Giderleri</t>
  </si>
  <si>
    <t xml:space="preserve">          c) Genel Yönetim Giderleri</t>
  </si>
  <si>
    <t xml:space="preserve">          d) Amortisman ve Nakit Çıkışı Gerektirmeyen Diğer Giderler (-)</t>
  </si>
  <si>
    <t xml:space="preserve">     3 - Diğer Faaliyetlerden Olağan Gider ve Zararlara İlişkin 
          Nakit Çıkışları</t>
  </si>
  <si>
    <t xml:space="preserve">          a) Diğer Faaliyetlerle İlgili Olağan Gider ve Zararlar</t>
  </si>
  <si>
    <t xml:space="preserve">          b) Amortisman ve Nakit Çıkışı Gerektirmeyen Diğer 
              Gider ve Zararlar (-)</t>
  </si>
  <si>
    <t xml:space="preserve">     4 - Finansman Giderlerinden Dolayı Nakit Çıkışları</t>
  </si>
  <si>
    <t xml:space="preserve">     5 - Olağandışı Gider ve Zararlardan Dolayı Nakit Çıkışları </t>
  </si>
  <si>
    <t xml:space="preserve">          a) Olağandışı Gider ve Zararlar</t>
  </si>
  <si>
    <t xml:space="preserve">     6 - Duran Varlık Yatırımlarına İlişkin Nakit Çıkışları</t>
  </si>
  <si>
    <t xml:space="preserve">     7 - Kısa Vadeli Yabancı Kaynak Ödemeleri (Alımlarla İlgili 
         Olmayan)</t>
  </si>
  <si>
    <t xml:space="preserve">          a) Menkul Kıymetler Anapara Ödemeleri</t>
  </si>
  <si>
    <t xml:space="preserve">          b) Alınan Krediler Anapara Ödemeleri</t>
  </si>
  <si>
    <t xml:space="preserve">          c) Diğer Ödemeler</t>
  </si>
  <si>
    <t xml:space="preserve">     8 - Uzun Vadeli Yabancı Kaynak Ödemeleri (Alımlarla İlgili 
         Olmayan)</t>
  </si>
  <si>
    <t xml:space="preserve">     9 - Ödenen Vergi ve Benzerleri</t>
  </si>
  <si>
    <t xml:space="preserve">     10 - Ödenen Temettüler</t>
  </si>
  <si>
    <t xml:space="preserve">     11 - Diğer Nakit Çıkışları</t>
  </si>
  <si>
    <t>D - DÖNEM SONU NAKİT MEVCUDU (A + B - C)</t>
  </si>
  <si>
    <t>E - NAKİT ARTIŞ VEYA AZALIŞ (B - C)</t>
  </si>
  <si>
    <t xml:space="preserve"> Sayaç Bilgileri</t>
  </si>
  <si>
    <t>EK-21/A3: YATIRIMLAR (İLGİLİ ŞEHİR(LER))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</si>
  <si>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</si>
  <si>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</si>
  <si>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</si>
  <si>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</si>
  <si>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1.7. Toplam Acil Müdahale Araç Sayısı (adet)</t>
  </si>
  <si>
    <t>2.3. Toplam Sayaç Sayısı (Kümülatif)</t>
  </si>
  <si>
    <t>Serbest Tüketiciler</t>
  </si>
  <si>
    <t xml:space="preserve"> Serbest Tüketiciler</t>
  </si>
  <si>
    <t>ORTALAMA ABONE  FİYATI (TL/sm3) (KDV Hariç)</t>
  </si>
  <si>
    <t>ORTALAMA ST FİYATI (TL/sm3) (KDV Hariç)</t>
  </si>
  <si>
    <t>ORTALAMA OSB FİYATI (TL/sm3) (KDV Hariç)</t>
  </si>
  <si>
    <t>Serbest Tüketici (OSB Hariç)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</si>
  <si>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</si>
  <si>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</si>
  <si>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</si>
  <si>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</si>
  <si>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</si>
  <si>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</si>
  <si>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</si>
  <si>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</si>
  <si>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</si>
  <si>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</si>
  <si>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</si>
  <si>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Isıtma Gazı Kullanımı</t>
  </si>
  <si>
    <t>Evet/Hayır</t>
  </si>
  <si>
    <t>İlk Yatırım</t>
  </si>
  <si>
    <t>Hakediş Tarihi</t>
  </si>
  <si>
    <t>Yatırım Yılı</t>
  </si>
  <si>
    <r>
      <t xml:space="preserve">Yıl aralığı: </t>
    </r>
    <r>
      <rPr>
        <sz val="10"/>
        <color theme="1"/>
        <rFont val="Arial"/>
        <family val="2"/>
        <charset val="162"/>
      </rPr>
      <t>2014-2015</t>
    </r>
  </si>
  <si>
    <t>Diğer</t>
  </si>
  <si>
    <t>GAYRİMENKULLER</t>
  </si>
  <si>
    <t>Gayrimenkul-1</t>
  </si>
  <si>
    <t>Gayrimenkul-2</t>
  </si>
  <si>
    <t>Gayrimenkul-3</t>
  </si>
  <si>
    <t>A- ŞEBEKE VARLIK SATIŞLARI (2012-2015 Dönemi)</t>
  </si>
  <si>
    <t>B- ŞEBEKE HARİCİ VARLIK SATIŞLARI (2012-2015 Dönemi)</t>
  </si>
  <si>
    <t>Çelik
(malzeme+işçilik)</t>
  </si>
  <si>
    <t>PE
(malzeme+işçilik)</t>
  </si>
  <si>
    <t>İşçilik Maliyeti
(sadece demontaj)</t>
  </si>
  <si>
    <t>EK-21/E: DEPLASE HATLAR</t>
  </si>
  <si>
    <t>Deplase Hatlar (2012-2015 Dönemi)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</si>
  <si>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</si>
  <si>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</si>
  <si>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</si>
  <si>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</si>
  <si>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</si>
  <si>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</si>
  <si>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</si>
  <si>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</si>
  <si>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</si>
  <si>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1.6. Şehir içi Bölge İstasyonları (İstasyon Kapasitesine Göre)</t>
  </si>
  <si>
    <t>3. SERVİS HATLARI</t>
  </si>
  <si>
    <t>TOPLAM YATIRIM TUTARI</t>
  </si>
  <si>
    <t>EK-21/A4: MÜNFERİT HATLAR</t>
  </si>
  <si>
    <t>EK-21/A5: YATIRIMLAR (KONSOLİDE)</t>
  </si>
  <si>
    <t>1. HATLAR</t>
  </si>
  <si>
    <t>2. İSTASYONLAR</t>
  </si>
  <si>
    <t>3. SAYAÇLAR</t>
  </si>
  <si>
    <t>3.1. Servis Hattı</t>
  </si>
  <si>
    <t>3.2. Servis Kutusu</t>
  </si>
  <si>
    <t>3.3. Sayaçlar</t>
  </si>
  <si>
    <t>3.3.1. Mekanik</t>
  </si>
  <si>
    <t>3.3.2. Elektronik (Ön Ödemeli Modül Sistemi Dahil)</t>
  </si>
  <si>
    <t>3.3.3. Hacim Düzelticiler</t>
  </si>
  <si>
    <t>TOPLAM YATIRIM TUTARI (Münferit Dahil)</t>
  </si>
  <si>
    <t>Mücbir Harici Yükümlü Olunan Yatırımlar (Mevcut Bölge)</t>
  </si>
  <si>
    <t>Mücbir Kapsamında Yapılmış Yatırımlar (Mevcut Bölge)</t>
  </si>
  <si>
    <t>Deplase No</t>
  </si>
  <si>
    <t>Tahsil Edilen Tutar (TL)</t>
  </si>
  <si>
    <r>
      <t xml:space="preserve">Muayene Maliyeti (TL): </t>
    </r>
    <r>
      <rPr>
        <sz val="9"/>
        <color theme="1"/>
        <rFont val="Arial"/>
        <family val="2"/>
        <charset val="162"/>
      </rPr>
      <t>Arıza, Müşteri talebi, periyodik muayene kapsamında ölçüm istasyonu tarafından tahakkuk ettirilen bedelini ifade etmektedir.</t>
    </r>
  </si>
  <si>
    <t>Elektronik sayaç malzeme bedelinin içerisinde ön ödemeli modül sistemi dahil değildir.</t>
  </si>
  <si>
    <r>
      <t xml:space="preserve">Tutar (TL): </t>
    </r>
    <r>
      <rPr>
        <sz val="9"/>
        <color theme="1"/>
        <rFont val="Arial"/>
        <family val="2"/>
        <charset val="162"/>
      </rPr>
      <t xml:space="preserve">Satın alınan toplam sayaç (malzeme) bedelini ifade etmektedir. Sayaç malzeme bedelinin içerisinde sayaç bağlantı elemanları dahildir. </t>
    </r>
  </si>
  <si>
    <r>
      <t xml:space="preserve">Dönem İçinde Takılan </t>
    </r>
    <r>
      <rPr>
        <b/>
        <sz val="10"/>
        <color rgb="FFFF0000"/>
        <rFont val="Arial"/>
        <family val="2"/>
        <charset val="162"/>
      </rPr>
      <t>Yeni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</si>
  <si>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Sökülen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</si>
  <si>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Muayeneye Gönderilen</t>
    </r>
    <r>
      <rPr>
        <b/>
        <sz val="10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</si>
  <si>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Hurdaya Ayrılan</t>
    </r>
    <r>
      <rPr>
        <b/>
        <sz val="10"/>
        <color theme="1"/>
        <rFont val="Arial"/>
        <family val="2"/>
        <charset val="162"/>
      </rPr>
      <t xml:space="preserve"> Sayaçlar</t>
    </r>
  </si>
  <si>
    <r>
      <t xml:space="preserve">Dönem İçinde </t>
    </r>
    <r>
      <rPr>
        <b/>
        <sz val="10"/>
        <color rgb="FFFF0000"/>
        <rFont val="Arial"/>
        <family val="2"/>
        <charset val="162"/>
      </rPr>
      <t>Satın Alınan</t>
    </r>
    <r>
      <rPr>
        <b/>
        <sz val="10"/>
        <color theme="1"/>
        <rFont val="Arial"/>
        <family val="2"/>
        <charset val="162"/>
      </rPr>
      <t xml:space="preserve"> Sayaçlar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</si>
</sst>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\ _T_L_-;\-* #,##0.00\ _T_L_-;_-* &quot;-&quot;??\ _T_L_-;_-@_-"/>
    <numFmt numFmtId="164" formatCode="0.000_)"/>
    <numFmt numFmtId="165" formatCode="_-* #,##0.00\ _Y_T_L_-;\-* #,##0.00\ _Y_T_L_-;_-* &quot;-&quot;??\ _Y_T_L_-;_-@_-"/>
    <numFmt numFmtId="166" formatCode="0.00_)"/>
    <numFmt numFmtId="167" formatCode="_-* #,##0.00_-;\-* #,##0.00_-;_-* &quot;-&quot;??_-;_-@_-"/>
    <numFmt numFmtId="168" formatCode="_-* #,##0_-;\-* #,##0_-;_-* &quot;-&quot;_-;_-@_-"/>
    <numFmt numFmtId="169" formatCode="_(* #,##0_);_(* \(#,##0\);_(* &quot;-&quot;_);_(@_)"/>
    <numFmt numFmtId="170" formatCode="#,##0.000000"/>
    <numFmt numFmtId="171" formatCode="_-* #,##0\ _T_L_-;\-* #,##0\ _T_L_-;_-* &quot;-&quot;??\ _T_L_-;_-@_-"/>
    <numFmt numFmtId="172" formatCode="[$-41F]mmmm\ yy;@"/>
    <numFmt numFmtId="173" formatCode="0.0%"/>
    <numFmt numFmtId="174" formatCode="#,##0\ &quot;TL&quot;"/>
    <numFmt numFmtId="175" formatCode="mm/yy"/>
    <numFmt numFmtId="176" formatCode="#,##0_ ;\-#,##0\ "/>
  </numFmts>
  <fonts count="92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1"/>
      <name val="Arial"/>
      <family val="2"/>
      <charset val="162"/>
    </font>
    <font>
      <b/>
      <sz val="10"/>
      <name val="Arial Tur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1"/>
      <color indexed="8"/>
      <name val="Arial Tur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b/>
      <sz val="10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8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6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167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9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43" fontId="7" fillId="0" borderId="0" applyFont="0" applyFill="0" applyBorder="0" applyAlignment="0" applyProtection="0"/>
    <xf numFmtId="0" fontId="59" fillId="0" borderId="0"/>
    <xf numFmtId="0" fontId="6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83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02">
    <xf numFmtId="0" fontId="0" fillId="0" borderId="0" xfId="0"/>
    <xf numFmtId="0" fontId="8" fillId="0" borderId="0" xfId="0" applyFont="1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Protection="1">
      <protection locked="0"/>
    </xf>
    <xf numFmtId="0" fontId="10" fillId="0" borderId="0" xfId="0" applyFont="1"/>
    <xf numFmtId="0" fontId="30" fillId="0" borderId="0" xfId="0" applyFont="1"/>
    <xf numFmtId="0" fontId="30" fillId="0" borderId="0" xfId="0" applyFont="1" applyFill="1"/>
    <xf numFmtId="0" fontId="50" fillId="0" borderId="0" xfId="0" applyFont="1"/>
    <xf numFmtId="3" fontId="30" fillId="0" borderId="1" xfId="0" applyNumberFormat="1" applyFont="1" applyFill="1" applyBorder="1" applyAlignment="1">
      <alignment horizontal="right" vertical="center"/>
    </xf>
    <xf numFmtId="3" fontId="30" fillId="0" borderId="1" xfId="0" applyNumberFormat="1" applyFont="1" applyFill="1" applyBorder="1" applyAlignment="1">
      <alignment horizontal="right"/>
    </xf>
    <xf numFmtId="3" fontId="49" fillId="0" borderId="1" xfId="0" applyNumberFormat="1" applyFont="1" applyFill="1" applyBorder="1" applyAlignment="1">
      <alignment horizontal="right"/>
    </xf>
    <xf numFmtId="0" fontId="43" fillId="0" borderId="0" xfId="0" applyFont="1" applyAlignment="1">
      <alignment horizontal="left"/>
    </xf>
    <xf numFmtId="3" fontId="0" fillId="0" borderId="1" xfId="0" applyNumberFormat="1" applyBorder="1" applyProtection="1">
      <protection locked="0"/>
    </xf>
    <xf numFmtId="0" fontId="53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3" fontId="0" fillId="0" borderId="0" xfId="0" applyNumberFormat="1" applyBorder="1" applyProtection="1">
      <protection locked="0"/>
    </xf>
    <xf numFmtId="0" fontId="11" fillId="0" borderId="0" xfId="0" applyFont="1" applyAlignment="1">
      <alignment horizontal="left"/>
    </xf>
    <xf numFmtId="0" fontId="55" fillId="0" borderId="0" xfId="73" applyFont="1" applyBorder="1" applyAlignment="1" applyProtection="1">
      <alignment horizontal="left" wrapText="1"/>
    </xf>
    <xf numFmtId="0" fontId="50" fillId="0" borderId="0" xfId="0" applyFont="1" applyFill="1"/>
    <xf numFmtId="0" fontId="11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8" fillId="0" borderId="1" xfId="0" applyFont="1" applyBorder="1"/>
    <xf numFmtId="0" fontId="9" fillId="0" borderId="1" xfId="0" applyFont="1" applyBorder="1"/>
    <xf numFmtId="3" fontId="47" fillId="0" borderId="1" xfId="0" applyNumberFormat="1" applyFont="1" applyBorder="1" applyAlignment="1" applyProtection="1">
      <alignment horizontal="center" vertical="center"/>
      <protection locked="0"/>
    </xf>
    <xf numFmtId="14" fontId="47" fillId="0" borderId="0" xfId="0" applyNumberFormat="1" applyFont="1" applyBorder="1" applyAlignment="1" applyProtection="1">
      <alignment horizontal="center" vertical="center"/>
      <protection locked="0"/>
    </xf>
    <xf numFmtId="3" fontId="47" fillId="0" borderId="1" xfId="0" applyNumberFormat="1" applyFont="1" applyBorder="1" applyAlignment="1" applyProtection="1">
      <alignment horizontal="right" vertical="center"/>
    </xf>
    <xf numFmtId="0" fontId="0" fillId="0" borderId="1" xfId="0" applyBorder="1" applyProtection="1">
      <protection locked="0"/>
    </xf>
    <xf numFmtId="0" fontId="0" fillId="0" borderId="0" xfId="0" applyAlignment="1">
      <alignment horizontal="center"/>
    </xf>
    <xf numFmtId="0" fontId="57" fillId="0" borderId="0" xfId="0" applyFont="1" applyFill="1" applyAlignment="1" applyProtection="1">
      <alignment wrapText="1"/>
    </xf>
    <xf numFmtId="0" fontId="10" fillId="0" borderId="24" xfId="0" applyFont="1" applyBorder="1" applyProtection="1"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170" fontId="0" fillId="0" borderId="32" xfId="0" applyNumberFormat="1" applyBorder="1" applyAlignment="1" applyProtection="1">
      <alignment horizontal="right"/>
      <protection locked="0"/>
    </xf>
    <xf numFmtId="170" fontId="0" fillId="0" borderId="1" xfId="0" applyNumberFormat="1" applyBorder="1" applyAlignment="1" applyProtection="1">
      <alignment horizontal="right"/>
      <protection locked="0"/>
    </xf>
    <xf numFmtId="170" fontId="0" fillId="0" borderId="19" xfId="74" applyNumberFormat="1" applyFont="1" applyBorder="1" applyAlignment="1" applyProtection="1">
      <alignment horizontal="right"/>
      <protection locked="0"/>
    </xf>
    <xf numFmtId="3" fontId="0" fillId="0" borderId="32" xfId="0" applyNumberFormat="1" applyBorder="1" applyAlignment="1" applyProtection="1">
      <alignment horizontal="right"/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10" fillId="0" borderId="0" xfId="74" applyNumberFormat="1" applyFont="1" applyBorder="1" applyAlignment="1" applyProtection="1">
      <alignment horizontal="right"/>
      <protection locked="0"/>
    </xf>
    <xf numFmtId="3" fontId="10" fillId="0" borderId="57" xfId="74" applyNumberFormat="1" applyFont="1" applyBorder="1" applyAlignment="1" applyProtection="1">
      <alignment horizontal="right"/>
      <protection locked="0"/>
    </xf>
    <xf numFmtId="0" fontId="9" fillId="0" borderId="58" xfId="0" applyFont="1" applyFill="1" applyBorder="1" applyAlignment="1" applyProtection="1">
      <alignment horizontal="left"/>
      <protection locked="0"/>
    </xf>
    <xf numFmtId="170" fontId="0" fillId="0" borderId="32" xfId="74" applyNumberFormat="1" applyFont="1" applyBorder="1" applyAlignment="1" applyProtection="1">
      <alignment horizontal="right"/>
      <protection locked="0"/>
    </xf>
    <xf numFmtId="170" fontId="0" fillId="0" borderId="1" xfId="74" applyNumberFormat="1" applyFont="1" applyBorder="1" applyAlignment="1" applyProtection="1">
      <alignment horizontal="right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3" fontId="0" fillId="0" borderId="59" xfId="0" applyNumberFormat="1" applyBorder="1" applyAlignment="1" applyProtection="1">
      <alignment horizontal="right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0" fillId="0" borderId="23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0" fontId="8" fillId="0" borderId="62" xfId="0" applyFont="1" applyFill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19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64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8" fillId="0" borderId="0" xfId="0" applyFont="1" applyProtection="1"/>
    <xf numFmtId="0" fontId="43" fillId="0" borderId="0" xfId="0" applyFont="1" applyProtection="1"/>
    <xf numFmtId="0" fontId="0" fillId="0" borderId="0" xfId="0" applyProtection="1"/>
    <xf numFmtId="0" fontId="10" fillId="0" borderId="25" xfId="0" applyFont="1" applyBorder="1" applyProtection="1"/>
    <xf numFmtId="0" fontId="9" fillId="0" borderId="13" xfId="0" applyFont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171" fontId="10" fillId="0" borderId="0" xfId="74" applyNumberFormat="1" applyFont="1" applyBorder="1" applyAlignment="1" applyProtection="1">
      <alignment horizontal="right"/>
      <protection locked="0"/>
    </xf>
    <xf numFmtId="171" fontId="10" fillId="0" borderId="57" xfId="74" applyNumberFormat="1" applyFont="1" applyBorder="1" applyAlignment="1" applyProtection="1">
      <alignment horizontal="right"/>
      <protection locked="0"/>
    </xf>
    <xf numFmtId="0" fontId="8" fillId="0" borderId="31" xfId="0" applyFont="1" applyFill="1" applyBorder="1" applyAlignment="1" applyProtection="1">
      <alignment horizontal="right"/>
    </xf>
    <xf numFmtId="170" fontId="0" fillId="0" borderId="19" xfId="74" applyNumberFormat="1" applyFon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0" fontId="10" fillId="0" borderId="31" xfId="0" applyFont="1" applyBorder="1" applyAlignment="1" applyProtection="1">
      <alignment horizontal="left"/>
    </xf>
    <xf numFmtId="0" fontId="10" fillId="0" borderId="48" xfId="0" applyFont="1" applyBorder="1" applyAlignment="1" applyProtection="1">
      <alignment horizontal="left"/>
    </xf>
    <xf numFmtId="171" fontId="10" fillId="0" borderId="42" xfId="74" applyNumberFormat="1" applyFont="1" applyBorder="1" applyAlignment="1" applyProtection="1">
      <alignment horizontal="right"/>
      <protection locked="0"/>
    </xf>
    <xf numFmtId="171" fontId="10" fillId="0" borderId="43" xfId="74" applyNumberFormat="1" applyFont="1" applyBorder="1" applyAlignment="1" applyProtection="1">
      <alignment horizontal="right"/>
      <protection locked="0"/>
    </xf>
    <xf numFmtId="0" fontId="8" fillId="0" borderId="31" xfId="0" applyFont="1" applyBorder="1" applyAlignment="1" applyProtection="1">
      <alignment horizontal="right"/>
    </xf>
    <xf numFmtId="3" fontId="8" fillId="0" borderId="32" xfId="0" applyNumberFormat="1" applyFont="1" applyBorder="1" applyProtection="1"/>
    <xf numFmtId="3" fontId="8" fillId="0" borderId="1" xfId="0" applyNumberFormat="1" applyFont="1" applyBorder="1" applyProtection="1"/>
    <xf numFmtId="3" fontId="8" fillId="0" borderId="19" xfId="0" applyNumberFormat="1" applyFont="1" applyBorder="1" applyProtection="1"/>
    <xf numFmtId="3" fontId="8" fillId="0" borderId="32" xfId="0" applyNumberFormat="1" applyFont="1" applyFill="1" applyBorder="1" applyProtection="1"/>
    <xf numFmtId="3" fontId="8" fillId="0" borderId="1" xfId="0" applyNumberFormat="1" applyFont="1" applyFill="1" applyBorder="1" applyProtection="1"/>
    <xf numFmtId="3" fontId="8" fillId="0" borderId="19" xfId="0" applyNumberFormat="1" applyFont="1" applyFill="1" applyBorder="1" applyProtection="1"/>
    <xf numFmtId="0" fontId="8" fillId="0" borderId="50" xfId="0" applyFont="1" applyBorder="1" applyAlignment="1" applyProtection="1">
      <alignment horizontal="right"/>
    </xf>
    <xf numFmtId="170" fontId="8" fillId="0" borderId="59" xfId="0" applyNumberFormat="1" applyFont="1" applyFill="1" applyBorder="1" applyProtection="1"/>
    <xf numFmtId="170" fontId="8" fillId="0" borderId="22" xfId="0" applyNumberFormat="1" applyFont="1" applyFill="1" applyBorder="1" applyProtection="1"/>
    <xf numFmtId="170" fontId="8" fillId="0" borderId="23" xfId="0" applyNumberFormat="1" applyFont="1" applyFill="1" applyBorder="1" applyProtection="1"/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7" xfId="0" applyBorder="1" applyProtection="1">
      <protection locked="0"/>
    </xf>
    <xf numFmtId="0" fontId="43" fillId="0" borderId="68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0" fillId="0" borderId="69" xfId="0" applyBorder="1" applyProtection="1">
      <protection locked="0"/>
    </xf>
    <xf numFmtId="0" fontId="0" fillId="0" borderId="70" xfId="0" applyBorder="1" applyProtection="1">
      <protection locked="0"/>
    </xf>
    <xf numFmtId="0" fontId="0" fillId="0" borderId="71" xfId="0" applyBorder="1" applyProtection="1">
      <protection locked="0"/>
    </xf>
    <xf numFmtId="0" fontId="43" fillId="0" borderId="0" xfId="0" applyFont="1" applyAlignment="1" applyProtection="1">
      <alignment horizontal="left"/>
    </xf>
    <xf numFmtId="0" fontId="30" fillId="0" borderId="0" xfId="73" applyFont="1" applyProtection="1"/>
    <xf numFmtId="0" fontId="30" fillId="0" borderId="0" xfId="73" applyFont="1" applyProtection="1">
      <protection locked="0"/>
    </xf>
    <xf numFmtId="0" fontId="48" fillId="0" borderId="31" xfId="73" applyFont="1" applyFill="1" applyBorder="1" applyAlignment="1" applyProtection="1">
      <alignment horizontal="left" wrapText="1" indent="1"/>
    </xf>
    <xf numFmtId="3" fontId="30" fillId="24" borderId="1" xfId="73" applyNumberFormat="1" applyFont="1" applyFill="1" applyBorder="1" applyProtection="1">
      <protection locked="0"/>
    </xf>
    <xf numFmtId="3" fontId="30" fillId="0" borderId="1" xfId="73" applyNumberFormat="1" applyFont="1" applyBorder="1" applyProtection="1">
      <protection locked="0"/>
    </xf>
    <xf numFmtId="3" fontId="49" fillId="0" borderId="19" xfId="73" applyNumberFormat="1" applyFont="1" applyBorder="1" applyProtection="1"/>
    <xf numFmtId="3" fontId="0" fillId="0" borderId="1" xfId="0" applyNumberFormat="1" applyFont="1" applyBorder="1" applyProtection="1">
      <protection locked="0"/>
    </xf>
    <xf numFmtId="3" fontId="10" fillId="0" borderId="19" xfId="0" applyNumberFormat="1" applyFont="1" applyBorder="1" applyProtection="1"/>
    <xf numFmtId="3" fontId="0" fillId="0" borderId="35" xfId="0" applyNumberFormat="1" applyFont="1" applyBorder="1" applyProtection="1">
      <protection locked="0"/>
    </xf>
    <xf numFmtId="3" fontId="10" fillId="0" borderId="64" xfId="0" applyNumberFormat="1" applyFont="1" applyBorder="1" applyProtection="1"/>
    <xf numFmtId="0" fontId="57" fillId="0" borderId="0" xfId="0" applyFont="1" applyFill="1" applyAlignment="1" applyProtection="1"/>
    <xf numFmtId="0" fontId="59" fillId="0" borderId="0" xfId="75" applyProtection="1">
      <protection locked="0"/>
    </xf>
    <xf numFmtId="0" fontId="59" fillId="0" borderId="18" xfId="75" applyNumberFormat="1" applyBorder="1" applyProtection="1">
      <protection locked="0"/>
    </xf>
    <xf numFmtId="0" fontId="59" fillId="0" borderId="1" xfId="75" applyNumberFormat="1" applyBorder="1" applyProtection="1">
      <protection locked="0"/>
    </xf>
    <xf numFmtId="0" fontId="59" fillId="0" borderId="19" xfId="75" applyNumberFormat="1" applyBorder="1" applyProtection="1">
      <protection locked="0"/>
    </xf>
    <xf numFmtId="0" fontId="59" fillId="0" borderId="0" xfId="75" applyNumberFormat="1" applyProtection="1">
      <protection locked="0"/>
    </xf>
    <xf numFmtId="0" fontId="59" fillId="0" borderId="21" xfId="75" applyNumberFormat="1" applyBorder="1" applyProtection="1">
      <protection locked="0"/>
    </xf>
    <xf numFmtId="0" fontId="59" fillId="0" borderId="22" xfId="75" applyNumberFormat="1" applyBorder="1" applyProtection="1">
      <protection locked="0"/>
    </xf>
    <xf numFmtId="0" fontId="59" fillId="0" borderId="23" xfId="75" applyNumberFormat="1" applyBorder="1" applyProtection="1">
      <protection locked="0"/>
    </xf>
    <xf numFmtId="0" fontId="10" fillId="0" borderId="0" xfId="75" applyFont="1" applyProtection="1">
      <protection locked="0"/>
    </xf>
    <xf numFmtId="0" fontId="49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4" fontId="30" fillId="0" borderId="0" xfId="73" applyNumberFormat="1" applyAlignment="1" applyProtection="1"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Protection="1">
      <protection locked="0"/>
    </xf>
    <xf numFmtId="0" fontId="30" fillId="0" borderId="0" xfId="73" applyAlignment="1" applyProtection="1">
      <protection locked="0"/>
    </xf>
    <xf numFmtId="0" fontId="0" fillId="0" borderId="0" xfId="0" applyFill="1" applyProtection="1">
      <protection locked="0"/>
    </xf>
    <xf numFmtId="0" fontId="12" fillId="0" borderId="0" xfId="0" applyFont="1" applyProtection="1">
      <protection locked="0"/>
    </xf>
    <xf numFmtId="0" fontId="10" fillId="0" borderId="31" xfId="0" applyFont="1" applyFill="1" applyBorder="1" applyAlignment="1" applyProtection="1">
      <alignment horizontal="left"/>
    </xf>
    <xf numFmtId="0" fontId="10" fillId="0" borderId="31" xfId="0" applyFont="1" applyFill="1" applyBorder="1" applyAlignment="1" applyProtection="1">
      <alignment horizontal="left"/>
      <protection locked="0"/>
    </xf>
    <xf numFmtId="49" fontId="61" fillId="0" borderId="0" xfId="0" applyNumberFormat="1" applyFont="1" applyBorder="1" applyProtection="1">
      <protection locked="0"/>
    </xf>
    <xf numFmtId="0" fontId="30" fillId="0" borderId="0" xfId="73" applyFont="1" applyFill="1" applyAlignment="1" applyProtection="1"/>
    <xf numFmtId="3" fontId="0" fillId="0" borderId="0" xfId="0" applyNumberFormat="1" applyFill="1" applyBorder="1" applyProtection="1">
      <protection locked="0"/>
    </xf>
    <xf numFmtId="0" fontId="30" fillId="0" borderId="0" xfId="0" applyFont="1" applyProtection="1">
      <protection locked="0"/>
    </xf>
    <xf numFmtId="0" fontId="10" fillId="0" borderId="0" xfId="0" applyFont="1" applyProtection="1"/>
    <xf numFmtId="0" fontId="0" fillId="0" borderId="0" xfId="0" applyFont="1" applyProtection="1"/>
    <xf numFmtId="1" fontId="0" fillId="0" borderId="0" xfId="0" applyNumberFormat="1" applyBorder="1" applyProtection="1">
      <protection locked="0"/>
    </xf>
    <xf numFmtId="173" fontId="49" fillId="0" borderId="1" xfId="0" applyNumberFormat="1" applyFont="1" applyFill="1" applyBorder="1" applyAlignment="1">
      <alignment horizontal="right"/>
    </xf>
    <xf numFmtId="0" fontId="49" fillId="0" borderId="39" xfId="0" applyFont="1" applyFill="1" applyBorder="1" applyAlignment="1">
      <alignment horizontal="center" vertical="center"/>
    </xf>
    <xf numFmtId="0" fontId="30" fillId="0" borderId="18" xfId="0" applyFont="1" applyFill="1" applyBorder="1"/>
    <xf numFmtId="0" fontId="44" fillId="0" borderId="21" xfId="0" applyFont="1" applyFill="1" applyBorder="1"/>
    <xf numFmtId="3" fontId="49" fillId="0" borderId="22" xfId="0" applyNumberFormat="1" applyFont="1" applyFill="1" applyBorder="1" applyAlignment="1">
      <alignment horizontal="right"/>
    </xf>
    <xf numFmtId="173" fontId="49" fillId="0" borderId="22" xfId="0" applyNumberFormat="1" applyFont="1" applyFill="1" applyBorder="1" applyAlignment="1">
      <alignment horizontal="right"/>
    </xf>
    <xf numFmtId="0" fontId="44" fillId="0" borderId="28" xfId="0" applyFont="1" applyFill="1" applyBorder="1" applyAlignment="1">
      <alignment horizontal="center" vertical="center" wrapText="1"/>
    </xf>
    <xf numFmtId="0" fontId="48" fillId="0" borderId="31" xfId="73" applyFont="1" applyBorder="1" applyAlignment="1" applyProtection="1">
      <alignment horizontal="left" vertical="center" wrapText="1" indent="1"/>
    </xf>
    <xf numFmtId="0" fontId="30" fillId="0" borderId="0" xfId="73" applyFont="1" applyFill="1" applyProtection="1">
      <protection locked="0"/>
    </xf>
    <xf numFmtId="4" fontId="10" fillId="0" borderId="43" xfId="0" applyNumberFormat="1" applyFont="1" applyBorder="1" applyAlignment="1" applyProtection="1">
      <alignment horizontal="center" vertical="center" wrapText="1"/>
      <protection locked="0"/>
    </xf>
    <xf numFmtId="3" fontId="56" fillId="0" borderId="66" xfId="0" applyNumberFormat="1" applyFont="1" applyBorder="1" applyAlignment="1" applyProtection="1">
      <alignment horizontal="right" vertical="center"/>
    </xf>
    <xf numFmtId="3" fontId="56" fillId="0" borderId="67" xfId="0" applyNumberFormat="1" applyFont="1" applyBorder="1" applyAlignment="1" applyProtection="1">
      <alignment horizontal="right" vertical="center"/>
      <protection locked="0"/>
    </xf>
    <xf numFmtId="3" fontId="56" fillId="0" borderId="67" xfId="0" applyNumberFormat="1" applyFont="1" applyBorder="1" applyAlignment="1" applyProtection="1">
      <alignment horizontal="right" vertical="center"/>
    </xf>
    <xf numFmtId="3" fontId="56" fillId="0" borderId="71" xfId="0" applyNumberFormat="1" applyFont="1" applyBorder="1" applyAlignment="1" applyProtection="1">
      <alignment horizontal="right" vertical="center"/>
      <protection locked="0"/>
    </xf>
    <xf numFmtId="3" fontId="56" fillId="0" borderId="66" xfId="0" applyNumberFormat="1" applyFont="1" applyFill="1" applyBorder="1" applyAlignment="1" applyProtection="1">
      <alignment horizontal="right" vertical="center"/>
      <protection locked="0"/>
    </xf>
    <xf numFmtId="3" fontId="12" fillId="0" borderId="67" xfId="0" applyNumberFormat="1" applyFont="1" applyBorder="1" applyAlignment="1" applyProtection="1">
      <alignment horizontal="right" vertical="center"/>
      <protection locked="0"/>
    </xf>
    <xf numFmtId="3" fontId="12" fillId="0" borderId="71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Fill="1" applyAlignment="1" applyProtection="1">
      <alignment horizontal="left" vertical="center"/>
    </xf>
    <xf numFmtId="0" fontId="8" fillId="0" borderId="35" xfId="0" applyFont="1" applyBorder="1"/>
    <xf numFmtId="0" fontId="9" fillId="0" borderId="2" xfId="0" applyFont="1" applyBorder="1"/>
    <xf numFmtId="0" fontId="8" fillId="0" borderId="44" xfId="0" applyFont="1" applyBorder="1"/>
    <xf numFmtId="0" fontId="9" fillId="0" borderId="1" xfId="0" applyFont="1" applyBorder="1" applyAlignment="1">
      <alignment wrapText="1"/>
    </xf>
    <xf numFmtId="0" fontId="0" fillId="0" borderId="0" xfId="0" applyBorder="1" applyProtection="1">
      <protection locked="0"/>
    </xf>
    <xf numFmtId="14" fontId="47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44" xfId="0" applyNumberFormat="1" applyFont="1" applyBorder="1" applyAlignment="1" applyProtection="1">
      <alignment horizontal="right" vertical="center"/>
      <protection locked="0"/>
    </xf>
    <xf numFmtId="3" fontId="9" fillId="0" borderId="2" xfId="0" applyNumberFormat="1" applyFont="1" applyBorder="1" applyAlignment="1" applyProtection="1">
      <alignment horizontal="right" vertical="center"/>
    </xf>
    <xf numFmtId="3" fontId="8" fillId="0" borderId="44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8" xfId="0" applyNumberFormat="1" applyBorder="1" applyProtection="1">
      <protection locked="0"/>
    </xf>
    <xf numFmtId="170" fontId="0" fillId="0" borderId="32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0" fillId="0" borderId="57" xfId="0" applyNumberFormat="1" applyBorder="1" applyProtection="1">
      <protection locked="0"/>
    </xf>
    <xf numFmtId="0" fontId="30" fillId="0" borderId="25" xfId="73" applyFont="1" applyFill="1" applyBorder="1" applyProtection="1"/>
    <xf numFmtId="14" fontId="10" fillId="0" borderId="28" xfId="0" applyNumberFormat="1" applyFont="1" applyFill="1" applyBorder="1" applyAlignment="1" applyProtection="1">
      <alignment horizontal="center" vertical="center"/>
    </xf>
    <xf numFmtId="0" fontId="48" fillId="0" borderId="31" xfId="73" applyFont="1" applyFill="1" applyBorder="1" applyAlignment="1" applyProtection="1">
      <alignment horizontal="left" wrapText="1" indent="2"/>
    </xf>
    <xf numFmtId="3" fontId="58" fillId="0" borderId="28" xfId="73" applyNumberFormat="1" applyFont="1" applyFill="1" applyBorder="1" applyAlignment="1" applyProtection="1">
      <alignment horizontal="right" vertical="center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48" xfId="73" applyNumberFormat="1" applyFont="1" applyFill="1" applyBorder="1" applyAlignment="1" applyProtection="1">
      <alignment horizontal="right" vertical="center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wrapText="1" indent="1"/>
    </xf>
    <xf numFmtId="0" fontId="48" fillId="0" borderId="31" xfId="73" applyFont="1" applyFill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0" fontId="48" fillId="0" borderId="50" xfId="73" applyFont="1" applyBorder="1" applyAlignment="1" applyProtection="1">
      <alignment horizontal="left" vertical="center" wrapText="1" indent="1"/>
    </xf>
    <xf numFmtId="0" fontId="58" fillId="0" borderId="25" xfId="73" applyFont="1" applyFill="1" applyBorder="1" applyAlignment="1" applyProtection="1">
      <alignment vertical="center"/>
    </xf>
    <xf numFmtId="0" fontId="48" fillId="0" borderId="46" xfId="73" applyFont="1" applyFill="1" applyBorder="1" applyAlignment="1" applyProtection="1">
      <alignment horizontal="left" vertical="center" wrapText="1" indent="1"/>
    </xf>
    <xf numFmtId="0" fontId="48" fillId="0" borderId="49" xfId="73" applyFont="1" applyFill="1" applyBorder="1" applyAlignment="1" applyProtection="1">
      <alignment horizontal="left" vertical="center" wrapText="1" indent="1"/>
    </xf>
    <xf numFmtId="3" fontId="30" fillId="24" borderId="2" xfId="73" applyNumberFormat="1" applyFont="1" applyFill="1" applyBorder="1" applyProtection="1">
      <protection locked="0"/>
    </xf>
    <xf numFmtId="3" fontId="30" fillId="0" borderId="2" xfId="73" applyNumberFormat="1" applyFont="1" applyBorder="1" applyProtection="1">
      <protection locked="0"/>
    </xf>
    <xf numFmtId="3" fontId="49" fillId="0" borderId="17" xfId="73" applyNumberFormat="1" applyFont="1" applyBorder="1" applyProtection="1"/>
    <xf numFmtId="0" fontId="49" fillId="0" borderId="1" xfId="73" applyFont="1" applyBorder="1" applyAlignment="1" applyProtection="1">
      <alignment horizontal="center" vertical="center" wrapText="1"/>
      <protection locked="0"/>
    </xf>
    <xf numFmtId="0" fontId="49" fillId="0" borderId="2" xfId="73" applyFont="1" applyBorder="1" applyAlignment="1" applyProtection="1">
      <alignment horizontal="center" vertical="center" wrapText="1"/>
      <protection locked="0"/>
    </xf>
    <xf numFmtId="0" fontId="49" fillId="0" borderId="35" xfId="73" applyFont="1" applyBorder="1" applyAlignment="1" applyProtection="1">
      <alignment horizontal="center" vertical="center" wrapText="1"/>
      <protection locked="0"/>
    </xf>
    <xf numFmtId="3" fontId="30" fillId="24" borderId="16" xfId="73" applyNumberFormat="1" applyFont="1" applyFill="1" applyBorder="1" applyProtection="1">
      <protection locked="0"/>
    </xf>
    <xf numFmtId="3" fontId="30" fillId="24" borderId="18" xfId="73" applyNumberFormat="1" applyFont="1" applyFill="1" applyBorder="1" applyProtection="1">
      <protection locked="0"/>
    </xf>
    <xf numFmtId="3" fontId="30" fillId="0" borderId="18" xfId="73" applyNumberFormat="1" applyFont="1" applyBorder="1" applyProtection="1">
      <protection locked="0"/>
    </xf>
    <xf numFmtId="3" fontId="0" fillId="0" borderId="18" xfId="0" applyNumberFormat="1" applyFont="1" applyBorder="1" applyProtection="1">
      <protection locked="0"/>
    </xf>
    <xf numFmtId="3" fontId="0" fillId="0" borderId="68" xfId="0" applyNumberFormat="1" applyFont="1" applyBorder="1" applyProtection="1">
      <protection locked="0"/>
    </xf>
    <xf numFmtId="0" fontId="10" fillId="0" borderId="0" xfId="0" applyFont="1" applyAlignment="1" applyProtection="1">
      <alignment horizontal="center" vertical="center"/>
    </xf>
    <xf numFmtId="0" fontId="30" fillId="0" borderId="0" xfId="73" applyFont="1" applyAlignment="1" applyProtection="1">
      <alignment horizontal="center" vertical="center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30" borderId="14" xfId="73" applyFont="1" applyFill="1" applyBorder="1" applyProtection="1">
      <protection locked="0"/>
    </xf>
    <xf numFmtId="0" fontId="30" fillId="0" borderId="17" xfId="73" applyFont="1" applyBorder="1" applyAlignment="1" applyProtection="1">
      <alignment horizontal="right" vertical="center"/>
      <protection locked="0"/>
    </xf>
    <xf numFmtId="0" fontId="30" fillId="0" borderId="19" xfId="73" applyFont="1" applyBorder="1" applyAlignment="1" applyProtection="1">
      <alignment horizontal="right" vertical="center"/>
      <protection locked="0"/>
    </xf>
    <xf numFmtId="0" fontId="30" fillId="30" borderId="13" xfId="73" applyFont="1" applyFill="1" applyBorder="1" applyAlignment="1" applyProtection="1">
      <alignment horizontal="center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0" fontId="30" fillId="30" borderId="13" xfId="73" applyFont="1" applyFill="1" applyBorder="1" applyProtection="1">
      <protection locked="0"/>
    </xf>
    <xf numFmtId="0" fontId="49" fillId="0" borderId="2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 wrapText="1"/>
    </xf>
    <xf numFmtId="0" fontId="58" fillId="0" borderId="0" xfId="0" applyFont="1" applyAlignment="1" applyProtection="1">
      <alignment horizontal="left"/>
    </xf>
    <xf numFmtId="0" fontId="49" fillId="0" borderId="14" xfId="0" applyFont="1" applyBorder="1" applyAlignment="1">
      <alignment horizontal="center" vertical="center"/>
    </xf>
    <xf numFmtId="0" fontId="49" fillId="0" borderId="5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3" fontId="44" fillId="0" borderId="19" xfId="0" applyNumberFormat="1" applyFont="1" applyFill="1" applyBorder="1" applyProtection="1"/>
    <xf numFmtId="3" fontId="30" fillId="0" borderId="19" xfId="0" applyNumberFormat="1" applyFont="1" applyFill="1" applyBorder="1" applyProtection="1"/>
    <xf numFmtId="0" fontId="50" fillId="0" borderId="0" xfId="0" applyFont="1" applyProtection="1">
      <protection locked="0"/>
    </xf>
    <xf numFmtId="0" fontId="58" fillId="0" borderId="0" xfId="0" applyFont="1" applyProtection="1">
      <protection locked="0"/>
    </xf>
    <xf numFmtId="0" fontId="75" fillId="0" borderId="0" xfId="0" applyFont="1" applyProtection="1"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6" fillId="0" borderId="66" xfId="0" applyNumberFormat="1" applyFont="1" applyBorder="1" applyAlignment="1" applyProtection="1">
      <alignment horizontal="right" vertical="center"/>
      <protection locked="0"/>
    </xf>
    <xf numFmtId="3" fontId="56" fillId="0" borderId="51" xfId="0" applyNumberFormat="1" applyFont="1" applyBorder="1" applyAlignment="1" applyProtection="1">
      <alignment horizontal="right" vertical="center"/>
      <protection locked="0"/>
    </xf>
    <xf numFmtId="3" fontId="50" fillId="0" borderId="68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9" fillId="27" borderId="1" xfId="0" applyNumberFormat="1" applyFont="1" applyFill="1" applyBorder="1" applyAlignment="1" applyProtection="1">
      <alignment horizontal="right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49" fillId="27" borderId="2" xfId="0" applyNumberFormat="1" applyFont="1" applyFill="1" applyBorder="1" applyAlignment="1" applyProtection="1">
      <alignment horizontal="right" vertical="center"/>
    </xf>
    <xf numFmtId="0" fontId="30" fillId="0" borderId="31" xfId="0" applyFont="1" applyFill="1" applyBorder="1" applyAlignment="1" applyProtection="1">
      <alignment horizontal="left" vertical="center" indent="3"/>
      <protection locked="0"/>
    </xf>
    <xf numFmtId="3" fontId="30" fillId="0" borderId="32" xfId="0" applyNumberFormat="1" applyFont="1" applyBorder="1" applyAlignment="1" applyProtection="1">
      <alignment horizontal="right" vertical="center"/>
      <protection locked="0"/>
    </xf>
    <xf numFmtId="0" fontId="30" fillId="0" borderId="31" xfId="0" applyFont="1" applyBorder="1" applyAlignment="1" applyProtection="1">
      <alignment horizontal="center" vertical="center"/>
      <protection locked="0"/>
    </xf>
    <xf numFmtId="0" fontId="30" fillId="0" borderId="50" xfId="0" applyFont="1" applyBorder="1" applyAlignment="1" applyProtection="1">
      <alignment horizontal="center" vertical="center"/>
      <protection locked="0"/>
    </xf>
    <xf numFmtId="0" fontId="30" fillId="0" borderId="46" xfId="0" applyFont="1" applyBorder="1" applyAlignment="1" applyProtection="1">
      <alignment horizontal="center" vertical="center"/>
      <protection locked="0"/>
    </xf>
    <xf numFmtId="3" fontId="30" fillId="27" borderId="16" xfId="0" applyNumberFormat="1" applyFont="1" applyFill="1" applyBorder="1" applyAlignment="1" applyProtection="1">
      <alignment horizontal="right" vertical="center"/>
    </xf>
    <xf numFmtId="3" fontId="49" fillId="27" borderId="17" xfId="0" applyNumberFormat="1" applyFont="1" applyFill="1" applyBorder="1" applyAlignment="1" applyProtection="1">
      <alignment horizontal="right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49" fillId="0" borderId="19" xfId="0" applyNumberFormat="1" applyFont="1" applyBorder="1" applyAlignment="1" applyProtection="1">
      <alignment horizontal="right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3" fontId="30" fillId="27" borderId="21" xfId="0" applyNumberFormat="1" applyFont="1" applyFill="1" applyBorder="1" applyAlignment="1" applyProtection="1">
      <alignment horizontal="right" vertical="center"/>
      <protection locked="0"/>
    </xf>
    <xf numFmtId="3" fontId="30" fillId="27" borderId="22" xfId="0" applyNumberFormat="1" applyFont="1" applyFill="1" applyBorder="1" applyAlignment="1" applyProtection="1">
      <alignment horizontal="right" vertical="center"/>
      <protection locked="0"/>
    </xf>
    <xf numFmtId="0" fontId="30" fillId="0" borderId="46" xfId="0" applyFont="1" applyFill="1" applyBorder="1" applyAlignment="1" applyProtection="1">
      <alignment horizontal="center" vertical="center"/>
      <protection locked="0"/>
    </xf>
    <xf numFmtId="3" fontId="30" fillId="0" borderId="35" xfId="0" applyNumberFormat="1" applyFont="1" applyBorder="1" applyAlignment="1" applyProtection="1">
      <alignment horizontal="right" vertical="center"/>
      <protection locked="0"/>
    </xf>
    <xf numFmtId="0" fontId="30" fillId="0" borderId="74" xfId="0" applyFont="1" applyFill="1" applyBorder="1" applyAlignment="1" applyProtection="1">
      <alignment horizontal="left" vertical="center" indent="3"/>
      <protection locked="0"/>
    </xf>
    <xf numFmtId="3" fontId="30" fillId="0" borderId="59" xfId="0" applyNumberFormat="1" applyFont="1" applyBorder="1" applyAlignment="1" applyProtection="1">
      <alignment horizontal="right" vertical="center"/>
      <protection locked="0"/>
    </xf>
    <xf numFmtId="3" fontId="30" fillId="0" borderId="34" xfId="0" applyNumberFormat="1" applyFont="1" applyBorder="1" applyAlignment="1" applyProtection="1">
      <alignment horizontal="right" vertical="center"/>
      <protection locked="0"/>
    </xf>
    <xf numFmtId="0" fontId="30" fillId="0" borderId="33" xfId="0" applyFont="1" applyBorder="1" applyAlignment="1" applyProtection="1">
      <alignment horizontal="center" vertical="center"/>
      <protection locked="0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30" fillId="27" borderId="18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27" borderId="58" xfId="0" applyNumberFormat="1" applyFont="1" applyFill="1" applyBorder="1" applyAlignment="1" applyProtection="1">
      <alignment horizontal="right" vertical="center"/>
    </xf>
    <xf numFmtId="0" fontId="49" fillId="0" borderId="24" xfId="0" applyFont="1" applyBorder="1" applyAlignment="1" applyProtection="1">
      <alignment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0" fontId="81" fillId="0" borderId="46" xfId="0" applyFont="1" applyBorder="1" applyAlignment="1" applyProtection="1">
      <alignment vertical="center" wrapText="1"/>
    </xf>
    <xf numFmtId="0" fontId="82" fillId="0" borderId="18" xfId="0" applyFont="1" applyBorder="1" applyAlignment="1" applyProtection="1">
      <alignment horizontal="center" vertical="center" wrapText="1"/>
    </xf>
    <xf numFmtId="0" fontId="82" fillId="0" borderId="19" xfId="0" applyFont="1" applyBorder="1" applyAlignment="1" applyProtection="1">
      <alignment horizontal="center" vertical="center" wrapText="1"/>
    </xf>
    <xf numFmtId="0" fontId="44" fillId="28" borderId="18" xfId="0" applyFont="1" applyFill="1" applyBorder="1" applyAlignment="1" applyProtection="1">
      <alignment horizontal="center" vertical="center" wrapText="1"/>
    </xf>
    <xf numFmtId="3" fontId="82" fillId="0" borderId="19" xfId="0" applyNumberFormat="1" applyFont="1" applyBorder="1" applyAlignment="1" applyProtection="1">
      <alignment horizontal="right" vertical="center" wrapText="1"/>
    </xf>
    <xf numFmtId="0" fontId="77" fillId="0" borderId="46" xfId="0" applyFont="1" applyFill="1" applyBorder="1" applyAlignment="1" applyProtection="1">
      <alignment horizontal="left" vertical="center" wrapText="1" indent="1"/>
    </xf>
    <xf numFmtId="3" fontId="80" fillId="0" borderId="18" xfId="0" applyNumberFormat="1" applyFont="1" applyBorder="1" applyAlignment="1" applyProtection="1">
      <alignment horizontal="right" wrapText="1"/>
      <protection locked="0"/>
    </xf>
    <xf numFmtId="3" fontId="80" fillId="0" borderId="19" xfId="0" applyNumberFormat="1" applyFont="1" applyBorder="1" applyAlignment="1" applyProtection="1">
      <alignment horizontal="right" wrapText="1"/>
      <protection locked="0"/>
    </xf>
    <xf numFmtId="0" fontId="80" fillId="28" borderId="18" xfId="0" applyFont="1" applyFill="1" applyBorder="1" applyAlignment="1" applyProtection="1">
      <alignment horizontal="right" wrapText="1"/>
    </xf>
    <xf numFmtId="0" fontId="81" fillId="0" borderId="69" xfId="0" applyFont="1" applyFill="1" applyBorder="1" applyAlignment="1" applyProtection="1">
      <alignment horizontal="center" vertical="center" wrapText="1"/>
    </xf>
    <xf numFmtId="0" fontId="80" fillId="28" borderId="21" xfId="0" applyFont="1" applyFill="1" applyBorder="1" applyAlignment="1" applyProtection="1">
      <alignment horizontal="right" wrapText="1"/>
    </xf>
    <xf numFmtId="0" fontId="30" fillId="0" borderId="0" xfId="0" applyFont="1" applyProtection="1"/>
    <xf numFmtId="0" fontId="44" fillId="28" borderId="1" xfId="0" applyFont="1" applyFill="1" applyBorder="1" applyAlignment="1" applyProtection="1">
      <alignment horizontal="center" vertical="center" wrapText="1"/>
    </xf>
    <xf numFmtId="3" fontId="80" fillId="0" borderId="0" xfId="0" applyNumberFormat="1" applyFont="1" applyBorder="1" applyAlignment="1" applyProtection="1">
      <alignment horizontal="right" wrapText="1"/>
      <protection locked="0"/>
    </xf>
    <xf numFmtId="3" fontId="82" fillId="0" borderId="23" xfId="0" applyNumberFormat="1" applyFont="1" applyBorder="1" applyAlignment="1" applyProtection="1">
      <alignment horizontal="right" wrapText="1"/>
    </xf>
    <xf numFmtId="0" fontId="74" fillId="0" borderId="47" xfId="0" applyFont="1" applyBorder="1" applyAlignment="1" applyProtection="1">
      <alignment horizontal="center" vertical="center" wrapText="1"/>
    </xf>
    <xf numFmtId="0" fontId="81" fillId="0" borderId="49" xfId="0" applyFont="1" applyBorder="1" applyAlignment="1" applyProtection="1">
      <alignment vertical="center" wrapText="1"/>
    </xf>
    <xf numFmtId="0" fontId="80" fillId="28" borderId="68" xfId="0" applyFont="1" applyFill="1" applyBorder="1" applyAlignment="1" applyProtection="1">
      <alignment horizontal="right" wrapText="1"/>
    </xf>
    <xf numFmtId="3" fontId="80" fillId="0" borderId="64" xfId="0" applyNumberFormat="1" applyFont="1" applyBorder="1" applyAlignment="1" applyProtection="1">
      <alignment horizontal="right" wrapText="1"/>
      <protection locked="0"/>
    </xf>
    <xf numFmtId="0" fontId="48" fillId="0" borderId="58" xfId="73" applyFont="1" applyBorder="1" applyAlignment="1" applyProtection="1">
      <alignment horizontal="left" vertical="center" wrapText="1" indent="1"/>
    </xf>
    <xf numFmtId="0" fontId="43" fillId="0" borderId="0" xfId="0" applyFont="1" applyAlignment="1" applyProtection="1">
      <alignment horizontal="left"/>
      <protection locked="0"/>
    </xf>
    <xf numFmtId="174" fontId="30" fillId="0" borderId="0" xfId="73" applyNumberForma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49" fillId="0" borderId="0" xfId="73" applyFont="1" applyAlignment="1" applyProtection="1"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49" fontId="49" fillId="0" borderId="1" xfId="73" applyNumberFormat="1" applyFont="1" applyBorder="1" applyAlignment="1" applyProtection="1">
      <alignment horizontal="center"/>
      <protection locked="0"/>
    </xf>
    <xf numFmtId="14" fontId="49" fillId="0" borderId="1" xfId="73" applyNumberFormat="1" applyFont="1" applyBorder="1" applyAlignment="1" applyProtection="1">
      <alignment horizontal="center"/>
      <protection locked="0"/>
    </xf>
    <xf numFmtId="174" fontId="49" fillId="0" borderId="1" xfId="73" applyNumberFormat="1" applyFont="1" applyBorder="1" applyAlignment="1" applyProtection="1">
      <alignment horizontal="center"/>
      <protection locked="0"/>
    </xf>
    <xf numFmtId="0" fontId="49" fillId="0" borderId="1" xfId="73" applyFont="1" applyBorder="1" applyAlignment="1" applyProtection="1">
      <alignment horizontal="right" vertical="center"/>
      <protection locked="0"/>
    </xf>
    <xf numFmtId="49" fontId="30" fillId="0" borderId="1" xfId="73" applyNumberFormat="1" applyBorder="1" applyProtection="1">
      <protection locked="0"/>
    </xf>
    <xf numFmtId="14" fontId="30" fillId="0" borderId="1" xfId="73" applyNumberFormat="1" applyBorder="1" applyAlignment="1" applyProtection="1">
      <protection locked="0"/>
    </xf>
    <xf numFmtId="174" fontId="30" fillId="0" borderId="1" xfId="73" applyNumberFormat="1" applyBorder="1" applyAlignment="1" applyProtection="1">
      <alignment horizontal="right"/>
      <protection locked="0"/>
    </xf>
    <xf numFmtId="49" fontId="30" fillId="0" borderId="1" xfId="73" applyNumberFormat="1" applyBorder="1" applyAlignment="1" applyProtection="1">
      <protection locked="0"/>
    </xf>
    <xf numFmtId="0" fontId="30" fillId="0" borderId="1" xfId="73" applyBorder="1" applyProtection="1">
      <protection locked="0"/>
    </xf>
    <xf numFmtId="0" fontId="30" fillId="0" borderId="1" xfId="73" applyBorder="1" applyAlignment="1" applyProtection="1">
      <protection locked="0"/>
    </xf>
    <xf numFmtId="0" fontId="10" fillId="0" borderId="1" xfId="0" applyFont="1" applyBorder="1" applyAlignment="1" applyProtection="1">
      <alignment horizontal="righ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74" fontId="10" fillId="0" borderId="1" xfId="0" applyNumberFormat="1" applyFont="1" applyBorder="1" applyAlignment="1" applyProtection="1">
      <alignment horizontal="center"/>
      <protection locked="0"/>
    </xf>
    <xf numFmtId="0" fontId="49" fillId="0" borderId="18" xfId="73" applyFont="1" applyBorder="1" applyAlignment="1" applyProtection="1">
      <alignment horizontal="right" vertical="center"/>
      <protection locked="0"/>
    </xf>
    <xf numFmtId="0" fontId="0" fillId="0" borderId="19" xfId="0" applyBorder="1" applyAlignment="1" applyProtection="1">
      <protection locked="0"/>
    </xf>
    <xf numFmtId="49" fontId="49" fillId="0" borderId="19" xfId="73" applyNumberFormat="1" applyFont="1" applyBorder="1" applyAlignment="1" applyProtection="1">
      <alignment horizontal="center"/>
      <protection locked="0"/>
    </xf>
    <xf numFmtId="49" fontId="30" fillId="0" borderId="19" xfId="73" applyNumberFormat="1" applyBorder="1" applyAlignment="1" applyProtection="1"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49" fontId="30" fillId="0" borderId="22" xfId="73" applyNumberFormat="1" applyBorder="1" applyProtection="1">
      <protection locked="0"/>
    </xf>
    <xf numFmtId="14" fontId="30" fillId="0" borderId="22" xfId="73" applyNumberFormat="1" applyBorder="1" applyAlignment="1" applyProtection="1">
      <protection locked="0"/>
    </xf>
    <xf numFmtId="174" fontId="30" fillId="0" borderId="22" xfId="73" applyNumberFormat="1" applyBorder="1" applyAlignment="1" applyProtection="1">
      <alignment horizontal="right"/>
      <protection locked="0"/>
    </xf>
    <xf numFmtId="49" fontId="30" fillId="0" borderId="23" xfId="73" applyNumberFormat="1" applyBorder="1" applyAlignment="1" applyProtection="1">
      <protection locked="0"/>
    </xf>
    <xf numFmtId="0" fontId="30" fillId="0" borderId="14" xfId="73" applyFont="1" applyFill="1" applyBorder="1" applyProtection="1">
      <protection locked="0"/>
    </xf>
    <xf numFmtId="0" fontId="30" fillId="0" borderId="13" xfId="73" applyFont="1" applyFill="1" applyBorder="1" applyAlignment="1" applyProtection="1">
      <alignment horizontal="center" vertical="center"/>
      <protection locked="0"/>
    </xf>
    <xf numFmtId="0" fontId="30" fillId="0" borderId="13" xfId="73" applyFont="1" applyFill="1" applyBorder="1" applyProtection="1">
      <protection locked="0"/>
    </xf>
    <xf numFmtId="0" fontId="49" fillId="0" borderId="0" xfId="0" applyFont="1" applyProtection="1"/>
    <xf numFmtId="0" fontId="49" fillId="0" borderId="0" xfId="0" applyFont="1" applyAlignment="1" applyProtection="1">
      <alignment horizontal="left"/>
    </xf>
    <xf numFmtId="0" fontId="49" fillId="0" borderId="0" xfId="0" applyFont="1" applyAlignment="1" applyProtection="1">
      <alignment horizontal="center" vertical="center"/>
    </xf>
    <xf numFmtId="0" fontId="0" fillId="0" borderId="0" xfId="0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67" fillId="0" borderId="0" xfId="0" applyFont="1" applyFill="1" applyAlignment="1" applyProtection="1"/>
    <xf numFmtId="0" fontId="30" fillId="0" borderId="39" xfId="0" applyFont="1" applyBorder="1" applyProtection="1">
      <protection locked="0"/>
    </xf>
    <xf numFmtId="0" fontId="30" fillId="0" borderId="40" xfId="0" applyFont="1" applyBorder="1" applyProtection="1">
      <protection locked="0"/>
    </xf>
    <xf numFmtId="0" fontId="30" fillId="0" borderId="1" xfId="0" applyFont="1" applyBorder="1" applyProtection="1">
      <protection locked="0"/>
    </xf>
    <xf numFmtId="0" fontId="30" fillId="0" borderId="19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23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17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49" fillId="0" borderId="17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49" fillId="0" borderId="19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3" fontId="49" fillId="0" borderId="23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0" fontId="49" fillId="0" borderId="14" xfId="0" applyFont="1" applyBorder="1" applyAlignment="1">
      <alignment horizontal="center" vertical="center" wrapText="1"/>
    </xf>
    <xf numFmtId="3" fontId="50" fillId="0" borderId="32" xfId="0" applyNumberFormat="1" applyFont="1" applyFill="1" applyBorder="1" applyProtection="1">
      <protection locked="0"/>
    </xf>
    <xf numFmtId="3" fontId="50" fillId="0" borderId="1" xfId="0" applyNumberFormat="1" applyFont="1" applyFill="1" applyBorder="1" applyProtection="1">
      <protection locked="0"/>
    </xf>
    <xf numFmtId="3" fontId="50" fillId="0" borderId="12" xfId="0" applyNumberFormat="1" applyFont="1" applyFill="1" applyBorder="1" applyProtection="1"/>
    <xf numFmtId="3" fontId="50" fillId="0" borderId="31" xfId="0" applyNumberFormat="1" applyFont="1" applyFill="1" applyBorder="1" applyProtection="1">
      <protection locked="0"/>
    </xf>
    <xf numFmtId="0" fontId="50" fillId="0" borderId="0" xfId="0" applyFont="1" applyFill="1" applyProtection="1">
      <protection locked="0"/>
    </xf>
    <xf numFmtId="3" fontId="50" fillId="0" borderId="34" xfId="0" applyNumberFormat="1" applyFont="1" applyFill="1" applyBorder="1" applyProtection="1">
      <protection locked="0"/>
    </xf>
    <xf numFmtId="3" fontId="50" fillId="0" borderId="35" xfId="0" applyNumberFormat="1" applyFont="1" applyFill="1" applyBorder="1" applyProtection="1">
      <protection locked="0"/>
    </xf>
    <xf numFmtId="3" fontId="50" fillId="0" borderId="36" xfId="0" applyNumberFormat="1" applyFont="1" applyFill="1" applyBorder="1" applyProtection="1"/>
    <xf numFmtId="3" fontId="50" fillId="0" borderId="33" xfId="0" applyNumberFormat="1" applyFont="1" applyFill="1" applyBorder="1" applyProtection="1">
      <protection locked="0"/>
    </xf>
    <xf numFmtId="3" fontId="50" fillId="0" borderId="37" xfId="0" applyNumberFormat="1" applyFont="1" applyFill="1" applyBorder="1" applyProtection="1"/>
    <xf numFmtId="3" fontId="50" fillId="0" borderId="14" xfId="0" applyNumberFormat="1" applyFont="1" applyFill="1" applyBorder="1" applyProtection="1"/>
    <xf numFmtId="3" fontId="50" fillId="0" borderId="38" xfId="0" applyNumberFormat="1" applyFont="1" applyFill="1" applyBorder="1" applyProtection="1"/>
    <xf numFmtId="3" fontId="50" fillId="0" borderId="28" xfId="0" applyNumberFormat="1" applyFont="1" applyFill="1" applyBorder="1" applyProtection="1"/>
    <xf numFmtId="0" fontId="30" fillId="0" borderId="0" xfId="0" applyFont="1" applyFill="1" applyAlignment="1" applyProtection="1">
      <alignment wrapText="1"/>
    </xf>
    <xf numFmtId="0" fontId="30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wrapText="1"/>
    </xf>
    <xf numFmtId="0" fontId="7" fillId="0" borderId="0" xfId="0" applyFont="1" applyProtection="1"/>
    <xf numFmtId="0" fontId="7" fillId="0" borderId="0" xfId="0" applyFont="1" applyFill="1" applyAlignment="1" applyProtection="1">
      <alignment horizontal="center" vertical="center" wrapText="1"/>
    </xf>
    <xf numFmtId="0" fontId="45" fillId="0" borderId="0" xfId="76" applyFont="1"/>
    <xf numFmtId="0" fontId="58" fillId="0" borderId="0" xfId="76" applyFont="1"/>
    <xf numFmtId="0" fontId="58" fillId="0" borderId="0" xfId="76" applyFont="1" applyBorder="1" applyAlignment="1">
      <alignment horizontal="center"/>
    </xf>
    <xf numFmtId="0" fontId="0" fillId="0" borderId="0" xfId="0" applyFont="1" applyProtection="1">
      <protection locked="0"/>
    </xf>
    <xf numFmtId="0" fontId="30" fillId="0" borderId="58" xfId="0" applyFont="1" applyFill="1" applyBorder="1" applyAlignment="1" applyProtection="1">
      <alignment horizontal="left" vertical="center" indent="3"/>
      <protection locked="0"/>
    </xf>
    <xf numFmtId="0" fontId="49" fillId="0" borderId="47" xfId="0" applyFont="1" applyBorder="1" applyAlignment="1" applyProtection="1">
      <alignment horizontal="center" vertical="center" wrapText="1"/>
    </xf>
    <xf numFmtId="0" fontId="49" fillId="0" borderId="46" xfId="0" applyFont="1" applyBorder="1" applyAlignment="1" applyProtection="1">
      <alignment vertical="center" wrapText="1"/>
    </xf>
    <xf numFmtId="0" fontId="44" fillId="0" borderId="18" xfId="0" applyFont="1" applyBorder="1" applyAlignment="1" applyProtection="1">
      <alignment horizontal="center" vertical="center" wrapText="1"/>
    </xf>
    <xf numFmtId="0" fontId="44" fillId="0" borderId="19" xfId="0" applyFont="1" applyBorder="1" applyAlignment="1" applyProtection="1">
      <alignment horizontal="center" vertical="center" wrapText="1"/>
    </xf>
    <xf numFmtId="3" fontId="44" fillId="0" borderId="19" xfId="0" applyNumberFormat="1" applyFont="1" applyBorder="1" applyAlignment="1" applyProtection="1">
      <alignment horizontal="right" vertical="center" wrapText="1"/>
    </xf>
    <xf numFmtId="0" fontId="30" fillId="0" borderId="46" xfId="0" applyFont="1" applyFill="1" applyBorder="1" applyAlignment="1" applyProtection="1">
      <alignment horizontal="left" vertical="center" wrapText="1" indent="1"/>
    </xf>
    <xf numFmtId="3" fontId="30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Alignment="1" applyProtection="1">
      <alignment horizontal="right" wrapText="1"/>
      <protection locked="0"/>
    </xf>
    <xf numFmtId="0" fontId="30" fillId="28" borderId="18" xfId="0" applyFont="1" applyFill="1" applyBorder="1" applyAlignment="1" applyProtection="1">
      <alignment horizontal="right" wrapText="1"/>
    </xf>
    <xf numFmtId="0" fontId="49" fillId="0" borderId="69" xfId="0" applyFont="1" applyFill="1" applyBorder="1" applyAlignment="1" applyProtection="1">
      <alignment horizontal="center" vertical="center" wrapText="1"/>
    </xf>
    <xf numFmtId="0" fontId="30" fillId="28" borderId="21" xfId="0" applyFont="1" applyFill="1" applyBorder="1" applyAlignment="1" applyProtection="1">
      <alignment horizontal="right" wrapText="1"/>
    </xf>
    <xf numFmtId="3" fontId="44" fillId="0" borderId="23" xfId="0" applyNumberFormat="1" applyFont="1" applyBorder="1" applyAlignment="1" applyProtection="1">
      <alignment horizontal="right" vertical="center" wrapText="1"/>
    </xf>
    <xf numFmtId="0" fontId="44" fillId="0" borderId="1" xfId="0" applyFont="1" applyBorder="1" applyAlignment="1" applyProtection="1">
      <alignment horizontal="center" vertical="center" wrapText="1"/>
    </xf>
    <xf numFmtId="0" fontId="49" fillId="0" borderId="18" xfId="0" applyFont="1" applyBorder="1" applyAlignment="1" applyProtection="1">
      <alignment vertical="center" wrapText="1"/>
    </xf>
    <xf numFmtId="0" fontId="30" fillId="0" borderId="18" xfId="0" applyFont="1" applyFill="1" applyBorder="1" applyAlignment="1" applyProtection="1">
      <alignment horizontal="left" vertical="center" wrapText="1" indent="1"/>
    </xf>
    <xf numFmtId="3" fontId="30" fillId="0" borderId="1" xfId="0" applyNumberFormat="1" applyFont="1" applyBorder="1" applyAlignment="1" applyProtection="1">
      <alignment horizontal="right" wrapText="1"/>
      <protection locked="0"/>
    </xf>
    <xf numFmtId="0" fontId="30" fillId="28" borderId="1" xfId="0" applyFont="1" applyFill="1" applyBorder="1" applyAlignment="1" applyProtection="1">
      <alignment horizontal="right" wrapText="1"/>
    </xf>
    <xf numFmtId="0" fontId="49" fillId="0" borderId="21" xfId="0" applyFont="1" applyFill="1" applyBorder="1" applyAlignment="1" applyProtection="1">
      <alignment horizontal="center" vertical="center" wrapText="1"/>
    </xf>
    <xf numFmtId="0" fontId="30" fillId="28" borderId="22" xfId="0" applyFont="1" applyFill="1" applyBorder="1" applyAlignment="1" applyProtection="1">
      <alignment horizontal="right" wrapText="1"/>
    </xf>
    <xf numFmtId="0" fontId="49" fillId="0" borderId="16" xfId="0" applyFont="1" applyBorder="1" applyAlignment="1" applyProtection="1">
      <alignment horizontal="center" vertical="center" wrapText="1"/>
    </xf>
    <xf numFmtId="3" fontId="44" fillId="0" borderId="23" xfId="0" applyNumberFormat="1" applyFont="1" applyBorder="1" applyAlignment="1" applyProtection="1">
      <alignment horizontal="right" wrapText="1"/>
    </xf>
    <xf numFmtId="0" fontId="45" fillId="0" borderId="44" xfId="0" applyFont="1" applyFill="1" applyBorder="1" applyAlignment="1" applyProtection="1">
      <alignment wrapText="1"/>
    </xf>
    <xf numFmtId="3" fontId="58" fillId="0" borderId="40" xfId="0" applyNumberFormat="1" applyFont="1" applyFill="1" applyBorder="1" applyProtection="1"/>
    <xf numFmtId="3" fontId="49" fillId="0" borderId="19" xfId="0" applyNumberFormat="1" applyFont="1" applyFill="1" applyBorder="1" applyProtection="1">
      <protection locked="0"/>
    </xf>
    <xf numFmtId="3" fontId="44" fillId="0" borderId="19" xfId="0" applyNumberFormat="1" applyFont="1" applyFill="1" applyBorder="1" applyAlignment="1" applyProtection="1">
      <alignment horizontal="right" vertical="center"/>
    </xf>
    <xf numFmtId="0" fontId="89" fillId="0" borderId="45" xfId="73" applyFont="1" applyFill="1" applyBorder="1" applyAlignment="1" applyProtection="1">
      <alignment vertical="center" wrapText="1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89" fillId="0" borderId="24" xfId="73" applyFont="1" applyFill="1" applyBorder="1" applyAlignment="1" applyProtection="1">
      <alignment vertical="center" wrapText="1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89" fillId="0" borderId="24" xfId="73" applyFont="1" applyFill="1" applyBorder="1" applyAlignment="1" applyProtection="1">
      <alignment wrapText="1"/>
    </xf>
    <xf numFmtId="0" fontId="89" fillId="0" borderId="24" xfId="73" applyFont="1" applyBorder="1" applyAlignment="1" applyProtection="1">
      <alignment wrapText="1"/>
    </xf>
    <xf numFmtId="0" fontId="89" fillId="0" borderId="24" xfId="73" applyFont="1" applyBorder="1" applyAlignment="1" applyProtection="1">
      <alignment horizontal="left" wrapText="1"/>
    </xf>
    <xf numFmtId="3" fontId="44" fillId="0" borderId="24" xfId="73" applyNumberFormat="1" applyFont="1" applyFill="1" applyBorder="1" applyAlignment="1" applyProtection="1">
      <alignment horizontal="right" vertical="center" wrapText="1"/>
    </xf>
    <xf numFmtId="0" fontId="89" fillId="0" borderId="24" xfId="73" applyFont="1" applyBorder="1" applyAlignment="1" applyProtection="1">
      <alignment horizontal="left" vertical="center" wrapText="1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 wrapText="1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30" fillId="0" borderId="48" xfId="0" applyNumberFormat="1" applyFont="1" applyBorder="1" applyAlignment="1" applyProtection="1">
      <alignment horizontal="right" vertical="center"/>
      <protection locked="0"/>
    </xf>
    <xf numFmtId="3" fontId="30" fillId="0" borderId="31" xfId="0" applyNumberFormat="1" applyFont="1" applyBorder="1" applyAlignment="1" applyProtection="1">
      <alignment horizontal="right" vertical="center"/>
      <protection locked="0"/>
    </xf>
    <xf numFmtId="3" fontId="30" fillId="0" borderId="48" xfId="0" applyNumberFormat="1" applyFont="1" applyBorder="1" applyProtection="1">
      <protection locked="0"/>
    </xf>
    <xf numFmtId="0" fontId="30" fillId="0" borderId="47" xfId="0" applyFont="1" applyBorder="1" applyProtection="1">
      <protection locked="0"/>
    </xf>
    <xf numFmtId="0" fontId="30" fillId="0" borderId="69" xfId="0" applyFont="1" applyBorder="1" applyProtection="1">
      <protection locked="0"/>
    </xf>
    <xf numFmtId="0" fontId="90" fillId="0" borderId="17" xfId="0" applyFont="1" applyBorder="1" applyProtection="1">
      <protection locked="0"/>
    </xf>
    <xf numFmtId="0" fontId="90" fillId="0" borderId="19" xfId="0" applyFont="1" applyBorder="1" applyProtection="1">
      <protection locked="0"/>
    </xf>
    <xf numFmtId="0" fontId="90" fillId="0" borderId="64" xfId="0" applyFont="1" applyBorder="1" applyProtection="1"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7" xfId="0" applyNumberFormat="1" applyFont="1" applyFill="1" applyBorder="1" applyAlignment="1" applyProtection="1">
      <alignment vertical="center"/>
      <protection locked="0"/>
    </xf>
    <xf numFmtId="3" fontId="48" fillId="0" borderId="79" xfId="0" applyNumberFormat="1" applyFont="1" applyFill="1" applyBorder="1" applyAlignment="1" applyProtection="1">
      <alignment vertical="center"/>
      <protection locked="0"/>
    </xf>
    <xf numFmtId="3" fontId="10" fillId="0" borderId="14" xfId="0" applyNumberFormat="1" applyFont="1" applyBorder="1" applyAlignment="1" applyProtection="1">
      <protection locked="0"/>
    </xf>
    <xf numFmtId="3" fontId="7" fillId="0" borderId="52" xfId="0" applyNumberFormat="1" applyFont="1" applyBorder="1" applyAlignment="1" applyProtection="1">
      <alignment horizont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3" fontId="10" fillId="0" borderId="1" xfId="0" applyNumberFormat="1" applyFont="1" applyBorder="1" applyAlignment="1" applyProtection="1">
      <alignment vertical="center"/>
      <protection locked="0"/>
    </xf>
    <xf numFmtId="3" fontId="7" fillId="0" borderId="35" xfId="0" applyNumberFormat="1" applyFont="1" applyBorder="1" applyAlignment="1" applyProtection="1">
      <alignment horizontal="center"/>
      <protection locked="0"/>
    </xf>
    <xf numFmtId="3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58" fillId="0" borderId="0" xfId="0" applyFont="1" applyAlignment="1">
      <alignment horizontal="left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center" vertical="center" wrapText="1"/>
    </xf>
    <xf numFmtId="0" fontId="30" fillId="0" borderId="49" xfId="0" applyFont="1" applyBorder="1" applyAlignment="1" applyProtection="1">
      <alignment horizontal="center" vertical="center"/>
      <protection locked="0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49" fillId="27" borderId="85" xfId="0" applyNumberFormat="1" applyFont="1" applyFill="1" applyBorder="1" applyAlignment="1" applyProtection="1">
      <alignment horizontal="right" vertical="center"/>
    </xf>
    <xf numFmtId="3" fontId="49" fillId="27" borderId="12" xfId="0" applyNumberFormat="1" applyFont="1" applyFill="1" applyBorder="1" applyAlignment="1" applyProtection="1">
      <alignment horizontal="right" vertical="center"/>
    </xf>
    <xf numFmtId="3" fontId="30" fillId="0" borderId="12" xfId="0" applyNumberFormat="1" applyFont="1" applyBorder="1" applyAlignment="1" applyProtection="1">
      <alignment horizontal="right" vertical="center"/>
    </xf>
    <xf numFmtId="3" fontId="49" fillId="0" borderId="12" xfId="0" applyNumberFormat="1" applyFont="1" applyBorder="1" applyAlignment="1" applyProtection="1">
      <alignment horizontal="right" vertical="center"/>
    </xf>
    <xf numFmtId="4" fontId="30" fillId="0" borderId="0" xfId="0" applyNumberFormat="1" applyFont="1" applyBorder="1" applyProtection="1">
      <protection locked="0"/>
    </xf>
    <xf numFmtId="3" fontId="30" fillId="0" borderId="0" xfId="0" applyNumberFormat="1" applyFont="1" applyProtection="1">
      <protection locked="0"/>
    </xf>
    <xf numFmtId="0" fontId="60" fillId="0" borderId="0" xfId="0" applyFont="1" applyProtection="1"/>
    <xf numFmtId="0" fontId="57" fillId="0" borderId="0" xfId="0" applyFont="1" applyProtection="1"/>
    <xf numFmtId="0" fontId="61" fillId="0" borderId="0" xfId="0" applyFont="1" applyProtection="1"/>
    <xf numFmtId="3" fontId="61" fillId="0" borderId="0" xfId="0" applyNumberFormat="1" applyFont="1" applyProtection="1"/>
    <xf numFmtId="0" fontId="30" fillId="0" borderId="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right"/>
    </xf>
    <xf numFmtId="0" fontId="61" fillId="0" borderId="0" xfId="0" applyFont="1" applyBorder="1" applyProtection="1"/>
    <xf numFmtId="0" fontId="10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4" fillId="0" borderId="1" xfId="0" applyFont="1" applyBorder="1" applyAlignment="1" applyProtection="1">
      <alignment vertical="center"/>
    </xf>
    <xf numFmtId="0" fontId="70" fillId="0" borderId="0" xfId="0" applyFont="1" applyBorder="1" applyAlignment="1" applyProtection="1">
      <alignment vertical="center"/>
    </xf>
    <xf numFmtId="0" fontId="64" fillId="0" borderId="0" xfId="0" applyFont="1" applyBorder="1" applyProtection="1"/>
    <xf numFmtId="0" fontId="49" fillId="0" borderId="1" xfId="0" applyFont="1" applyFill="1" applyBorder="1" applyAlignment="1" applyProtection="1">
      <alignment horizontal="left" vertical="center" indent="1"/>
    </xf>
    <xf numFmtId="0" fontId="65" fillId="0" borderId="0" xfId="0" applyFont="1" applyFill="1" applyBorder="1" applyAlignment="1" applyProtection="1"/>
    <xf numFmtId="0" fontId="63" fillId="0" borderId="0" xfId="0" applyFont="1" applyAlignment="1" applyProtection="1">
      <alignment horizontal="center"/>
    </xf>
    <xf numFmtId="0" fontId="64" fillId="0" borderId="0" xfId="0" applyFont="1" applyProtection="1"/>
    <xf numFmtId="0" fontId="49" fillId="0" borderId="1" xfId="0" applyFont="1" applyBorder="1" applyAlignment="1" applyProtection="1">
      <alignment horizontal="left" vertical="center" indent="1"/>
    </xf>
    <xf numFmtId="0" fontId="58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68" fillId="0" borderId="0" xfId="0" applyFont="1" applyBorder="1" applyAlignment="1" applyProtection="1">
      <alignment horizontal="left" vertical="center"/>
    </xf>
    <xf numFmtId="0" fontId="61" fillId="0" borderId="0" xfId="0" applyFont="1" applyFill="1" applyProtection="1"/>
    <xf numFmtId="0" fontId="49" fillId="0" borderId="1" xfId="0" applyFont="1" applyBorder="1" applyAlignment="1" applyProtection="1">
      <alignment horizontal="left" vertical="center" wrapText="1" indent="1"/>
    </xf>
    <xf numFmtId="0" fontId="65" fillId="0" borderId="0" xfId="0" applyFont="1" applyFill="1" applyBorder="1" applyAlignment="1" applyProtection="1">
      <alignment horizontal="center"/>
    </xf>
    <xf numFmtId="0" fontId="45" fillId="0" borderId="0" xfId="0" applyFont="1" applyProtection="1"/>
    <xf numFmtId="0" fontId="88" fillId="0" borderId="0" xfId="0" applyFont="1" applyBorder="1" applyAlignment="1" applyProtection="1">
      <alignment horizontal="left" vertical="center" indent="1"/>
    </xf>
    <xf numFmtId="0" fontId="44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Protection="1"/>
    <xf numFmtId="0" fontId="86" fillId="0" borderId="0" xfId="0" applyFont="1" applyBorder="1" applyAlignment="1" applyProtection="1">
      <alignment horizontal="left" vertical="center"/>
    </xf>
    <xf numFmtId="0" fontId="69" fillId="0" borderId="0" xfId="0" applyFont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center" vertical="center" wrapText="1"/>
    </xf>
    <xf numFmtId="0" fontId="58" fillId="0" borderId="0" xfId="0" applyFont="1" applyBorder="1" applyProtection="1"/>
    <xf numFmtId="0" fontId="61" fillId="0" borderId="0" xfId="0" applyFont="1" applyAlignment="1" applyProtection="1">
      <alignment horizontal="left"/>
    </xf>
    <xf numFmtId="0" fontId="63" fillId="0" borderId="0" xfId="0" applyFont="1" applyAlignment="1" applyProtection="1"/>
    <xf numFmtId="0" fontId="63" fillId="0" borderId="0" xfId="0" applyFont="1" applyAlignment="1" applyProtection="1">
      <alignment horizontal="left"/>
    </xf>
    <xf numFmtId="3" fontId="63" fillId="0" borderId="0" xfId="0" applyNumberFormat="1" applyFont="1" applyAlignment="1" applyProtection="1">
      <alignment horizontal="center"/>
    </xf>
    <xf numFmtId="3" fontId="61" fillId="0" borderId="0" xfId="0" applyNumberFormat="1" applyFont="1" applyAlignment="1" applyProtection="1">
      <alignment horizontal="left"/>
    </xf>
    <xf numFmtId="0" fontId="58" fillId="0" borderId="0" xfId="0" applyFont="1" applyProtection="1"/>
    <xf numFmtId="0" fontId="61" fillId="0" borderId="0" xfId="0" applyFont="1" applyProtection="1">
      <protection locked="0"/>
    </xf>
    <xf numFmtId="0" fontId="61" fillId="0" borderId="0" xfId="0" applyFont="1" applyBorder="1" applyProtection="1">
      <protection locked="0"/>
    </xf>
    <xf numFmtId="0" fontId="65" fillId="0" borderId="0" xfId="0" applyFont="1" applyFill="1" applyBorder="1" applyAlignment="1" applyProtection="1">
      <protection locked="0"/>
    </xf>
    <xf numFmtId="0" fontId="58" fillId="0" borderId="0" xfId="0" applyFont="1" applyBorder="1" applyAlignment="1" applyProtection="1">
      <alignment horizontal="left" vertical="center" indent="1"/>
      <protection locked="0"/>
    </xf>
    <xf numFmtId="0" fontId="65" fillId="0" borderId="0" xfId="0" applyFont="1" applyFill="1" applyBorder="1" applyAlignment="1" applyProtection="1">
      <alignment horizontal="center"/>
      <protection locked="0"/>
    </xf>
    <xf numFmtId="0" fontId="49" fillId="29" borderId="1" xfId="0" applyFont="1" applyFill="1" applyBorder="1" applyAlignment="1" applyProtection="1">
      <alignment horizontal="left" vertical="center" indent="1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0" fontId="58" fillId="0" borderId="0" xfId="0" applyFont="1" applyBorder="1" applyProtection="1">
      <protection locked="0"/>
    </xf>
    <xf numFmtId="0" fontId="49" fillId="0" borderId="1" xfId="51" applyFont="1" applyFill="1" applyBorder="1" applyAlignment="1" applyProtection="1">
      <alignment horizontal="left" vertical="center" indent="1"/>
    </xf>
    <xf numFmtId="0" fontId="49" fillId="0" borderId="35" xfId="51" applyFont="1" applyFill="1" applyBorder="1" applyAlignment="1" applyProtection="1">
      <alignment horizontal="left" vertical="center" indent="1"/>
    </xf>
    <xf numFmtId="0" fontId="61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58" fillId="0" borderId="0" xfId="0" applyFont="1" applyFill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center" vertical="center"/>
    </xf>
    <xf numFmtId="0" fontId="44" fillId="0" borderId="1" xfId="0" applyFont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wrapText="1" indent="1"/>
    </xf>
    <xf numFmtId="0" fontId="49" fillId="0" borderId="1" xfId="51" applyFont="1" applyFill="1" applyBorder="1" applyAlignment="1" applyProtection="1">
      <alignment horizontal="right" vertical="center"/>
    </xf>
    <xf numFmtId="0" fontId="30" fillId="0" borderId="1" xfId="51" applyFont="1" applyFill="1" applyBorder="1" applyAlignment="1" applyProtection="1">
      <alignment horizontal="left" vertical="center" indent="2"/>
    </xf>
    <xf numFmtId="0" fontId="30" fillId="0" borderId="1" xfId="51" applyFont="1" applyFill="1" applyBorder="1" applyAlignment="1" applyProtection="1">
      <alignment horizontal="right" vertical="center" indent="2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0" fontId="49" fillId="30" borderId="1" xfId="51" applyFont="1" applyFill="1" applyBorder="1" applyAlignment="1" applyProtection="1">
      <alignment horizontal="right" vertical="center" indent="1"/>
    </xf>
    <xf numFmtId="0" fontId="49" fillId="30" borderId="1" xfId="0" applyFont="1" applyFill="1" applyBorder="1" applyAlignment="1" applyProtection="1">
      <alignment horizontal="right" vertical="center" indent="1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30" fillId="0" borderId="1" xfId="0" applyFont="1" applyBorder="1" applyAlignment="1" applyProtection="1">
      <alignment horizontal="right" vertical="center" indent="1"/>
    </xf>
    <xf numFmtId="0" fontId="58" fillId="0" borderId="44" xfId="0" applyFont="1" applyFill="1" applyBorder="1" applyAlignment="1" applyProtection="1">
      <alignment horizontal="left" vertical="center" indent="1"/>
    </xf>
    <xf numFmtId="0" fontId="44" fillId="0" borderId="2" xfId="0" applyFont="1" applyBorder="1" applyAlignment="1" applyProtection="1">
      <alignment horizontal="center" vertical="center"/>
    </xf>
    <xf numFmtId="0" fontId="58" fillId="0" borderId="77" xfId="0" applyFont="1" applyFill="1" applyBorder="1" applyAlignment="1" applyProtection="1">
      <alignment horizontal="left" vertical="center"/>
    </xf>
    <xf numFmtId="0" fontId="45" fillId="0" borderId="0" xfId="51" applyFont="1" applyFill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left" vertical="center" indent="1"/>
      <protection locked="0"/>
    </xf>
    <xf numFmtId="0" fontId="58" fillId="0" borderId="0" xfId="0" applyFont="1" applyFill="1" applyBorder="1" applyAlignment="1" applyProtection="1">
      <alignment horizontal="left" vertical="center" indent="1"/>
      <protection locked="0"/>
    </xf>
    <xf numFmtId="0" fontId="49" fillId="0" borderId="1" xfId="51" applyFont="1" applyFill="1" applyBorder="1" applyAlignment="1" applyProtection="1">
      <alignment horizontal="right" vertical="center" indent="1"/>
      <protection locked="0"/>
    </xf>
    <xf numFmtId="0" fontId="49" fillId="0" borderId="1" xfId="0" applyFont="1" applyBorder="1" applyAlignment="1" applyProtection="1">
      <alignment horizontal="right" vertical="center" indent="1"/>
      <protection locked="0"/>
    </xf>
    <xf numFmtId="0" fontId="30" fillId="0" borderId="1" xfId="51" applyFont="1" applyFill="1" applyBorder="1" applyAlignment="1" applyProtection="1">
      <alignment horizontal="right" vertical="center" indent="2"/>
      <protection locked="0"/>
    </xf>
    <xf numFmtId="0" fontId="49" fillId="0" borderId="35" xfId="51" applyFont="1" applyFill="1" applyBorder="1" applyAlignment="1" applyProtection="1">
      <alignment horizontal="right" vertical="center" indent="1"/>
      <protection locked="0"/>
    </xf>
    <xf numFmtId="0" fontId="49" fillId="0" borderId="35" xfId="0" applyFont="1" applyBorder="1" applyAlignment="1" applyProtection="1">
      <alignment horizontal="right" vertical="center" indent="1"/>
      <protection locked="0"/>
    </xf>
    <xf numFmtId="0" fontId="49" fillId="0" borderId="1" xfId="0" applyFont="1" applyFill="1" applyBorder="1" applyAlignment="1" applyProtection="1">
      <alignment horizontal="right" vertical="center" indent="1"/>
      <protection locked="0"/>
    </xf>
    <xf numFmtId="0" fontId="49" fillId="0" borderId="1" xfId="51" applyFont="1" applyFill="1" applyBorder="1" applyAlignment="1" applyProtection="1">
      <alignment horizontal="right" vertical="center"/>
      <protection locked="0"/>
    </xf>
    <xf numFmtId="0" fontId="30" fillId="0" borderId="1" xfId="51" applyFont="1" applyFill="1" applyBorder="1" applyAlignment="1" applyProtection="1">
      <alignment horizontal="right" vertical="center" wrapText="1" indent="2"/>
      <protection locked="0"/>
    </xf>
    <xf numFmtId="0" fontId="45" fillId="0" borderId="1" xfId="51" applyFont="1" applyFill="1" applyBorder="1" applyAlignment="1" applyProtection="1">
      <alignment horizontal="right" vertical="center" indent="2"/>
      <protection locked="0"/>
    </xf>
    <xf numFmtId="0" fontId="58" fillId="0" borderId="1" xfId="0" applyFont="1" applyBorder="1" applyAlignment="1" applyProtection="1">
      <alignment horizontal="right" vertical="center" indent="1"/>
      <protection locked="0"/>
    </xf>
    <xf numFmtId="0" fontId="45" fillId="0" borderId="35" xfId="51" applyFont="1" applyFill="1" applyBorder="1" applyAlignment="1" applyProtection="1">
      <alignment horizontal="right" vertical="center" indent="2"/>
      <protection locked="0"/>
    </xf>
    <xf numFmtId="0" fontId="58" fillId="0" borderId="35" xfId="0" applyFont="1" applyBorder="1" applyAlignment="1" applyProtection="1">
      <alignment horizontal="right" vertical="center" indent="1"/>
      <protection locked="0"/>
    </xf>
    <xf numFmtId="0" fontId="58" fillId="0" borderId="77" xfId="0" applyFont="1" applyFill="1" applyBorder="1" applyAlignment="1" applyProtection="1">
      <alignment horizontal="left" vertical="center"/>
      <protection locked="0"/>
    </xf>
    <xf numFmtId="0" fontId="58" fillId="0" borderId="77" xfId="0" applyFont="1" applyFill="1" applyBorder="1" applyAlignment="1" applyProtection="1">
      <alignment horizontal="left" vertical="center" indent="1"/>
      <protection locked="0"/>
    </xf>
    <xf numFmtId="0" fontId="58" fillId="0" borderId="1" xfId="0" applyFont="1" applyBorder="1" applyAlignment="1" applyProtection="1">
      <alignment horizontal="right"/>
      <protection locked="0"/>
    </xf>
    <xf numFmtId="0" fontId="45" fillId="0" borderId="0" xfId="51" applyFont="1" applyFill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0" fillId="0" borderId="1" xfId="0" applyBorder="1" applyProtection="1"/>
    <xf numFmtId="14" fontId="47" fillId="0" borderId="2" xfId="0" applyNumberFormat="1" applyFont="1" applyBorder="1" applyAlignment="1" applyProtection="1">
      <alignment horizontal="center" vertical="center"/>
    </xf>
    <xf numFmtId="0" fontId="47" fillId="0" borderId="1" xfId="0" applyFont="1" applyBorder="1" applyProtection="1"/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3" fontId="47" fillId="0" borderId="12" xfId="0" applyNumberFormat="1" applyFont="1" applyBorder="1" applyAlignment="1" applyProtection="1">
      <alignment vertical="center"/>
    </xf>
    <xf numFmtId="0" fontId="8" fillId="0" borderId="1" xfId="0" applyFont="1" applyBorder="1" applyProtection="1"/>
    <xf numFmtId="0" fontId="9" fillId="0" borderId="1" xfId="0" applyFont="1" applyBorder="1" applyProtection="1"/>
    <xf numFmtId="14" fontId="47" fillId="0" borderId="0" xfId="0" applyNumberFormat="1" applyFont="1" applyBorder="1" applyAlignment="1" applyProtection="1">
      <alignment horizontal="center" vertical="center"/>
    </xf>
    <xf numFmtId="14" fontId="47" fillId="0" borderId="0" xfId="0" applyNumberFormat="1" applyFont="1" applyBorder="1" applyAlignment="1" applyProtection="1">
      <alignment horizontal="right" vertical="center"/>
    </xf>
    <xf numFmtId="3" fontId="47" fillId="0" borderId="1" xfId="0" applyNumberFormat="1" applyFont="1" applyBorder="1" applyAlignment="1" applyProtection="1">
      <alignment vertical="center"/>
    </xf>
    <xf numFmtId="0" fontId="46" fillId="0" borderId="1" xfId="0" applyFont="1" applyBorder="1" applyAlignment="1" applyProtection="1">
      <alignment wrapText="1"/>
    </xf>
    <xf numFmtId="0" fontId="11" fillId="0" borderId="0" xfId="0" applyFont="1" applyBorder="1" applyAlignment="1" applyProtection="1">
      <alignment horizontal="center"/>
      <protection locked="0"/>
    </xf>
    <xf numFmtId="0" fontId="61" fillId="0" borderId="0" xfId="0" applyFont="1" applyFill="1" applyProtection="1">
      <protection locked="0"/>
    </xf>
    <xf numFmtId="0" fontId="63" fillId="0" borderId="0" xfId="0" applyFont="1" applyAlignment="1" applyProtection="1">
      <alignment horizontal="center"/>
      <protection locked="0"/>
    </xf>
    <xf numFmtId="0" fontId="66" fillId="0" borderId="0" xfId="0" applyFont="1" applyFill="1" applyProtection="1">
      <protection locked="0"/>
    </xf>
    <xf numFmtId="0" fontId="6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5" xfId="0" applyBorder="1" applyProtection="1"/>
    <xf numFmtId="14" fontId="47" fillId="0" borderId="22" xfId="0" applyNumberFormat="1" applyFont="1" applyBorder="1" applyAlignment="1" applyProtection="1">
      <alignment horizontal="center" vertical="center"/>
    </xf>
    <xf numFmtId="0" fontId="10" fillId="0" borderId="13" xfId="0" applyFont="1" applyBorder="1" applyProtection="1"/>
    <xf numFmtId="0" fontId="0" fillId="0" borderId="52" xfId="0" applyBorder="1" applyProtection="1"/>
    <xf numFmtId="0" fontId="10" fillId="0" borderId="39" xfId="0" applyFont="1" applyBorder="1" applyProtection="1"/>
    <xf numFmtId="3" fontId="10" fillId="0" borderId="39" xfId="0" applyNumberFormat="1" applyFont="1" applyBorder="1" applyProtection="1"/>
    <xf numFmtId="0" fontId="10" fillId="0" borderId="2" xfId="0" applyFont="1" applyBorder="1" applyProtection="1"/>
    <xf numFmtId="3" fontId="10" fillId="0" borderId="2" xfId="0" applyNumberFormat="1" applyFont="1" applyBorder="1" applyProtection="1"/>
    <xf numFmtId="0" fontId="10" fillId="0" borderId="1" xfId="0" applyFont="1" applyBorder="1" applyAlignment="1" applyProtection="1">
      <alignment wrapText="1"/>
    </xf>
    <xf numFmtId="3" fontId="10" fillId="0" borderId="1" xfId="0" applyNumberFormat="1" applyFont="1" applyBorder="1" applyAlignment="1" applyProtection="1">
      <alignment vertical="center"/>
    </xf>
    <xf numFmtId="3" fontId="10" fillId="0" borderId="39" xfId="0" applyNumberFormat="1" applyFont="1" applyBorder="1" applyAlignment="1" applyProtection="1">
      <alignment vertical="center"/>
    </xf>
    <xf numFmtId="0" fontId="10" fillId="0" borderId="1" xfId="0" applyFont="1" applyBorder="1" applyProtection="1"/>
    <xf numFmtId="0" fontId="0" fillId="0" borderId="1" xfId="0" applyBorder="1" applyAlignment="1" applyProtection="1">
      <alignment wrapText="1"/>
    </xf>
    <xf numFmtId="3" fontId="7" fillId="0" borderId="0" xfId="0" applyNumberFormat="1" applyFont="1" applyProtection="1"/>
    <xf numFmtId="0" fontId="0" fillId="0" borderId="0" xfId="0" applyBorder="1" applyProtection="1"/>
    <xf numFmtId="49" fontId="0" fillId="0" borderId="0" xfId="0" applyNumberFormat="1" applyProtection="1"/>
    <xf numFmtId="0" fontId="0" fillId="0" borderId="0" xfId="0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0" fontId="10" fillId="0" borderId="53" xfId="0" applyFont="1" applyBorder="1" applyProtection="1"/>
    <xf numFmtId="0" fontId="9" fillId="0" borderId="54" xfId="0" applyFont="1" applyBorder="1" applyAlignment="1" applyProtection="1">
      <alignment horizontal="center"/>
    </xf>
    <xf numFmtId="0" fontId="9" fillId="0" borderId="55" xfId="0" applyFont="1" applyBorder="1" applyAlignment="1" applyProtection="1">
      <alignment horizontal="center"/>
    </xf>
    <xf numFmtId="0" fontId="8" fillId="0" borderId="24" xfId="0" applyFont="1" applyFill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left"/>
    </xf>
    <xf numFmtId="0" fontId="0" fillId="0" borderId="74" xfId="0" applyBorder="1" applyProtection="1"/>
    <xf numFmtId="0" fontId="10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0" borderId="16" xfId="0" applyBorder="1" applyProtection="1"/>
    <xf numFmtId="0" fontId="10" fillId="0" borderId="17" xfId="0" applyFont="1" applyBorder="1" applyProtection="1"/>
    <xf numFmtId="0" fontId="0" fillId="0" borderId="39" xfId="0" applyBorder="1" applyProtection="1">
      <protection locked="0"/>
    </xf>
    <xf numFmtId="0" fontId="0" fillId="0" borderId="22" xfId="0" applyBorder="1" applyProtection="1">
      <protection locked="0"/>
    </xf>
    <xf numFmtId="3" fontId="30" fillId="0" borderId="31" xfId="73" applyNumberFormat="1" applyFont="1" applyFill="1" applyBorder="1" applyAlignment="1" applyProtection="1">
      <alignment horizontal="right" vertical="center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48" fillId="0" borderId="0" xfId="73" applyFont="1" applyFill="1" applyBorder="1" applyAlignment="1" applyProtection="1">
      <alignment horizontal="left" wrapText="1" indent="1"/>
      <protection locked="0"/>
    </xf>
    <xf numFmtId="0" fontId="49" fillId="0" borderId="22" xfId="0" applyFont="1" applyFill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72" fillId="0" borderId="25" xfId="73" applyFont="1" applyFill="1" applyBorder="1" applyAlignment="1" applyProtection="1">
      <alignment vertical="center" wrapText="1"/>
      <protection locked="0"/>
    </xf>
    <xf numFmtId="0" fontId="49" fillId="30" borderId="25" xfId="73" applyFont="1" applyFill="1" applyBorder="1" applyAlignment="1" applyProtection="1">
      <alignment vertical="center"/>
      <protection locked="0"/>
    </xf>
    <xf numFmtId="0" fontId="49" fillId="0" borderId="15" xfId="73" applyFont="1" applyBorder="1" applyAlignment="1" applyProtection="1">
      <alignment horizontal="center" vertical="center"/>
      <protection locked="0"/>
    </xf>
    <xf numFmtId="0" fontId="30" fillId="30" borderId="14" xfId="73" applyFont="1" applyFill="1" applyBorder="1" applyAlignment="1" applyProtection="1">
      <alignment horizontal="center" vertical="center"/>
      <protection locked="0"/>
    </xf>
    <xf numFmtId="0" fontId="72" fillId="0" borderId="60" xfId="73" applyFont="1" applyFill="1" applyBorder="1" applyAlignment="1" applyProtection="1">
      <alignment vertical="center" wrapText="1"/>
      <protection locked="0"/>
    </xf>
    <xf numFmtId="0" fontId="48" fillId="0" borderId="47" xfId="73" applyFont="1" applyFill="1" applyBorder="1" applyAlignment="1" applyProtection="1">
      <alignment horizontal="left" vertical="center" wrapText="1"/>
      <protection locked="0"/>
    </xf>
    <xf numFmtId="0" fontId="30" fillId="0" borderId="60" xfId="73" applyFont="1" applyBorder="1" applyProtection="1">
      <protection locked="0"/>
    </xf>
    <xf numFmtId="0" fontId="48" fillId="0" borderId="46" xfId="73" applyFont="1" applyFill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 wrapText="1"/>
      <protection locked="0"/>
    </xf>
    <xf numFmtId="0" fontId="48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8" fillId="0" borderId="69" xfId="73" applyFont="1" applyFill="1" applyBorder="1" applyAlignment="1" applyProtection="1">
      <alignment horizontal="left" vertical="center" wrapText="1" indent="1"/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23" xfId="73" applyFont="1" applyBorder="1" applyAlignment="1" applyProtection="1">
      <alignment horizontal="righ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7" xfId="73" applyFont="1" applyBorder="1" applyProtection="1">
      <protection locked="0"/>
    </xf>
    <xf numFmtId="0" fontId="30" fillId="0" borderId="16" xfId="73" applyFont="1" applyBorder="1" applyAlignment="1" applyProtection="1">
      <alignment horizontal="center" vertical="center"/>
      <protection locked="0"/>
    </xf>
    <xf numFmtId="0" fontId="30" fillId="0" borderId="2" xfId="73" applyFont="1" applyBorder="1" applyAlignment="1" applyProtection="1">
      <alignment horizontal="center" vertical="center"/>
      <protection locked="0"/>
    </xf>
    <xf numFmtId="0" fontId="30" fillId="0" borderId="17" xfId="73" applyFont="1" applyBorder="1" applyAlignment="1" applyProtection="1">
      <alignment horizontal="center" vertical="center"/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9" xfId="73" applyFont="1" applyBorder="1" applyProtection="1">
      <protection locked="0"/>
    </xf>
    <xf numFmtId="0" fontId="30" fillId="0" borderId="18" xfId="73" applyFont="1" applyBorder="1" applyAlignment="1" applyProtection="1">
      <alignment horizontal="center" vertical="center"/>
      <protection locked="0"/>
    </xf>
    <xf numFmtId="0" fontId="30" fillId="0" borderId="1" xfId="73" applyFont="1" applyBorder="1" applyAlignment="1" applyProtection="1">
      <alignment horizontal="center" vertical="center"/>
      <protection locked="0"/>
    </xf>
    <xf numFmtId="0" fontId="30" fillId="0" borderId="19" xfId="73" applyFont="1" applyBorder="1" applyAlignment="1" applyProtection="1">
      <alignment horizontal="center" vertical="center"/>
      <protection locked="0"/>
    </xf>
    <xf numFmtId="0" fontId="30" fillId="0" borderId="64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3" xfId="73" applyFont="1" applyBorder="1" applyProtection="1">
      <protection locked="0"/>
    </xf>
    <xf numFmtId="0" fontId="30" fillId="0" borderId="21" xfId="73" applyFont="1" applyBorder="1" applyAlignment="1" applyProtection="1">
      <alignment horizontal="center" vertical="center"/>
      <protection locked="0"/>
    </xf>
    <xf numFmtId="0" fontId="30" fillId="0" borderId="22" xfId="73" applyFont="1" applyBorder="1" applyAlignment="1" applyProtection="1">
      <alignment horizontal="center" vertical="center"/>
      <protection locked="0"/>
    </xf>
    <xf numFmtId="0" fontId="30" fillId="0" borderId="23" xfId="73" applyFont="1" applyBorder="1" applyAlignment="1" applyProtection="1">
      <alignment horizontal="center" vertical="center"/>
      <protection locked="0"/>
    </xf>
    <xf numFmtId="0" fontId="72" fillId="0" borderId="25" xfId="73" applyFont="1" applyFill="1" applyBorder="1" applyAlignment="1" applyProtection="1">
      <alignment wrapText="1"/>
      <protection locked="0"/>
    </xf>
    <xf numFmtId="0" fontId="48" fillId="0" borderId="46" xfId="73" applyFont="1" applyFill="1" applyBorder="1" applyAlignment="1" applyProtection="1">
      <alignment horizontal="left" wrapText="1" indent="1"/>
      <protection locked="0"/>
    </xf>
    <xf numFmtId="0" fontId="72" fillId="0" borderId="25" xfId="73" applyFont="1" applyBorder="1" applyAlignment="1" applyProtection="1">
      <alignment wrapText="1"/>
      <protection locked="0"/>
    </xf>
    <xf numFmtId="0" fontId="48" fillId="0" borderId="47" xfId="73" applyFont="1" applyFill="1" applyBorder="1" applyAlignment="1" applyProtection="1">
      <alignment horizontal="left" wrapText="1"/>
      <protection locked="0"/>
    </xf>
    <xf numFmtId="0" fontId="48" fillId="0" borderId="46" xfId="73" applyFont="1" applyFill="1" applyBorder="1" applyAlignment="1" applyProtection="1">
      <alignment horizontal="left" wrapText="1"/>
      <protection locked="0"/>
    </xf>
    <xf numFmtId="0" fontId="72" fillId="0" borderId="25" xfId="73" applyFont="1" applyBorder="1" applyAlignment="1" applyProtection="1">
      <alignment horizontal="left" wrapText="1"/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 inden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0" fontId="48" fillId="0" borderId="46" xfId="73" applyFont="1" applyFill="1" applyBorder="1" applyAlignment="1" applyProtection="1">
      <alignment horizontal="left" vertical="center"/>
      <protection locked="0"/>
    </xf>
    <xf numFmtId="0" fontId="72" fillId="0" borderId="25" xfId="73" applyFont="1" applyBorder="1" applyAlignment="1" applyProtection="1">
      <alignment horizontal="left" vertical="center" wrapText="1"/>
      <protection locked="0"/>
    </xf>
    <xf numFmtId="0" fontId="30" fillId="0" borderId="0" xfId="73" applyFont="1" applyAlignment="1" applyProtection="1">
      <alignment horizontal="center" vertical="center"/>
      <protection locked="0"/>
    </xf>
    <xf numFmtId="0" fontId="49" fillId="0" borderId="16" xfId="0" applyFont="1" applyBorder="1" applyAlignment="1" applyProtection="1">
      <alignment horizontal="center" vertical="center"/>
      <protection locked="0"/>
    </xf>
    <xf numFmtId="0" fontId="49" fillId="0" borderId="2" xfId="0" applyFont="1" applyBorder="1" applyAlignment="1" applyProtection="1">
      <alignment horizontal="center" vertical="center"/>
      <protection locked="0"/>
    </xf>
    <xf numFmtId="0" fontId="30" fillId="0" borderId="2" xfId="76" applyFont="1" applyBorder="1" applyProtection="1">
      <protection locked="0"/>
    </xf>
    <xf numFmtId="0" fontId="30" fillId="0" borderId="17" xfId="76" applyFont="1" applyBorder="1" applyProtection="1">
      <protection locked="0"/>
    </xf>
    <xf numFmtId="0" fontId="45" fillId="0" borderId="0" xfId="76" applyFont="1" applyProtection="1">
      <protection locked="0"/>
    </xf>
    <xf numFmtId="0" fontId="49" fillId="0" borderId="18" xfId="0" applyFont="1" applyBorder="1" applyAlignment="1" applyProtection="1">
      <alignment horizontal="center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30" fillId="0" borderId="1" xfId="76" applyFont="1" applyBorder="1" applyProtection="1">
      <protection locked="0"/>
    </xf>
    <xf numFmtId="0" fontId="30" fillId="0" borderId="19" xfId="76" applyFont="1" applyBorder="1" applyProtection="1">
      <protection locked="0"/>
    </xf>
    <xf numFmtId="0" fontId="49" fillId="0" borderId="21" xfId="0" applyFont="1" applyBorder="1" applyAlignment="1" applyProtection="1">
      <alignment horizontal="center" vertical="center"/>
      <protection locked="0"/>
    </xf>
    <xf numFmtId="0" fontId="49" fillId="0" borderId="22" xfId="0" applyFont="1" applyBorder="1" applyAlignment="1" applyProtection="1">
      <alignment horizontal="center" vertical="center"/>
      <protection locked="0"/>
    </xf>
    <xf numFmtId="0" fontId="30" fillId="0" borderId="22" xfId="76" applyFont="1" applyBorder="1" applyProtection="1">
      <protection locked="0"/>
    </xf>
    <xf numFmtId="0" fontId="30" fillId="0" borderId="23" xfId="76" applyFont="1" applyBorder="1" applyProtection="1">
      <protection locked="0"/>
    </xf>
    <xf numFmtId="0" fontId="30" fillId="0" borderId="0" xfId="76" applyFont="1" applyProtection="1">
      <protection locked="0"/>
    </xf>
    <xf numFmtId="0" fontId="49" fillId="0" borderId="0" xfId="0" applyFont="1" applyBorder="1" applyAlignment="1" applyProtection="1">
      <alignment horizontal="center" vertical="center"/>
      <protection locked="0"/>
    </xf>
    <xf numFmtId="0" fontId="30" fillId="0" borderId="0" xfId="76" applyFont="1" applyBorder="1" applyProtection="1">
      <protection locked="0"/>
    </xf>
    <xf numFmtId="0" fontId="49" fillId="0" borderId="13" xfId="0" applyFont="1" applyBorder="1" applyAlignment="1" applyProtection="1">
      <alignment horizontal="center" vertical="center"/>
      <protection locked="0"/>
    </xf>
    <xf numFmtId="3" fontId="49" fillId="0" borderId="15" xfId="76" applyNumberFormat="1" applyFont="1" applyBorder="1" applyProtection="1">
      <protection locked="0"/>
    </xf>
    <xf numFmtId="0" fontId="49" fillId="0" borderId="0" xfId="76" applyFont="1" applyBorder="1" applyProtection="1">
      <protection locked="0"/>
    </xf>
    <xf numFmtId="0" fontId="45" fillId="0" borderId="0" xfId="76" applyFont="1" applyBorder="1" applyProtection="1">
      <protection locked="0"/>
    </xf>
    <xf numFmtId="0" fontId="49" fillId="0" borderId="0" xfId="76" applyFont="1" applyProtection="1">
      <protection locked="0"/>
    </xf>
    <xf numFmtId="0" fontId="44" fillId="0" borderId="0" xfId="76" applyFont="1" applyProtection="1">
      <protection locked="0"/>
    </xf>
    <xf numFmtId="0" fontId="45" fillId="0" borderId="0" xfId="76" applyFont="1" applyProtection="1"/>
    <xf numFmtId="0" fontId="58" fillId="0" borderId="0" xfId="76" applyFont="1" applyProtection="1"/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75" xfId="0" applyFont="1" applyBorder="1" applyAlignment="1" applyProtection="1">
      <alignment horizontal="center" vertical="center"/>
      <protection locked="0"/>
    </xf>
    <xf numFmtId="3" fontId="49" fillId="0" borderId="72" xfId="76" applyNumberFormat="1" applyFont="1" applyBorder="1" applyProtection="1">
      <protection locked="0"/>
    </xf>
    <xf numFmtId="0" fontId="49" fillId="0" borderId="13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5" xfId="73" applyFont="1" applyBorder="1" applyAlignment="1" applyProtection="1">
      <alignment horizontal="center" vertical="center" wrapText="1"/>
    </xf>
    <xf numFmtId="172" fontId="49" fillId="0" borderId="45" xfId="73" applyNumberFormat="1" applyFont="1" applyBorder="1" applyAlignment="1" applyProtection="1">
      <alignment horizontal="left" vertical="center" wrapText="1" indent="4"/>
    </xf>
    <xf numFmtId="172" fontId="49" fillId="0" borderId="46" xfId="73" applyNumberFormat="1" applyFont="1" applyBorder="1" applyAlignment="1" applyProtection="1">
      <alignment horizontal="left" vertical="center" wrapText="1" indent="4"/>
    </xf>
    <xf numFmtId="172" fontId="49" fillId="0" borderId="69" xfId="73" applyNumberFormat="1" applyFont="1" applyBorder="1" applyAlignment="1" applyProtection="1">
      <alignment horizontal="left" vertical="center" wrapText="1" indent="4"/>
    </xf>
    <xf numFmtId="172" fontId="72" fillId="0" borderId="62" xfId="73" applyNumberFormat="1" applyFont="1" applyBorder="1" applyAlignment="1" applyProtection="1">
      <alignment horizontal="center" vertical="center" wrapText="1"/>
    </xf>
    <xf numFmtId="0" fontId="49" fillId="0" borderId="28" xfId="73" applyFont="1" applyBorder="1" applyAlignment="1" applyProtection="1">
      <alignment horizontal="center" vertical="center" wrapText="1"/>
    </xf>
    <xf numFmtId="3" fontId="49" fillId="0" borderId="28" xfId="73" applyNumberFormat="1" applyFont="1" applyBorder="1" applyAlignment="1" applyProtection="1">
      <alignment horizontal="center" vertical="center" wrapText="1"/>
    </xf>
    <xf numFmtId="172" fontId="49" fillId="0" borderId="49" xfId="73" applyNumberFormat="1" applyFont="1" applyBorder="1" applyAlignment="1" applyProtection="1">
      <alignment horizontal="left" vertical="center" wrapText="1" indent="4"/>
    </xf>
    <xf numFmtId="172" fontId="72" fillId="0" borderId="25" xfId="73" applyNumberFormat="1" applyFont="1" applyBorder="1" applyAlignment="1" applyProtection="1">
      <alignment horizontal="center" vertical="center" wrapText="1"/>
    </xf>
    <xf numFmtId="0" fontId="49" fillId="0" borderId="48" xfId="73" applyFont="1" applyBorder="1" applyAlignment="1" applyProtection="1">
      <alignment horizontal="center" vertical="center" wrapText="1"/>
      <protection locked="0"/>
    </xf>
    <xf numFmtId="0" fontId="49" fillId="0" borderId="16" xfId="73" applyFont="1" applyBorder="1" applyAlignment="1" applyProtection="1">
      <alignment horizontal="center" vertical="center" wrapText="1"/>
      <protection locked="0"/>
    </xf>
    <xf numFmtId="0" fontId="49" fillId="0" borderId="31" xfId="73" applyFont="1" applyBorder="1" applyAlignment="1" applyProtection="1">
      <alignment horizontal="center" vertical="center" wrapText="1"/>
      <protection locked="0"/>
    </xf>
    <xf numFmtId="0" fontId="49" fillId="0" borderId="18" xfId="73" applyFont="1" applyBorder="1" applyAlignment="1" applyProtection="1">
      <alignment horizontal="center" vertical="center" wrapText="1"/>
      <protection locked="0"/>
    </xf>
    <xf numFmtId="0" fontId="49" fillId="0" borderId="33" xfId="73" applyFont="1" applyBorder="1" applyAlignment="1" applyProtection="1">
      <alignment horizontal="center" vertical="center" wrapText="1"/>
      <protection locked="0"/>
    </xf>
    <xf numFmtId="0" fontId="49" fillId="0" borderId="68" xfId="73" applyFont="1" applyBorder="1" applyAlignment="1" applyProtection="1">
      <alignment horizontal="center" vertical="center" wrapText="1"/>
      <protection locked="0"/>
    </xf>
    <xf numFmtId="172" fontId="49" fillId="0" borderId="31" xfId="73" applyNumberFormat="1" applyFont="1" applyBorder="1" applyAlignment="1" applyProtection="1">
      <alignment horizontal="center" vertical="center" wrapText="1"/>
      <protection locked="0"/>
    </xf>
    <xf numFmtId="172" fontId="49" fillId="0" borderId="33" xfId="73" applyNumberFormat="1" applyFont="1" applyBorder="1" applyAlignment="1" applyProtection="1">
      <alignment horizontal="center" vertical="center" wrapText="1"/>
      <protection locked="0"/>
    </xf>
    <xf numFmtId="172" fontId="49" fillId="0" borderId="48" xfId="73" applyNumberFormat="1" applyFont="1" applyBorder="1" applyAlignment="1" applyProtection="1">
      <alignment horizontal="center" vertical="center" wrapText="1"/>
      <protection locked="0"/>
    </xf>
    <xf numFmtId="0" fontId="43" fillId="0" borderId="48" xfId="0" applyFont="1" applyBorder="1" applyAlignment="1" applyProtection="1">
      <alignment horizontal="left"/>
      <protection locked="0"/>
    </xf>
    <xf numFmtId="0" fontId="0" fillId="0" borderId="16" xfId="0" applyFont="1" applyBorder="1" applyProtection="1">
      <protection locked="0"/>
    </xf>
    <xf numFmtId="0" fontId="43" fillId="0" borderId="2" xfId="0" applyFont="1" applyBorder="1" applyProtection="1">
      <protection locked="0"/>
    </xf>
    <xf numFmtId="0" fontId="0" fillId="0" borderId="2" xfId="0" applyFont="1" applyBorder="1" applyProtection="1">
      <protection locked="0"/>
    </xf>
    <xf numFmtId="0" fontId="0" fillId="0" borderId="31" xfId="0" applyFont="1" applyBorder="1" applyAlignment="1" applyProtection="1">
      <alignment horizontal="right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" xfId="0" applyFont="1" applyBorder="1" applyProtection="1">
      <protection locked="0"/>
    </xf>
    <xf numFmtId="0" fontId="30" fillId="0" borderId="31" xfId="73" applyFont="1" applyBorder="1" applyProtection="1">
      <protection locked="0"/>
    </xf>
    <xf numFmtId="0" fontId="0" fillId="0" borderId="31" xfId="0" applyFont="1" applyBorder="1" applyProtection="1">
      <protection locked="0"/>
    </xf>
    <xf numFmtId="0" fontId="0" fillId="0" borderId="18" xfId="0" applyFont="1" applyBorder="1" applyProtection="1">
      <protection locked="0"/>
    </xf>
    <xf numFmtId="0" fontId="0" fillId="0" borderId="33" xfId="0" applyFont="1" applyBorder="1" applyProtection="1">
      <protection locked="0"/>
    </xf>
    <xf numFmtId="0" fontId="0" fillId="0" borderId="68" xfId="0" applyFont="1" applyBorder="1" applyProtection="1">
      <protection locked="0"/>
    </xf>
    <xf numFmtId="0" fontId="0" fillId="0" borderId="35" xfId="0" applyFont="1" applyBorder="1" applyProtection="1">
      <protection locked="0"/>
    </xf>
    <xf numFmtId="0" fontId="49" fillId="0" borderId="0" xfId="73" applyFont="1" applyBorder="1" applyAlignment="1" applyProtection="1">
      <protection locked="0"/>
    </xf>
    <xf numFmtId="0" fontId="75" fillId="0" borderId="0" xfId="84" applyFont="1" applyProtection="1"/>
    <xf numFmtId="0" fontId="76" fillId="0" borderId="0" xfId="84" applyFont="1" applyProtection="1"/>
    <xf numFmtId="0" fontId="74" fillId="32" borderId="35" xfId="84" applyFont="1" applyFill="1" applyBorder="1" applyAlignment="1" applyProtection="1">
      <alignment vertical="center"/>
    </xf>
    <xf numFmtId="0" fontId="74" fillId="32" borderId="35" xfId="84" applyFont="1" applyFill="1" applyBorder="1" applyAlignment="1" applyProtection="1">
      <alignment horizontal="center" vertical="center"/>
    </xf>
    <xf numFmtId="0" fontId="77" fillId="31" borderId="1" xfId="84" applyFont="1" applyFill="1" applyBorder="1" applyAlignment="1" applyProtection="1">
      <alignment horizontal="center" vertical="center"/>
    </xf>
    <xf numFmtId="0" fontId="77" fillId="0" borderId="1" xfId="84" applyFont="1" applyBorder="1" applyAlignment="1" applyProtection="1">
      <alignment horizontal="center" vertical="center"/>
    </xf>
    <xf numFmtId="0" fontId="77" fillId="0" borderId="0" xfId="84" applyFont="1" applyProtection="1"/>
    <xf numFmtId="0" fontId="77" fillId="0" borderId="0" xfId="84" applyFont="1" applyAlignment="1" applyProtection="1">
      <alignment horizontal="center" vertical="center"/>
    </xf>
    <xf numFmtId="0" fontId="77" fillId="0" borderId="1" xfId="84" applyFont="1" applyBorder="1" applyAlignment="1" applyProtection="1">
      <alignment horizontal="center" vertical="center"/>
      <protection locked="0"/>
    </xf>
    <xf numFmtId="0" fontId="77" fillId="0" borderId="1" xfId="84" applyFont="1" applyBorder="1" applyProtection="1">
      <protection locked="0"/>
    </xf>
    <xf numFmtId="0" fontId="75" fillId="0" borderId="0" xfId="84" applyFont="1" applyProtection="1">
      <protection locked="0"/>
    </xf>
    <xf numFmtId="0" fontId="75" fillId="0" borderId="1" xfId="84" applyFont="1" applyBorder="1" applyAlignment="1" applyProtection="1">
      <alignment horizontal="center" vertical="center"/>
      <protection locked="0"/>
    </xf>
    <xf numFmtId="0" fontId="75" fillId="0" borderId="1" xfId="84" applyFont="1" applyBorder="1" applyProtection="1">
      <protection locked="0"/>
    </xf>
    <xf numFmtId="0" fontId="77" fillId="0" borderId="0" xfId="84" applyFont="1" applyProtection="1">
      <protection locked="0"/>
    </xf>
    <xf numFmtId="0" fontId="77" fillId="0" borderId="0" xfId="84" applyFont="1" applyAlignment="1" applyProtection="1">
      <alignment horizontal="center" vertical="center"/>
      <protection locked="0"/>
    </xf>
    <xf numFmtId="0" fontId="44" fillId="0" borderId="25" xfId="0" applyFont="1" applyBorder="1" applyProtection="1"/>
    <xf numFmtId="14" fontId="49" fillId="0" borderId="28" xfId="0" applyNumberFormat="1" applyFont="1" applyBorder="1" applyAlignment="1" applyProtection="1">
      <alignment horizontal="center"/>
    </xf>
    <xf numFmtId="0" fontId="44" fillId="0" borderId="47" xfId="0" applyFont="1" applyBorder="1" applyAlignment="1" applyProtection="1">
      <alignment horizontal="left" indent="1"/>
    </xf>
    <xf numFmtId="0" fontId="44" fillId="0" borderId="46" xfId="0" applyFont="1" applyBorder="1" applyAlignment="1" applyProtection="1">
      <alignment horizontal="left" indent="1"/>
    </xf>
    <xf numFmtId="0" fontId="44" fillId="0" borderId="69" xfId="0" applyFont="1" applyBorder="1" applyAlignment="1" applyProtection="1">
      <alignment horizontal="left" indent="1"/>
    </xf>
    <xf numFmtId="0" fontId="30" fillId="0" borderId="0" xfId="0" applyFont="1" applyBorder="1" applyProtection="1"/>
    <xf numFmtId="0" fontId="44" fillId="0" borderId="47" xfId="0" applyFont="1" applyBorder="1" applyAlignment="1" applyProtection="1">
      <alignment horizontal="left" wrapText="1"/>
    </xf>
    <xf numFmtId="3" fontId="30" fillId="0" borderId="48" xfId="0" applyNumberFormat="1" applyFont="1" applyBorder="1" applyProtection="1"/>
    <xf numFmtId="0" fontId="45" fillId="0" borderId="47" xfId="0" applyFont="1" applyBorder="1" applyAlignment="1" applyProtection="1">
      <alignment horizontal="left" wrapText="1" indent="1"/>
    </xf>
    <xf numFmtId="0" fontId="44" fillId="25" borderId="25" xfId="0" applyFont="1" applyFill="1" applyBorder="1" applyAlignment="1" applyProtection="1">
      <alignment horizontal="center" vertical="center"/>
    </xf>
    <xf numFmtId="3" fontId="49" fillId="25" borderId="25" xfId="0" applyNumberFormat="1" applyFont="1" applyFill="1" applyBorder="1" applyAlignment="1" applyProtection="1">
      <alignment horizontal="center" vertical="center"/>
    </xf>
    <xf numFmtId="3" fontId="49" fillId="25" borderId="28" xfId="0" applyNumberFormat="1" applyFont="1" applyFill="1" applyBorder="1" applyAlignment="1" applyProtection="1">
      <alignment horizontal="center" vertical="center"/>
    </xf>
    <xf numFmtId="0" fontId="44" fillId="0" borderId="0" xfId="0" applyFont="1" applyBorder="1" applyAlignment="1" applyProtection="1">
      <alignment horizontal="left" indent="1"/>
    </xf>
    <xf numFmtId="3" fontId="30" fillId="0" borderId="0" xfId="0" applyNumberFormat="1" applyFont="1" applyProtection="1"/>
    <xf numFmtId="3" fontId="49" fillId="0" borderId="50" xfId="0" applyNumberFormat="1" applyFont="1" applyBorder="1" applyAlignment="1" applyProtection="1">
      <alignment horizontal="center" vertical="center"/>
      <protection locked="0"/>
    </xf>
    <xf numFmtId="0" fontId="59" fillId="0" borderId="0" xfId="75" applyProtection="1"/>
    <xf numFmtId="0" fontId="43" fillId="0" borderId="0" xfId="0" applyFont="1" applyAlignment="1" applyProtection="1">
      <alignment horizontal="right"/>
    </xf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59" fillId="0" borderId="0" xfId="75" applyFont="1" applyProtection="1"/>
    <xf numFmtId="0" fontId="0" fillId="0" borderId="0" xfId="0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53" fillId="0" borderId="0" xfId="0" applyFont="1" applyProtection="1"/>
    <xf numFmtId="0" fontId="53" fillId="0" borderId="0" xfId="0" applyFont="1" applyAlignment="1" applyProtection="1">
      <alignment horizontal="center" vertical="center"/>
    </xf>
    <xf numFmtId="0" fontId="0" fillId="0" borderId="45" xfId="0" applyBorder="1" applyAlignment="1" applyProtection="1">
      <alignment wrapText="1"/>
    </xf>
    <xf numFmtId="14" fontId="10" fillId="0" borderId="25" xfId="0" applyNumberFormat="1" applyFont="1" applyBorder="1" applyAlignment="1" applyProtection="1">
      <alignment horizontal="center" vertical="center" wrapText="1"/>
    </xf>
    <xf numFmtId="14" fontId="10" fillId="0" borderId="28" xfId="0" applyNumberFormat="1" applyFont="1" applyBorder="1" applyAlignment="1" applyProtection="1">
      <alignment horizontal="center" vertical="center" wrapText="1"/>
    </xf>
    <xf numFmtId="0" fontId="9" fillId="0" borderId="46" xfId="0" applyFont="1" applyBorder="1" applyAlignment="1" applyProtection="1">
      <alignment vertical="center" wrapText="1"/>
    </xf>
    <xf numFmtId="0" fontId="0" fillId="0" borderId="47" xfId="0" applyBorder="1" applyAlignment="1" applyProtection="1">
      <alignment horizontal="center" vertical="center"/>
    </xf>
    <xf numFmtId="0" fontId="8" fillId="0" borderId="46" xfId="0" applyFont="1" applyBorder="1" applyAlignment="1" applyProtection="1">
      <alignment vertical="center" wrapText="1"/>
    </xf>
    <xf numFmtId="0" fontId="0" fillId="0" borderId="46" xfId="0" applyBorder="1" applyAlignment="1" applyProtection="1">
      <alignment horizontal="center" vertical="center"/>
    </xf>
    <xf numFmtId="0" fontId="8" fillId="0" borderId="46" xfId="0" applyFont="1" applyFill="1" applyBorder="1" applyAlignment="1" applyProtection="1">
      <alignment vertical="center" wrapText="1"/>
    </xf>
    <xf numFmtId="0" fontId="8" fillId="24" borderId="46" xfId="0" applyFont="1" applyFill="1" applyBorder="1" applyAlignment="1" applyProtection="1">
      <alignment vertical="center" wrapText="1"/>
    </xf>
    <xf numFmtId="0" fontId="0" fillId="0" borderId="49" xfId="0" applyBorder="1" applyAlignment="1" applyProtection="1">
      <alignment horizontal="center" vertical="center"/>
    </xf>
    <xf numFmtId="0" fontId="8" fillId="0" borderId="49" xfId="0" applyFont="1" applyBorder="1" applyAlignment="1" applyProtection="1">
      <alignment vertical="center" wrapText="1"/>
    </xf>
    <xf numFmtId="0" fontId="8" fillId="0" borderId="69" xfId="0" applyFont="1" applyBorder="1" applyAlignment="1" applyProtection="1">
      <alignment vertical="center" wrapText="1"/>
    </xf>
    <xf numFmtId="0" fontId="0" fillId="0" borderId="69" xfId="0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Protection="1"/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49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50" xfId="0" applyBorder="1" applyProtection="1"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13" xfId="0" applyFont="1" applyBorder="1" applyProtection="1"/>
    <xf numFmtId="14" fontId="10" fillId="0" borderId="27" xfId="0" applyNumberFormat="1" applyFont="1" applyBorder="1" applyAlignment="1" applyProtection="1">
      <alignment horizontal="center" vertical="center" wrapText="1"/>
    </xf>
    <xf numFmtId="14" fontId="10" fillId="0" borderId="15" xfId="0" applyNumberFormat="1" applyFont="1" applyBorder="1" applyAlignment="1" applyProtection="1">
      <alignment horizontal="center" vertical="center" wrapText="1"/>
    </xf>
    <xf numFmtId="0" fontId="45" fillId="0" borderId="17" xfId="0" applyFont="1" applyFill="1" applyBorder="1" applyAlignment="1" applyProtection="1">
      <alignment horizontal="center" vertical="center"/>
    </xf>
    <xf numFmtId="0" fontId="44" fillId="0" borderId="20" xfId="0" applyFont="1" applyFill="1" applyBorder="1" applyAlignment="1" applyProtection="1">
      <alignment horizontal="left" vertical="center" wrapText="1"/>
    </xf>
    <xf numFmtId="0" fontId="45" fillId="0" borderId="40" xfId="0" applyFont="1" applyFill="1" applyBorder="1" applyAlignment="1" applyProtection="1">
      <alignment horizontal="center" vertical="center" wrapText="1"/>
    </xf>
    <xf numFmtId="0" fontId="12" fillId="0" borderId="0" xfId="0" applyFont="1" applyFill="1" applyAlignment="1" applyProtection="1">
      <alignment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0" borderId="19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9" xfId="0" applyFont="1" applyFill="1" applyBorder="1" applyAlignment="1" applyProtection="1">
      <alignment horizontal="center" vertical="center" wrapText="1"/>
    </xf>
    <xf numFmtId="0" fontId="45" fillId="0" borderId="21" xfId="0" applyFont="1" applyFill="1" applyBorder="1" applyAlignment="1" applyProtection="1">
      <alignment horizontal="left" vertical="center" wrapText="1"/>
    </xf>
    <xf numFmtId="0" fontId="45" fillId="0" borderId="23" xfId="0" applyFont="1" applyFill="1" applyBorder="1" applyAlignment="1" applyProtection="1">
      <alignment horizontal="center" vertical="center"/>
    </xf>
    <xf numFmtId="0" fontId="45" fillId="26" borderId="25" xfId="0" applyFont="1" applyFill="1" applyBorder="1" applyAlignment="1" applyProtection="1">
      <alignment horizontal="left" vertical="center" wrapText="1"/>
    </xf>
    <xf numFmtId="0" fontId="45" fillId="26" borderId="27" xfId="0" applyFont="1" applyFill="1" applyBorder="1" applyAlignment="1" applyProtection="1">
      <alignment horizontal="center" vertical="center" wrapText="1"/>
    </xf>
    <xf numFmtId="3" fontId="56" fillId="26" borderId="27" xfId="0" applyNumberFormat="1" applyFont="1" applyFill="1" applyBorder="1" applyAlignment="1" applyProtection="1">
      <alignment horizontal="right" vertical="center"/>
    </xf>
    <xf numFmtId="0" fontId="44" fillId="0" borderId="20" xfId="0" applyFont="1" applyBorder="1" applyAlignment="1" applyProtection="1">
      <alignment horizontal="left" vertical="center" wrapText="1"/>
    </xf>
    <xf numFmtId="0" fontId="45" fillId="0" borderId="40" xfId="0" applyFont="1" applyFill="1" applyBorder="1" applyAlignment="1" applyProtection="1">
      <alignment horizontal="center" vertical="center"/>
    </xf>
    <xf numFmtId="0" fontId="44" fillId="0" borderId="16" xfId="0" applyFont="1" applyBorder="1" applyAlignment="1" applyProtection="1">
      <alignment horizontal="left" vertical="center" wrapText="1"/>
    </xf>
    <xf numFmtId="0" fontId="44" fillId="0" borderId="18" xfId="0" applyFont="1" applyBorder="1" applyAlignment="1" applyProtection="1">
      <alignment horizontal="left" vertical="center" wrapText="1"/>
    </xf>
    <xf numFmtId="0" fontId="45" fillId="0" borderId="23" xfId="0" applyFont="1" applyFill="1" applyBorder="1" applyAlignment="1" applyProtection="1">
      <alignment horizontal="center" vertical="center" wrapText="1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19" xfId="0" applyFont="1" applyFill="1" applyBorder="1" applyAlignment="1" applyProtection="1">
      <alignment horizontal="center" vertical="center"/>
    </xf>
    <xf numFmtId="0" fontId="12" fillId="0" borderId="23" xfId="0" applyFont="1" applyFill="1" applyBorder="1" applyAlignment="1" applyProtection="1">
      <alignment horizontal="center" vertical="center"/>
    </xf>
    <xf numFmtId="0" fontId="12" fillId="0" borderId="0" xfId="0" applyFont="1" applyFill="1" applyAlignment="1" applyProtection="1">
      <alignment wrapText="1"/>
      <protection locked="0"/>
    </xf>
    <xf numFmtId="0" fontId="30" fillId="0" borderId="0" xfId="0" applyFont="1" applyAlignment="1" applyProtection="1">
      <alignment horizontal="center"/>
    </xf>
    <xf numFmtId="0" fontId="49" fillId="0" borderId="0" xfId="0" applyFont="1" applyFill="1" applyAlignment="1" applyProtection="1">
      <alignment horizontal="left"/>
    </xf>
    <xf numFmtId="0" fontId="55" fillId="0" borderId="0" xfId="0" applyFont="1" applyProtection="1"/>
    <xf numFmtId="0" fontId="49" fillId="0" borderId="0" xfId="0" applyFont="1" applyAlignment="1" applyProtection="1">
      <alignment horizontal="center"/>
    </xf>
    <xf numFmtId="0" fontId="58" fillId="0" borderId="0" xfId="0" applyFont="1" applyBorder="1" applyAlignment="1" applyProtection="1"/>
    <xf numFmtId="0" fontId="49" fillId="0" borderId="0" xfId="0" applyFont="1" applyBorder="1" applyAlignment="1" applyProtection="1"/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0" borderId="48" xfId="0" applyFont="1" applyBorder="1" applyAlignment="1" applyProtection="1">
      <alignment horizontal="left" vertical="center" wrapText="1"/>
    </xf>
    <xf numFmtId="0" fontId="49" fillId="27" borderId="45" xfId="0" applyFont="1" applyFill="1" applyBorder="1" applyAlignment="1" applyProtection="1">
      <alignment horizontal="center" vertical="center" textRotation="90" wrapText="1"/>
    </xf>
    <xf numFmtId="0" fontId="49" fillId="0" borderId="31" xfId="0" applyFont="1" applyBorder="1" applyAlignment="1" applyProtection="1">
      <alignment horizontal="left" indent="1"/>
    </xf>
    <xf numFmtId="0" fontId="30" fillId="27" borderId="46" xfId="0" applyFont="1" applyFill="1" applyBorder="1" applyAlignment="1" applyProtection="1">
      <alignment horizontal="center" vertical="center"/>
    </xf>
    <xf numFmtId="0" fontId="49" fillId="0" borderId="31" xfId="0" applyFont="1" applyBorder="1" applyAlignment="1" applyProtection="1">
      <alignment horizontal="left" indent="2"/>
    </xf>
    <xf numFmtId="0" fontId="30" fillId="0" borderId="31" xfId="0" applyFont="1" applyBorder="1" applyAlignment="1" applyProtection="1">
      <alignment horizontal="right"/>
    </xf>
    <xf numFmtId="0" fontId="30" fillId="0" borderId="46" xfId="0" applyFont="1" applyBorder="1" applyAlignment="1" applyProtection="1">
      <alignment horizontal="center" vertical="center"/>
    </xf>
    <xf numFmtId="3" fontId="30" fillId="0" borderId="18" xfId="0" applyNumberFormat="1" applyFont="1" applyBorder="1" applyAlignment="1" applyProtection="1">
      <alignment horizontal="right" vertical="center"/>
    </xf>
    <xf numFmtId="3" fontId="30" fillId="0" borderId="1" xfId="0" applyNumberFormat="1" applyFont="1" applyBorder="1" applyAlignment="1" applyProtection="1">
      <alignment horizontal="right" vertical="center"/>
    </xf>
    <xf numFmtId="0" fontId="49" fillId="0" borderId="31" xfId="0" applyFont="1" applyBorder="1" applyAlignment="1" applyProtection="1">
      <alignment horizontal="left" wrapText="1" indent="2"/>
    </xf>
    <xf numFmtId="0" fontId="30" fillId="0" borderId="46" xfId="0" applyFont="1" applyFill="1" applyBorder="1" applyAlignment="1" applyProtection="1">
      <alignment horizontal="center" vertical="center"/>
    </xf>
    <xf numFmtId="0" fontId="49" fillId="0" borderId="31" xfId="0" applyFont="1" applyBorder="1" applyAlignment="1" applyProtection="1">
      <alignment horizontal="left" wrapText="1" indent="1"/>
    </xf>
    <xf numFmtId="0" fontId="30" fillId="0" borderId="31" xfId="0" applyFont="1" applyBorder="1" applyAlignment="1" applyProtection="1">
      <alignment horizontal="center" vertical="center"/>
    </xf>
    <xf numFmtId="3" fontId="30" fillId="0" borderId="22" xfId="0" applyNumberFormat="1" applyFont="1" applyBorder="1" applyAlignment="1" applyProtection="1">
      <alignment horizontal="right" vertical="center"/>
    </xf>
    <xf numFmtId="0" fontId="49" fillId="0" borderId="24" xfId="0" applyFont="1" applyBorder="1" applyAlignment="1" applyProtection="1">
      <alignment horizontal="left" vertical="center" wrapText="1"/>
    </xf>
    <xf numFmtId="0" fontId="30" fillId="27" borderId="24" xfId="0" applyFont="1" applyFill="1" applyBorder="1" applyAlignment="1" applyProtection="1">
      <alignment horizontal="center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49" fillId="27" borderId="40" xfId="0" applyNumberFormat="1" applyFont="1" applyFill="1" applyBorder="1" applyAlignment="1" applyProtection="1">
      <alignment horizontal="right"/>
    </xf>
    <xf numFmtId="0" fontId="30" fillId="27" borderId="31" xfId="0" applyFont="1" applyFill="1" applyBorder="1" applyAlignment="1" applyProtection="1">
      <alignment horizontal="center" vertical="center"/>
    </xf>
    <xf numFmtId="0" fontId="30" fillId="28" borderId="0" xfId="0" applyFont="1" applyFill="1" applyBorder="1" applyAlignment="1" applyProtection="1">
      <alignment horizontal="right"/>
    </xf>
    <xf numFmtId="0" fontId="30" fillId="28" borderId="0" xfId="0" applyFont="1" applyFill="1" applyBorder="1" applyAlignment="1" applyProtection="1">
      <alignment horizontal="center"/>
    </xf>
    <xf numFmtId="3" fontId="30" fillId="28" borderId="52" xfId="0" applyNumberFormat="1" applyFont="1" applyFill="1" applyBorder="1" applyAlignment="1" applyProtection="1">
      <alignment horizontal="center"/>
    </xf>
    <xf numFmtId="3" fontId="49" fillId="28" borderId="52" xfId="0" applyNumberFormat="1" applyFont="1" applyFill="1" applyBorder="1" applyAlignment="1" applyProtection="1">
      <alignment horizontal="right"/>
    </xf>
    <xf numFmtId="0" fontId="30" fillId="27" borderId="24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left" indent="2"/>
    </xf>
    <xf numFmtId="0" fontId="30" fillId="0" borderId="31" xfId="0" applyFont="1" applyBorder="1" applyAlignment="1" applyProtection="1">
      <alignment horizontal="center" vertical="top" wrapText="1"/>
    </xf>
    <xf numFmtId="0" fontId="30" fillId="0" borderId="31" xfId="0" applyFont="1" applyBorder="1" applyAlignment="1" applyProtection="1">
      <alignment horizontal="center"/>
    </xf>
    <xf numFmtId="0" fontId="30" fillId="27" borderId="31" xfId="0" applyFont="1" applyFill="1" applyBorder="1" applyAlignment="1" applyProtection="1">
      <alignment horizontal="center"/>
    </xf>
    <xf numFmtId="0" fontId="30" fillId="0" borderId="19" xfId="0" applyFont="1" applyFill="1" applyBorder="1" applyAlignment="1" applyProtection="1">
      <alignment horizontal="right" vertical="center"/>
    </xf>
    <xf numFmtId="0" fontId="30" fillId="0" borderId="31" xfId="0" applyFont="1" applyFill="1" applyBorder="1" applyAlignment="1" applyProtection="1">
      <alignment horizontal="center"/>
    </xf>
    <xf numFmtId="0" fontId="49" fillId="27" borderId="18" xfId="0" applyFont="1" applyFill="1" applyBorder="1" applyAlignment="1" applyProtection="1">
      <alignment horizontal="right" vertical="center"/>
    </xf>
    <xf numFmtId="0" fontId="49" fillId="27" borderId="1" xfId="0" applyFont="1" applyFill="1" applyBorder="1" applyAlignment="1" applyProtection="1">
      <alignment horizontal="right" vertical="center"/>
    </xf>
    <xf numFmtId="0" fontId="49" fillId="27" borderId="19" xfId="0" applyFont="1" applyFill="1" applyBorder="1" applyAlignment="1" applyProtection="1">
      <alignment horizontal="right" vertical="center"/>
    </xf>
    <xf numFmtId="0" fontId="30" fillId="0" borderId="0" xfId="0" applyFont="1" applyFill="1" applyAlignment="1" applyProtection="1">
      <alignment vertical="center"/>
    </xf>
    <xf numFmtId="0" fontId="48" fillId="0" borderId="31" xfId="82" applyFont="1" applyFill="1" applyBorder="1" applyAlignment="1" applyProtection="1">
      <alignment horizontal="right"/>
    </xf>
    <xf numFmtId="0" fontId="30" fillId="0" borderId="31" xfId="0" applyFont="1" applyFill="1" applyBorder="1" applyAlignment="1" applyProtection="1">
      <alignment horizontal="center" vertical="center"/>
    </xf>
    <xf numFmtId="0" fontId="30" fillId="0" borderId="31" xfId="0" applyFont="1" applyBorder="1" applyAlignment="1" applyProtection="1">
      <alignment horizontal="left" wrapText="1" indent="2"/>
    </xf>
    <xf numFmtId="0" fontId="30" fillId="0" borderId="50" xfId="0" applyFont="1" applyBorder="1" applyAlignment="1" applyProtection="1">
      <alignment horizontal="left" indent="2"/>
    </xf>
    <xf numFmtId="0" fontId="30" fillId="0" borderId="50" xfId="0" applyFont="1" applyFill="1" applyBorder="1" applyAlignment="1" applyProtection="1">
      <alignment horizontal="center"/>
    </xf>
    <xf numFmtId="0" fontId="49" fillId="0" borderId="23" xfId="0" applyFont="1" applyFill="1" applyBorder="1" applyAlignment="1" applyProtection="1">
      <alignment horizontal="right" vertical="center"/>
    </xf>
    <xf numFmtId="14" fontId="49" fillId="0" borderId="28" xfId="0" applyNumberFormat="1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left" vertical="center" wrapText="1"/>
    </xf>
    <xf numFmtId="0" fontId="49" fillId="0" borderId="47" xfId="0" applyFont="1" applyBorder="1" applyAlignment="1" applyProtection="1">
      <alignment horizontal="left"/>
    </xf>
    <xf numFmtId="0" fontId="49" fillId="0" borderId="46" xfId="0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vertical="center"/>
    </xf>
    <xf numFmtId="0" fontId="49" fillId="0" borderId="46" xfId="0" applyFont="1" applyBorder="1" applyAlignment="1" applyProtection="1">
      <alignment horizontal="left" wrapText="1"/>
    </xf>
    <xf numFmtId="0" fontId="30" fillId="0" borderId="46" xfId="0" applyFont="1" applyBorder="1" applyAlignment="1" applyProtection="1">
      <alignment horizontal="left" wrapText="1" indent="1"/>
    </xf>
    <xf numFmtId="3" fontId="30" fillId="0" borderId="31" xfId="0" applyNumberFormat="1" applyFont="1" applyBorder="1" applyAlignment="1" applyProtection="1">
      <alignment vertical="center"/>
    </xf>
    <xf numFmtId="0" fontId="30" fillId="0" borderId="46" xfId="0" applyFont="1" applyBorder="1" applyAlignment="1" applyProtection="1">
      <alignment horizontal="left" wrapText="1" indent="2"/>
    </xf>
    <xf numFmtId="0" fontId="49" fillId="0" borderId="69" xfId="0" applyFont="1" applyBorder="1" applyAlignment="1" applyProtection="1">
      <alignment horizontal="left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30" fillId="0" borderId="18" xfId="0" applyFont="1" applyFill="1" applyBorder="1" applyAlignment="1" applyProtection="1">
      <alignment horizontal="right" vertical="center"/>
      <protection locked="0"/>
    </xf>
    <xf numFmtId="0" fontId="30" fillId="0" borderId="1" xfId="0" applyFont="1" applyFill="1" applyBorder="1" applyAlignment="1" applyProtection="1">
      <alignment horizontal="right" vertical="center"/>
      <protection locked="0"/>
    </xf>
    <xf numFmtId="0" fontId="30" fillId="0" borderId="21" xfId="0" applyFont="1" applyFill="1" applyBorder="1" applyAlignment="1" applyProtection="1">
      <alignment horizontal="right" vertical="center"/>
      <protection locked="0"/>
    </xf>
    <xf numFmtId="0" fontId="30" fillId="0" borderId="22" xfId="0" applyFont="1" applyFill="1" applyBorder="1" applyAlignment="1" applyProtection="1">
      <alignment horizontal="right" vertical="center"/>
      <protection locked="0"/>
    </xf>
    <xf numFmtId="3" fontId="30" fillId="0" borderId="19" xfId="0" applyNumberFormat="1" applyFont="1" applyBorder="1" applyAlignment="1" applyProtection="1">
      <alignment horizontal="right" vertical="center"/>
      <protection locked="0"/>
    </xf>
    <xf numFmtId="3" fontId="30" fillId="0" borderId="23" xfId="0" applyNumberFormat="1" applyFont="1" applyBorder="1" applyAlignment="1" applyProtection="1">
      <alignment horizontal="right" vertical="center"/>
      <protection locked="0"/>
    </xf>
    <xf numFmtId="0" fontId="49" fillId="0" borderId="50" xfId="0" applyFont="1" applyBorder="1" applyAlignment="1" applyProtection="1">
      <alignment horizontal="left" wrapText="1" indent="1"/>
      <protection locked="0"/>
    </xf>
    <xf numFmtId="0" fontId="49" fillId="0" borderId="31" xfId="0" applyFont="1" applyBorder="1" applyAlignment="1" applyProtection="1">
      <alignment horizontal="left" indent="2"/>
      <protection locked="0"/>
    </xf>
    <xf numFmtId="0" fontId="49" fillId="0" borderId="0" xfId="0" applyFont="1" applyProtection="1">
      <protection locked="0"/>
    </xf>
    <xf numFmtId="0" fontId="49" fillId="0" borderId="0" xfId="0" applyFont="1" applyBorder="1" applyAlignment="1" applyProtection="1">
      <protection locked="0"/>
    </xf>
    <xf numFmtId="0" fontId="30" fillId="0" borderId="0" xfId="0" applyFont="1" applyFill="1" applyAlignment="1" applyProtection="1">
      <alignment vertical="center"/>
      <protection locked="0"/>
    </xf>
    <xf numFmtId="0" fontId="48" fillId="0" borderId="0" xfId="0" applyFont="1" applyProtection="1"/>
    <xf numFmtId="0" fontId="49" fillId="0" borderId="53" xfId="0" applyFont="1" applyBorder="1" applyAlignment="1" applyProtection="1">
      <alignment horizontal="center" textRotation="90" wrapText="1"/>
    </xf>
    <xf numFmtId="0" fontId="49" fillId="0" borderId="54" xfId="0" applyFont="1" applyBorder="1" applyAlignment="1" applyProtection="1">
      <alignment horizontal="center" textRotation="90" wrapText="1"/>
    </xf>
    <xf numFmtId="0" fontId="49" fillId="0" borderId="55" xfId="0" applyFont="1" applyFill="1" applyBorder="1" applyAlignment="1" applyProtection="1">
      <alignment horizontal="center" textRotation="90" wrapText="1"/>
    </xf>
    <xf numFmtId="0" fontId="30" fillId="27" borderId="45" xfId="0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center"/>
    </xf>
    <xf numFmtId="3" fontId="49" fillId="27" borderId="1" xfId="0" applyNumberFormat="1" applyFont="1" applyFill="1" applyBorder="1" applyAlignment="1" applyProtection="1">
      <alignment horizontal="right"/>
    </xf>
    <xf numFmtId="3" fontId="49" fillId="27" borderId="12" xfId="0" applyNumberFormat="1" applyFont="1" applyFill="1" applyBorder="1" applyAlignment="1" applyProtection="1">
      <alignment horizontal="right"/>
    </xf>
    <xf numFmtId="3" fontId="49" fillId="27" borderId="19" xfId="0" applyNumberFormat="1" applyFont="1" applyFill="1" applyBorder="1" applyAlignment="1" applyProtection="1">
      <alignment horizontal="right"/>
    </xf>
    <xf numFmtId="0" fontId="30" fillId="28" borderId="61" xfId="0" applyFont="1" applyFill="1" applyBorder="1" applyAlignment="1" applyProtection="1">
      <alignment horizontal="right"/>
    </xf>
    <xf numFmtId="0" fontId="30" fillId="28" borderId="42" xfId="0" applyFont="1" applyFill="1" applyBorder="1" applyAlignment="1" applyProtection="1">
      <alignment horizontal="center"/>
    </xf>
    <xf numFmtId="3" fontId="30" fillId="28" borderId="18" xfId="0" applyNumberFormat="1" applyFont="1" applyFill="1" applyBorder="1" applyAlignment="1" applyProtection="1">
      <alignment horizontal="center"/>
    </xf>
    <xf numFmtId="3" fontId="49" fillId="28" borderId="1" xfId="0" applyNumberFormat="1" applyFont="1" applyFill="1" applyBorder="1" applyAlignment="1" applyProtection="1">
      <alignment horizontal="right"/>
    </xf>
    <xf numFmtId="3" fontId="49" fillId="28" borderId="12" xfId="0" applyNumberFormat="1" applyFont="1" applyFill="1" applyBorder="1" applyAlignment="1" applyProtection="1">
      <alignment horizontal="right"/>
    </xf>
    <xf numFmtId="3" fontId="49" fillId="28" borderId="19" xfId="0" applyNumberFormat="1" applyFont="1" applyFill="1" applyBorder="1" applyAlignment="1" applyProtection="1">
      <alignment horizontal="right"/>
    </xf>
    <xf numFmtId="0" fontId="30" fillId="27" borderId="45" xfId="0" applyFont="1" applyFill="1" applyBorder="1" applyAlignment="1" applyProtection="1">
      <alignment horizontal="center"/>
    </xf>
    <xf numFmtId="0" fontId="30" fillId="0" borderId="46" xfId="0" applyFont="1" applyBorder="1" applyAlignment="1" applyProtection="1">
      <alignment horizontal="center" vertical="top" wrapText="1"/>
    </xf>
    <xf numFmtId="0" fontId="30" fillId="0" borderId="46" xfId="0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/>
    </xf>
    <xf numFmtId="0" fontId="30" fillId="0" borderId="12" xfId="0" applyFont="1" applyFill="1" applyBorder="1" applyAlignment="1" applyProtection="1">
      <alignment horizontal="right" vertical="center"/>
    </xf>
    <xf numFmtId="0" fontId="49" fillId="27" borderId="12" xfId="0" applyFont="1" applyFill="1" applyBorder="1" applyAlignment="1" applyProtection="1">
      <alignment horizontal="right" vertical="center"/>
    </xf>
    <xf numFmtId="0" fontId="30" fillId="0" borderId="69" xfId="0" applyFont="1" applyFill="1" applyBorder="1" applyAlignment="1" applyProtection="1">
      <alignment horizontal="center"/>
    </xf>
    <xf numFmtId="3" fontId="30" fillId="0" borderId="21" xfId="0" applyNumberFormat="1" applyFont="1" applyBorder="1" applyAlignment="1" applyProtection="1">
      <alignment horizontal="right" vertical="center"/>
    </xf>
    <xf numFmtId="0" fontId="49" fillId="0" borderId="86" xfId="0" applyFont="1" applyFill="1" applyBorder="1" applyAlignment="1" applyProtection="1">
      <alignment horizontal="right" vertical="center"/>
    </xf>
    <xf numFmtId="3" fontId="30" fillId="0" borderId="12" xfId="0" applyNumberFormat="1" applyFont="1" applyBorder="1" applyAlignment="1" applyProtection="1">
      <alignment horizontal="right" vertical="center"/>
      <protection locked="0"/>
    </xf>
    <xf numFmtId="0" fontId="30" fillId="0" borderId="69" xfId="0" applyFont="1" applyBorder="1" applyAlignment="1" applyProtection="1">
      <alignment horizontal="center" vertical="center"/>
      <protection locked="0"/>
    </xf>
    <xf numFmtId="3" fontId="30" fillId="28" borderId="18" xfId="0" applyNumberFormat="1" applyFont="1" applyFill="1" applyBorder="1" applyAlignment="1" applyProtection="1">
      <alignment horizontal="right" wrapText="1"/>
    </xf>
    <xf numFmtId="3" fontId="30" fillId="28" borderId="1" xfId="0" applyNumberFormat="1" applyFont="1" applyFill="1" applyBorder="1" applyAlignment="1" applyProtection="1">
      <alignment horizontal="right" wrapText="1"/>
    </xf>
    <xf numFmtId="3" fontId="30" fillId="28" borderId="32" xfId="0" applyNumberFormat="1" applyFont="1" applyFill="1" applyBorder="1" applyAlignment="1" applyProtection="1">
      <alignment horizontal="right" wrapText="1"/>
    </xf>
    <xf numFmtId="0" fontId="45" fillId="0" borderId="0" xfId="83" applyFont="1" applyProtection="1"/>
    <xf numFmtId="0" fontId="58" fillId="0" borderId="0" xfId="83" applyFont="1" applyProtection="1"/>
    <xf numFmtId="0" fontId="30" fillId="0" borderId="0" xfId="83" applyFont="1" applyProtection="1"/>
    <xf numFmtId="0" fontId="45" fillId="0" borderId="57" xfId="83" applyFont="1" applyBorder="1" applyProtection="1"/>
    <xf numFmtId="0" fontId="44" fillId="0" borderId="57" xfId="83" applyFont="1" applyBorder="1" applyProtection="1"/>
    <xf numFmtId="0" fontId="49" fillId="0" borderId="28" xfId="83" applyFont="1" applyBorder="1" applyProtection="1"/>
    <xf numFmtId="0" fontId="44" fillId="28" borderId="14" xfId="83" applyFont="1" applyFill="1" applyBorder="1" applyAlignment="1" applyProtection="1">
      <alignment horizontal="center" vertical="center"/>
    </xf>
    <xf numFmtId="0" fontId="44" fillId="28" borderId="28" xfId="83" applyFont="1" applyFill="1" applyBorder="1" applyAlignment="1" applyProtection="1">
      <alignment horizontal="center" vertical="center"/>
    </xf>
    <xf numFmtId="0" fontId="44" fillId="28" borderId="13" xfId="83" applyFont="1" applyFill="1" applyBorder="1" applyAlignment="1" applyProtection="1">
      <alignment vertical="center"/>
    </xf>
    <xf numFmtId="0" fontId="44" fillId="28" borderId="14" xfId="83" applyFont="1" applyFill="1" applyBorder="1" applyAlignment="1" applyProtection="1">
      <alignment vertical="center"/>
    </xf>
    <xf numFmtId="0" fontId="44" fillId="28" borderId="15" xfId="83" applyFont="1" applyFill="1" applyBorder="1" applyAlignment="1" applyProtection="1">
      <alignment vertical="center"/>
    </xf>
    <xf numFmtId="0" fontId="49" fillId="0" borderId="25" xfId="83" applyFont="1" applyBorder="1" applyProtection="1"/>
    <xf numFmtId="0" fontId="45" fillId="28" borderId="25" xfId="83" applyFont="1" applyFill="1" applyBorder="1" applyProtection="1"/>
    <xf numFmtId="0" fontId="45" fillId="28" borderId="26" xfId="83" applyFont="1" applyFill="1" applyBorder="1" applyProtection="1"/>
    <xf numFmtId="0" fontId="45" fillId="28" borderId="28" xfId="83" applyFont="1" applyFill="1" applyBorder="1" applyProtection="1"/>
    <xf numFmtId="0" fontId="45" fillId="28" borderId="28" xfId="83" applyFont="1" applyFill="1" applyBorder="1" applyAlignment="1" applyProtection="1">
      <alignment horizontal="center"/>
    </xf>
    <xf numFmtId="0" fontId="45" fillId="28" borderId="27" xfId="83" applyFont="1" applyFill="1" applyBorder="1" applyProtection="1"/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16" xfId="83" applyFont="1" applyBorder="1" applyProtection="1">
      <protection locked="0"/>
    </xf>
    <xf numFmtId="0" fontId="45" fillId="0" borderId="2" xfId="83" applyFont="1" applyBorder="1" applyProtection="1">
      <protection locked="0"/>
    </xf>
    <xf numFmtId="0" fontId="45" fillId="0" borderId="48" xfId="83" applyFont="1" applyBorder="1" applyProtection="1">
      <protection locked="0"/>
    </xf>
    <xf numFmtId="0" fontId="45" fillId="0" borderId="48" xfId="83" applyFont="1" applyBorder="1" applyAlignment="1" applyProtection="1">
      <alignment horizontal="center"/>
      <protection locked="0"/>
    </xf>
    <xf numFmtId="0" fontId="45" fillId="0" borderId="17" xfId="83" applyFont="1" applyBorder="1" applyProtection="1"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5" fillId="0" borderId="18" xfId="83" applyFont="1" applyBorder="1" applyProtection="1">
      <protection locked="0"/>
    </xf>
    <xf numFmtId="0" fontId="45" fillId="0" borderId="1" xfId="83" applyFont="1" applyBorder="1" applyProtection="1">
      <protection locked="0"/>
    </xf>
    <xf numFmtId="0" fontId="45" fillId="0" borderId="31" xfId="83" applyFont="1" applyBorder="1" applyProtection="1">
      <protection locked="0"/>
    </xf>
    <xf numFmtId="0" fontId="45" fillId="0" borderId="31" xfId="83" applyFont="1" applyBorder="1" applyAlignment="1" applyProtection="1">
      <alignment horizontal="center"/>
      <protection locked="0"/>
    </xf>
    <xf numFmtId="0" fontId="45" fillId="0" borderId="19" xfId="83" applyFont="1" applyBorder="1" applyProtection="1">
      <protection locked="0"/>
    </xf>
    <xf numFmtId="0" fontId="45" fillId="0" borderId="21" xfId="83" applyFont="1" applyBorder="1" applyProtection="1">
      <protection locked="0"/>
    </xf>
    <xf numFmtId="0" fontId="45" fillId="0" borderId="22" xfId="83" applyFont="1" applyBorder="1" applyProtection="1">
      <protection locked="0"/>
    </xf>
    <xf numFmtId="0" fontId="45" fillId="0" borderId="50" xfId="83" applyFont="1" applyBorder="1" applyProtection="1">
      <protection locked="0"/>
    </xf>
    <xf numFmtId="0" fontId="45" fillId="0" borderId="50" xfId="83" applyFont="1" applyBorder="1" applyAlignment="1" applyProtection="1">
      <alignment horizontal="center"/>
      <protection locked="0"/>
    </xf>
    <xf numFmtId="0" fontId="45" fillId="0" borderId="23" xfId="83" applyFont="1" applyBorder="1" applyProtection="1"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5" fillId="0" borderId="0" xfId="83" applyFont="1" applyBorder="1" applyAlignment="1" applyProtection="1">
      <alignment horizontal="center"/>
      <protection locked="0"/>
    </xf>
    <xf numFmtId="0" fontId="45" fillId="0" borderId="57" xfId="83" applyFont="1" applyBorder="1" applyProtection="1">
      <protection locked="0"/>
    </xf>
    <xf numFmtId="0" fontId="49" fillId="0" borderId="69" xfId="83" applyFont="1" applyBorder="1" applyAlignment="1" applyProtection="1">
      <alignment horizontal="left" indent="1"/>
      <protection locked="0"/>
    </xf>
    <xf numFmtId="0" fontId="49" fillId="0" borderId="0" xfId="73" applyFont="1" applyProtection="1"/>
    <xf numFmtId="49" fontId="30" fillId="0" borderId="0" xfId="73" applyNumberFormat="1" applyProtection="1"/>
    <xf numFmtId="14" fontId="30" fillId="0" borderId="0" xfId="73" applyNumberFormat="1" applyAlignment="1" applyProtection="1"/>
    <xf numFmtId="174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30" fillId="0" borderId="0" xfId="73" applyProtection="1"/>
    <xf numFmtId="0" fontId="11" fillId="0" borderId="0" xfId="0" applyFont="1" applyProtection="1"/>
    <xf numFmtId="174" fontId="12" fillId="0" borderId="0" xfId="0" applyNumberFormat="1" applyFont="1" applyProtection="1"/>
    <xf numFmtId="174" fontId="10" fillId="0" borderId="0" xfId="0" applyNumberFormat="1" applyFont="1" applyBorder="1" applyAlignment="1" applyProtection="1">
      <alignment horizontal="center"/>
    </xf>
    <xf numFmtId="0" fontId="49" fillId="0" borderId="1" xfId="73" applyFont="1" applyBorder="1" applyProtection="1"/>
    <xf numFmtId="49" fontId="49" fillId="0" borderId="1" xfId="73" applyNumberFormat="1" applyFont="1" applyBorder="1" applyAlignment="1" applyProtection="1">
      <alignment horizontal="center"/>
    </xf>
    <xf numFmtId="174" fontId="49" fillId="0" borderId="1" xfId="73" applyNumberFormat="1" applyFont="1" applyBorder="1" applyAlignment="1" applyProtection="1">
      <alignment horizontal="center"/>
    </xf>
    <xf numFmtId="0" fontId="49" fillId="0" borderId="1" xfId="73" applyFont="1" applyBorder="1" applyAlignment="1" applyProtection="1">
      <alignment horizontal="center"/>
    </xf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49" fontId="49" fillId="0" borderId="39" xfId="73" applyNumberFormat="1" applyFont="1" applyBorder="1" applyAlignment="1" applyProtection="1">
      <alignment horizontal="center" vertical="center"/>
    </xf>
    <xf numFmtId="174" fontId="10" fillId="0" borderId="40" xfId="0" applyNumberFormat="1" applyFont="1" applyBorder="1" applyAlignment="1" applyProtection="1">
      <alignment horizontal="center" vertical="center"/>
    </xf>
    <xf numFmtId="0" fontId="49" fillId="0" borderId="0" xfId="73" applyFont="1" applyBorder="1" applyAlignment="1" applyProtection="1">
      <alignment horizontal="left"/>
    </xf>
    <xf numFmtId="0" fontId="74" fillId="0" borderId="61" xfId="84" applyFont="1" applyBorder="1" applyProtection="1"/>
    <xf numFmtId="0" fontId="75" fillId="0" borderId="42" xfId="84" applyFont="1" applyBorder="1" applyProtection="1"/>
    <xf numFmtId="0" fontId="75" fillId="0" borderId="43" xfId="84" applyFont="1" applyBorder="1" applyProtection="1"/>
    <xf numFmtId="0" fontId="75" fillId="0" borderId="0" xfId="84" applyFont="1" applyBorder="1" applyProtection="1"/>
    <xf numFmtId="0" fontId="85" fillId="0" borderId="60" xfId="84" applyFont="1" applyBorder="1" applyProtection="1"/>
    <xf numFmtId="0" fontId="85" fillId="0" borderId="0" xfId="84" applyFont="1" applyBorder="1" applyAlignment="1" applyProtection="1">
      <alignment horizontal="right" vertical="center"/>
    </xf>
    <xf numFmtId="0" fontId="48" fillId="0" borderId="1" xfId="82" applyFont="1" applyFill="1" applyBorder="1" applyAlignment="1" applyProtection="1">
      <alignment horizontal="left" vertical="center"/>
    </xf>
    <xf numFmtId="0" fontId="85" fillId="0" borderId="0" xfId="84" applyFont="1" applyBorder="1" applyAlignment="1" applyProtection="1">
      <alignment horizontal="left" vertical="center"/>
    </xf>
    <xf numFmtId="0" fontId="75" fillId="0" borderId="57" xfId="84" applyFont="1" applyBorder="1" applyProtection="1"/>
    <xf numFmtId="0" fontId="48" fillId="0" borderId="18" xfId="82" applyFont="1" applyFill="1" applyBorder="1" applyAlignment="1" applyProtection="1">
      <alignment horizontal="left" vertical="center"/>
    </xf>
    <xf numFmtId="0" fontId="84" fillId="0" borderId="0" xfId="84" applyFont="1" applyBorder="1" applyProtection="1"/>
    <xf numFmtId="0" fontId="84" fillId="0" borderId="0" xfId="84" applyFont="1" applyProtection="1"/>
    <xf numFmtId="0" fontId="84" fillId="0" borderId="0" xfId="84" applyFont="1" applyBorder="1" applyAlignment="1" applyProtection="1">
      <alignment horizontal="left" vertical="center"/>
    </xf>
    <xf numFmtId="0" fontId="74" fillId="0" borderId="62" xfId="84" applyFont="1" applyBorder="1" applyProtection="1"/>
    <xf numFmtId="0" fontId="75" fillId="0" borderId="41" xfId="84" applyFont="1" applyBorder="1" applyProtection="1"/>
    <xf numFmtId="0" fontId="75" fillId="0" borderId="63" xfId="84" applyFont="1" applyBorder="1" applyProtection="1"/>
    <xf numFmtId="0" fontId="30" fillId="0" borderId="1" xfId="84" applyFont="1" applyBorder="1" applyAlignment="1" applyProtection="1">
      <alignment horizontal="center" vertical="center"/>
    </xf>
    <xf numFmtId="0" fontId="30" fillId="31" borderId="1" xfId="84" applyFont="1" applyFill="1" applyBorder="1" applyAlignment="1" applyProtection="1">
      <alignment horizontal="center" vertical="center"/>
    </xf>
    <xf numFmtId="0" fontId="74" fillId="0" borderId="0" xfId="84" applyFont="1" applyProtection="1">
      <protection locked="0"/>
    </xf>
    <xf numFmtId="0" fontId="44" fillId="0" borderId="0" xfId="0" applyFont="1" applyProtection="1"/>
    <xf numFmtId="49" fontId="30" fillId="0" borderId="0" xfId="73" applyNumberFormat="1" applyFont="1" applyProtection="1"/>
    <xf numFmtId="0" fontId="49" fillId="0" borderId="25" xfId="0" applyFont="1" applyBorder="1" applyProtection="1"/>
    <xf numFmtId="0" fontId="49" fillId="0" borderId="54" xfId="0" applyFont="1" applyBorder="1" applyProtection="1"/>
    <xf numFmtId="0" fontId="49" fillId="0" borderId="13" xfId="0" applyFont="1" applyBorder="1" applyProtection="1"/>
    <xf numFmtId="0" fontId="49" fillId="0" borderId="14" xfId="0" applyFont="1" applyBorder="1" applyProtection="1"/>
    <xf numFmtId="0" fontId="49" fillId="0" borderId="55" xfId="0" applyFont="1" applyBorder="1" applyProtection="1"/>
    <xf numFmtId="0" fontId="49" fillId="0" borderId="15" xfId="0" applyFont="1" applyBorder="1" applyProtection="1"/>
    <xf numFmtId="0" fontId="44" fillId="0" borderId="0" xfId="0" applyFont="1" applyAlignment="1" applyProtection="1">
      <alignment horizontal="left"/>
    </xf>
    <xf numFmtId="0" fontId="58" fillId="0" borderId="0" xfId="0" applyFont="1" applyBorder="1" applyAlignment="1" applyProtection="1">
      <alignment horizontal="center" vertical="center" wrapText="1"/>
    </xf>
    <xf numFmtId="0" fontId="78" fillId="0" borderId="25" xfId="0" applyFont="1" applyFill="1" applyBorder="1" applyAlignment="1" applyProtection="1">
      <alignment wrapText="1"/>
    </xf>
    <xf numFmtId="0" fontId="58" fillId="0" borderId="24" xfId="0" applyFont="1" applyFill="1" applyBorder="1" applyAlignment="1" applyProtection="1">
      <alignment wrapText="1"/>
    </xf>
    <xf numFmtId="0" fontId="44" fillId="0" borderId="31" xfId="0" applyFont="1" applyFill="1" applyBorder="1" applyAlignment="1" applyProtection="1">
      <alignment wrapText="1"/>
    </xf>
    <xf numFmtId="0" fontId="49" fillId="0" borderId="31" xfId="0" applyFont="1" applyFill="1" applyBorder="1" applyAlignment="1" applyProtection="1">
      <alignment horizontal="left" wrapText="1" indent="1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3" fontId="44" fillId="0" borderId="19" xfId="0" applyNumberFormat="1" applyFont="1" applyFill="1" applyBorder="1" applyProtection="1">
      <protection locked="0"/>
    </xf>
    <xf numFmtId="3" fontId="44" fillId="0" borderId="19" xfId="0" applyNumberFormat="1" applyFont="1" applyFill="1" applyBorder="1" applyAlignment="1" applyProtection="1">
      <alignment horizontal="right" vertical="center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0" fontId="45" fillId="0" borderId="0" xfId="0" applyFont="1" applyProtection="1">
      <protection locked="0"/>
    </xf>
    <xf numFmtId="0" fontId="58" fillId="0" borderId="0" xfId="0" applyFont="1" applyFill="1" applyBorder="1" applyAlignment="1" applyProtection="1">
      <alignment wrapText="1"/>
      <protection locked="0"/>
    </xf>
    <xf numFmtId="3" fontId="58" fillId="0" borderId="0" xfId="0" applyNumberFormat="1" applyFont="1" applyFill="1" applyBorder="1" applyProtection="1">
      <protection locked="0"/>
    </xf>
    <xf numFmtId="0" fontId="49" fillId="0" borderId="25" xfId="73" applyFont="1" applyFill="1" applyBorder="1" applyAlignment="1" applyProtection="1">
      <alignment vertical="center" wrapText="1"/>
      <protection locked="0"/>
    </xf>
    <xf numFmtId="0" fontId="49" fillId="0" borderId="15" xfId="73" applyFont="1" applyFill="1" applyBorder="1" applyAlignment="1" applyProtection="1">
      <alignment horizontal="center" vertical="center"/>
      <protection locked="0"/>
    </xf>
    <xf numFmtId="0" fontId="30" fillId="0" borderId="14" xfId="73" applyFont="1" applyFill="1" applyBorder="1" applyAlignment="1" applyProtection="1">
      <alignment horizontal="center" vertical="center"/>
      <protection locked="0"/>
    </xf>
    <xf numFmtId="0" fontId="49" fillId="0" borderId="60" xfId="73" applyFont="1" applyFill="1" applyBorder="1" applyAlignment="1" applyProtection="1">
      <alignment vertical="center" wrapText="1"/>
      <protection locked="0"/>
    </xf>
    <xf numFmtId="0" fontId="49" fillId="0" borderId="25" xfId="73" applyFont="1" applyFill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wrapText="1"/>
      <protection locked="0"/>
    </xf>
    <xf numFmtId="0" fontId="49" fillId="0" borderId="25" xfId="73" applyFont="1" applyBorder="1" applyAlignment="1" applyProtection="1">
      <alignment horizontal="left" wrapText="1"/>
      <protection locked="0"/>
    </xf>
    <xf numFmtId="0" fontId="49" fillId="0" borderId="25" xfId="73" applyFont="1" applyBorder="1" applyAlignment="1" applyProtection="1">
      <alignment horizontal="left" vertical="center" wrapText="1"/>
      <protection locked="0"/>
    </xf>
    <xf numFmtId="0" fontId="49" fillId="0" borderId="28" xfId="73" applyFont="1" applyBorder="1" applyAlignment="1" applyProtection="1">
      <alignment horizontal="left" vertical="center" wrapText="1"/>
      <protection locked="0"/>
    </xf>
    <xf numFmtId="0" fontId="49" fillId="30" borderId="28" xfId="73" applyFont="1" applyFill="1" applyBorder="1" applyAlignment="1" applyProtection="1">
      <alignment vertical="center"/>
      <protection locked="0"/>
    </xf>
    <xf numFmtId="0" fontId="30" fillId="0" borderId="58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0" fontId="30" fillId="0" borderId="85" xfId="73" applyFont="1" applyBorder="1" applyProtection="1">
      <protection locked="0"/>
    </xf>
    <xf numFmtId="0" fontId="30" fillId="0" borderId="20" xfId="73" applyFont="1" applyBorder="1" applyAlignment="1" applyProtection="1">
      <alignment horizontal="center" vertical="center"/>
      <protection locked="0"/>
    </xf>
    <xf numFmtId="0" fontId="30" fillId="0" borderId="39" xfId="73" applyFont="1" applyBorder="1" applyAlignment="1" applyProtection="1">
      <alignment horizontal="center" vertical="center"/>
      <protection locked="0"/>
    </xf>
    <xf numFmtId="0" fontId="30" fillId="0" borderId="85" xfId="73" applyFont="1" applyBorder="1" applyAlignment="1" applyProtection="1">
      <alignment horizontal="center" vertical="center"/>
      <protection locked="0"/>
    </xf>
    <xf numFmtId="0" fontId="30" fillId="0" borderId="40" xfId="73" applyFont="1" applyBorder="1" applyProtection="1">
      <protection locked="0"/>
    </xf>
    <xf numFmtId="0" fontId="30" fillId="0" borderId="12" xfId="73" applyFont="1" applyBorder="1" applyAlignment="1" applyProtection="1">
      <alignment horizontal="center" vertical="center"/>
      <protection locked="0"/>
    </xf>
    <xf numFmtId="0" fontId="30" fillId="0" borderId="30" xfId="73" applyFont="1" applyBorder="1" applyProtection="1">
      <protection locked="0"/>
    </xf>
    <xf numFmtId="0" fontId="30" fillId="0" borderId="30" xfId="73" applyFont="1" applyBorder="1" applyAlignment="1" applyProtection="1">
      <alignment horizontal="center" vertical="center"/>
      <protection locked="0"/>
    </xf>
    <xf numFmtId="0" fontId="30" fillId="0" borderId="74" xfId="73" applyFont="1" applyBorder="1" applyProtection="1">
      <protection locked="0"/>
    </xf>
    <xf numFmtId="0" fontId="30" fillId="0" borderId="86" xfId="73" applyFont="1" applyBorder="1" applyProtection="1">
      <protection locked="0"/>
    </xf>
    <xf numFmtId="0" fontId="30" fillId="0" borderId="86" xfId="73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176" fontId="10" fillId="0" borderId="39" xfId="0" applyNumberFormat="1" applyFont="1" applyBorder="1" applyAlignment="1" applyProtection="1">
      <alignment horizontal="right" vertical="center" wrapText="1"/>
    </xf>
    <xf numFmtId="176" fontId="10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176" fontId="10" fillId="0" borderId="1" xfId="0" applyNumberFormat="1" applyFont="1" applyBorder="1" applyAlignment="1" applyProtection="1">
      <alignment horizontal="right" vertical="center" wrapText="1"/>
    </xf>
    <xf numFmtId="176" fontId="10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176" fontId="0" fillId="0" borderId="1" xfId="0" applyNumberFormat="1" applyBorder="1" applyAlignment="1" applyProtection="1">
      <alignment horizontal="left" vertical="center" wrapText="1"/>
      <protection locked="0"/>
    </xf>
    <xf numFmtId="176" fontId="0" fillId="0" borderId="19" xfId="0" applyNumberFormat="1" applyBorder="1" applyAlignment="1" applyProtection="1">
      <alignment horizontal="left" vertical="center" wrapText="1"/>
      <protection locked="0"/>
    </xf>
    <xf numFmtId="176" fontId="0" fillId="0" borderId="22" xfId="0" applyNumberFormat="1" applyBorder="1" applyAlignment="1" applyProtection="1">
      <alignment horizontal="left" vertical="center" wrapText="1"/>
      <protection locked="0"/>
    </xf>
    <xf numFmtId="176" fontId="0" fillId="0" borderId="23" xfId="0" applyNumberFormat="1" applyBorder="1" applyAlignment="1" applyProtection="1">
      <alignment horizontal="left" vertical="center" wrapText="1"/>
      <protection locked="0"/>
    </xf>
    <xf numFmtId="0" fontId="49" fillId="0" borderId="13" xfId="0" applyFont="1" applyFill="1" applyBorder="1" applyAlignment="1" applyProtection="1">
      <alignment horizontal="left" vertical="center"/>
    </xf>
    <xf numFmtId="0" fontId="50" fillId="0" borderId="0" xfId="0" applyFont="1" applyProtection="1"/>
    <xf numFmtId="0" fontId="30" fillId="0" borderId="0" xfId="0" applyFont="1" applyFill="1" applyProtection="1"/>
    <xf numFmtId="0" fontId="49" fillId="0" borderId="0" xfId="0" applyFont="1" applyBorder="1" applyAlignment="1" applyProtection="1">
      <alignment horizontal="left"/>
    </xf>
    <xf numFmtId="0" fontId="30" fillId="0" borderId="0" xfId="0" applyFont="1" applyBorder="1" applyAlignment="1" applyProtection="1">
      <alignment horizontal="center"/>
    </xf>
    <xf numFmtId="0" fontId="44" fillId="0" borderId="24" xfId="0" applyFont="1" applyFill="1" applyBorder="1" applyAlignment="1" applyProtection="1">
      <alignment horizontal="center"/>
    </xf>
    <xf numFmtId="0" fontId="50" fillId="0" borderId="28" xfId="0" applyFont="1" applyFill="1" applyBorder="1" applyProtection="1"/>
    <xf numFmtId="0" fontId="79" fillId="0" borderId="24" xfId="0" applyFont="1" applyFill="1" applyBorder="1" applyProtection="1"/>
    <xf numFmtId="17" fontId="79" fillId="0" borderId="29" xfId="0" applyNumberFormat="1" applyFont="1" applyFill="1" applyBorder="1" applyAlignment="1" applyProtection="1">
      <alignment horizontal="center"/>
    </xf>
    <xf numFmtId="17" fontId="79" fillId="0" borderId="2" xfId="0" applyNumberFormat="1" applyFont="1" applyFill="1" applyBorder="1" applyAlignment="1" applyProtection="1">
      <alignment horizontal="center"/>
    </xf>
    <xf numFmtId="17" fontId="79" fillId="0" borderId="30" xfId="0" applyNumberFormat="1" applyFont="1" applyFill="1" applyBorder="1" applyAlignment="1" applyProtection="1">
      <alignment horizontal="center"/>
    </xf>
    <xf numFmtId="0" fontId="79" fillId="0" borderId="24" xfId="0" applyFont="1" applyFill="1" applyBorder="1" applyAlignment="1" applyProtection="1">
      <alignment horizontal="center" wrapText="1"/>
    </xf>
    <xf numFmtId="0" fontId="79" fillId="0" borderId="31" xfId="0" applyFont="1" applyFill="1" applyBorder="1" applyProtection="1"/>
    <xf numFmtId="0" fontId="50" fillId="0" borderId="0" xfId="0" applyFont="1" applyFill="1" applyProtection="1"/>
    <xf numFmtId="0" fontId="79" fillId="0" borderId="33" xfId="0" applyFont="1" applyFill="1" applyBorder="1" applyProtection="1"/>
    <xf numFmtId="0" fontId="79" fillId="0" borderId="28" xfId="0" applyFont="1" applyFill="1" applyBorder="1" applyProtection="1"/>
    <xf numFmtId="3" fontId="50" fillId="0" borderId="0" xfId="0" applyNumberFormat="1" applyFont="1" applyFill="1" applyBorder="1" applyProtection="1">
      <protection locked="0"/>
    </xf>
    <xf numFmtId="0" fontId="75" fillId="0" borderId="0" xfId="0" applyFont="1" applyProtection="1"/>
    <xf numFmtId="0" fontId="75" fillId="0" borderId="0" xfId="0" applyFont="1" applyFill="1" applyProtection="1"/>
    <xf numFmtId="0" fontId="44" fillId="0" borderId="80" xfId="0" applyFont="1" applyFill="1" applyBorder="1" applyAlignment="1" applyProtection="1">
      <alignment horizontal="left" vertical="center"/>
    </xf>
    <xf numFmtId="0" fontId="79" fillId="0" borderId="25" xfId="0" applyFont="1" applyFill="1" applyBorder="1" applyAlignment="1" applyProtection="1">
      <alignment vertical="center"/>
    </xf>
    <xf numFmtId="0" fontId="79" fillId="0" borderId="81" xfId="0" applyFont="1" applyFill="1" applyBorder="1" applyAlignment="1" applyProtection="1">
      <alignment vertical="center"/>
    </xf>
    <xf numFmtId="175" fontId="79" fillId="0" borderId="13" xfId="0" applyNumberFormat="1" applyFont="1" applyFill="1" applyBorder="1" applyAlignment="1" applyProtection="1">
      <alignment horizontal="center" vertical="center"/>
    </xf>
    <xf numFmtId="175" fontId="79" fillId="0" borderId="15" xfId="0" applyNumberFormat="1" applyFont="1" applyFill="1" applyBorder="1" applyAlignment="1" applyProtection="1">
      <alignment horizontal="center" vertical="center"/>
    </xf>
    <xf numFmtId="175" fontId="79" fillId="0" borderId="75" xfId="0" applyNumberFormat="1" applyFont="1" applyFill="1" applyBorder="1" applyAlignment="1" applyProtection="1">
      <alignment horizontal="center" vertical="center"/>
    </xf>
    <xf numFmtId="175" fontId="79" fillId="0" borderId="72" xfId="0" applyNumberFormat="1" applyFont="1" applyFill="1" applyBorder="1" applyAlignment="1" applyProtection="1">
      <alignment horizontal="center" vertical="center"/>
    </xf>
    <xf numFmtId="0" fontId="79" fillId="0" borderId="82" xfId="0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0" fontId="79" fillId="0" borderId="83" xfId="0" applyFont="1" applyFill="1" applyBorder="1" applyAlignment="1" applyProtection="1">
      <alignment vertical="center"/>
    </xf>
    <xf numFmtId="3" fontId="48" fillId="0" borderId="68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0" fontId="90" fillId="0" borderId="15" xfId="0" applyFont="1" applyBorder="1" applyProtection="1"/>
    <xf numFmtId="3" fontId="50" fillId="0" borderId="38" xfId="0" applyNumberFormat="1" applyFont="1" applyFill="1" applyBorder="1" applyAlignment="1" applyProtection="1">
      <alignment vertical="center"/>
    </xf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0" fontId="30" fillId="0" borderId="0" xfId="0" applyFont="1" applyFill="1" applyProtection="1">
      <protection locked="0"/>
    </xf>
    <xf numFmtId="0" fontId="30" fillId="0" borderId="0" xfId="0" applyFont="1" applyFill="1" applyAlignment="1" applyProtection="1">
      <alignment horizontal="center"/>
      <protection locked="0"/>
    </xf>
    <xf numFmtId="3" fontId="30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0" fontId="48" fillId="0" borderId="0" xfId="0" applyFont="1" applyProtection="1">
      <protection locked="0"/>
    </xf>
    <xf numFmtId="0" fontId="48" fillId="0" borderId="0" xfId="0" applyFont="1" applyBorder="1" applyAlignment="1" applyProtection="1">
      <protection locked="0"/>
    </xf>
    <xf numFmtId="3" fontId="49" fillId="0" borderId="0" xfId="0" applyNumberFormat="1" applyFont="1" applyProtection="1">
      <protection locked="0"/>
    </xf>
    <xf numFmtId="3" fontId="49" fillId="0" borderId="0" xfId="0" applyNumberFormat="1" applyFont="1" applyBorder="1" applyAlignment="1" applyProtection="1">
      <protection locked="0"/>
    </xf>
    <xf numFmtId="3" fontId="30" fillId="0" borderId="0" xfId="0" applyNumberFormat="1" applyFont="1" applyBorder="1" applyProtection="1">
      <protection locked="0"/>
    </xf>
    <xf numFmtId="0" fontId="30" fillId="28" borderId="0" xfId="0" applyFont="1" applyFill="1" applyBorder="1" applyAlignment="1" applyProtection="1">
      <alignment horizontal="left" vertical="center" indent="3"/>
      <protection locked="0"/>
    </xf>
    <xf numFmtId="0" fontId="30" fillId="28" borderId="0" xfId="0" applyFont="1" applyFill="1" applyBorder="1" applyAlignment="1" applyProtection="1">
      <alignment horizontal="center" vertical="center"/>
      <protection locked="0"/>
    </xf>
    <xf numFmtId="3" fontId="30" fillId="28" borderId="0" xfId="0" applyNumberFormat="1" applyFont="1" applyFill="1" applyBorder="1" applyAlignment="1" applyProtection="1">
      <alignment horizontal="right" vertical="center"/>
      <protection locked="0"/>
    </xf>
    <xf numFmtId="3" fontId="49" fillId="28" borderId="0" xfId="0" applyNumberFormat="1" applyFont="1" applyFill="1" applyBorder="1" applyAlignment="1" applyProtection="1">
      <alignment horizontal="right" vertical="center"/>
      <protection locked="0"/>
    </xf>
    <xf numFmtId="0" fontId="30" fillId="28" borderId="25" xfId="0" applyFont="1" applyFill="1" applyBorder="1" applyAlignment="1" applyProtection="1">
      <alignment horizontal="left" vertical="center" indent="3"/>
      <protection locked="0"/>
    </xf>
    <xf numFmtId="0" fontId="49" fillId="0" borderId="1" xfId="0" applyFont="1" applyBorder="1" applyAlignment="1" applyProtection="1">
      <alignment horizontal="left" vertical="center" indent="1"/>
      <protection locked="0"/>
    </xf>
    <xf numFmtId="0" fontId="49" fillId="0" borderId="22" xfId="83" applyFont="1" applyBorder="1" applyAlignment="1" applyProtection="1">
      <alignment horizontal="center" vertical="center"/>
    </xf>
    <xf numFmtId="0" fontId="49" fillId="0" borderId="21" xfId="83" applyFont="1" applyBorder="1" applyAlignment="1" applyProtection="1">
      <alignment horizontal="center" vertical="center"/>
    </xf>
    <xf numFmtId="0" fontId="8" fillId="0" borderId="46" xfId="0" applyFont="1" applyFill="1" applyBorder="1" applyAlignment="1" applyProtection="1">
      <alignment horizontal="left" vertical="center" wrapText="1" indent="1"/>
    </xf>
    <xf numFmtId="0" fontId="45" fillId="0" borderId="2" xfId="83" applyFont="1" applyBorder="1" applyAlignment="1" applyProtection="1">
      <alignment horizontal="center"/>
      <protection locked="0"/>
    </xf>
    <xf numFmtId="0" fontId="49" fillId="0" borderId="23" xfId="83" applyFont="1" applyBorder="1" applyAlignment="1" applyProtection="1">
      <alignment horizontal="center" vertical="center"/>
    </xf>
    <xf numFmtId="0" fontId="49" fillId="0" borderId="32" xfId="73" applyFont="1" applyBorder="1" applyAlignment="1" applyProtection="1">
      <alignment horizontal="right" vertical="center"/>
      <protection locked="0"/>
    </xf>
    <xf numFmtId="0" fontId="49" fillId="0" borderId="59" xfId="73" applyFont="1" applyBorder="1" applyAlignment="1" applyProtection="1">
      <alignment horizontal="right" vertical="center"/>
      <protection locked="0"/>
    </xf>
    <xf numFmtId="0" fontId="48" fillId="0" borderId="0" xfId="82" applyFont="1" applyFill="1" applyBorder="1" applyAlignment="1" applyProtection="1">
      <alignment horizontal="left" vertical="center"/>
    </xf>
    <xf numFmtId="0" fontId="49" fillId="0" borderId="2" xfId="0" applyFont="1" applyFill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left"/>
    </xf>
    <xf numFmtId="0" fontId="91" fillId="0" borderId="0" xfId="0" applyFont="1" applyProtection="1"/>
    <xf numFmtId="0" fontId="49" fillId="0" borderId="50" xfId="0" applyFont="1" applyBorder="1" applyAlignment="1" applyProtection="1">
      <alignment horizontal="left" wrapText="1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0" fontId="30" fillId="0" borderId="23" xfId="0" applyFont="1" applyFill="1" applyBorder="1" applyAlignment="1" applyProtection="1">
      <alignment horizontal="right" vertical="center"/>
    </xf>
    <xf numFmtId="3" fontId="49" fillId="27" borderId="73" xfId="0" applyNumberFormat="1" applyFont="1" applyFill="1" applyBorder="1" applyAlignment="1" applyProtection="1">
      <alignment horizontal="right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49" fillId="33" borderId="45" xfId="0" applyFont="1" applyFill="1" applyBorder="1" applyAlignment="1" applyProtection="1">
      <alignment horizontal="center" vertical="center" textRotation="90" wrapText="1"/>
    </xf>
    <xf numFmtId="3" fontId="30" fillId="33" borderId="20" xfId="0" applyNumberFormat="1" applyFont="1" applyFill="1" applyBorder="1" applyAlignment="1" applyProtection="1">
      <alignment horizontal="right" vertical="center"/>
    </xf>
    <xf numFmtId="3" fontId="49" fillId="33" borderId="39" xfId="0" applyNumberFormat="1" applyFont="1" applyFill="1" applyBorder="1" applyAlignment="1" applyProtection="1">
      <alignment horizontal="right" vertical="center"/>
    </xf>
    <xf numFmtId="3" fontId="49" fillId="33" borderId="85" xfId="0" applyNumberFormat="1" applyFont="1" applyFill="1" applyBorder="1" applyAlignment="1" applyProtection="1">
      <alignment horizontal="right" vertical="center"/>
    </xf>
    <xf numFmtId="3" fontId="49" fillId="33" borderId="40" xfId="0" applyNumberFormat="1" applyFont="1" applyFill="1" applyBorder="1" applyAlignment="1" applyProtection="1">
      <alignment horizontal="right" vertical="center"/>
    </xf>
    <xf numFmtId="0" fontId="49" fillId="33" borderId="28" xfId="0" applyFont="1" applyFill="1" applyBorder="1" applyAlignment="1" applyProtection="1">
      <alignment horizontal="left" vertical="center" wrapText="1"/>
    </xf>
    <xf numFmtId="0" fontId="49" fillId="27" borderId="47" xfId="0" applyFont="1" applyFill="1" applyBorder="1" applyAlignment="1" applyProtection="1">
      <alignment horizontal="center" vertical="center" textRotation="90" wrapText="1"/>
    </xf>
    <xf numFmtId="0" fontId="49" fillId="33" borderId="25" xfId="0" applyFont="1" applyFill="1" applyBorder="1" applyAlignment="1" applyProtection="1">
      <alignment horizontal="center" vertical="center" textRotation="90" wrapText="1"/>
    </xf>
    <xf numFmtId="3" fontId="30" fillId="33" borderId="13" xfId="0" applyNumberFormat="1" applyFont="1" applyFill="1" applyBorder="1" applyAlignment="1" applyProtection="1">
      <alignment horizontal="right" vertical="center"/>
    </xf>
    <xf numFmtId="3" fontId="49" fillId="33" borderId="14" xfId="0" applyNumberFormat="1" applyFont="1" applyFill="1" applyBorder="1" applyAlignment="1" applyProtection="1">
      <alignment horizontal="right" vertical="center"/>
    </xf>
    <xf numFmtId="3" fontId="49" fillId="33" borderId="38" xfId="0" applyNumberFormat="1" applyFont="1" applyFill="1" applyBorder="1" applyAlignment="1" applyProtection="1">
      <alignment horizontal="right" vertical="center"/>
    </xf>
    <xf numFmtId="3" fontId="49" fillId="33" borderId="15" xfId="0" applyNumberFormat="1" applyFont="1" applyFill="1" applyBorder="1" applyAlignment="1" applyProtection="1">
      <alignment horizontal="right" vertical="center"/>
    </xf>
    <xf numFmtId="0" fontId="49" fillId="0" borderId="48" xfId="0" applyFont="1" applyBorder="1" applyAlignment="1" applyProtection="1">
      <alignment horizontal="left"/>
    </xf>
    <xf numFmtId="0" fontId="30" fillId="27" borderId="47" xfId="0" applyFont="1" applyFill="1" applyBorder="1" applyAlignment="1" applyProtection="1">
      <alignment horizontal="center" vertical="center"/>
    </xf>
    <xf numFmtId="3" fontId="49" fillId="27" borderId="57" xfId="0" applyNumberFormat="1" applyFont="1" applyFill="1" applyBorder="1" applyAlignment="1" applyProtection="1">
      <alignment horizontal="right" vertical="center"/>
    </xf>
    <xf numFmtId="0" fontId="49" fillId="0" borderId="24" xfId="0" applyFont="1" applyBorder="1" applyAlignment="1" applyProtection="1">
      <alignment vertical="center"/>
    </xf>
    <xf numFmtId="0" fontId="49" fillId="0" borderId="31" xfId="0" applyFont="1" applyBorder="1" applyAlignment="1" applyProtection="1">
      <alignment vertical="center"/>
    </xf>
    <xf numFmtId="0" fontId="30" fillId="0" borderId="31" xfId="0" applyFont="1" applyBorder="1" applyAlignment="1" applyProtection="1">
      <alignment vertical="center"/>
    </xf>
    <xf numFmtId="0" fontId="49" fillId="0" borderId="50" xfId="0" applyFont="1" applyBorder="1" applyAlignment="1" applyProtection="1">
      <alignment vertical="center"/>
    </xf>
    <xf numFmtId="0" fontId="49" fillId="0" borderId="66" xfId="0" applyFont="1" applyBorder="1" applyAlignment="1" applyProtection="1">
      <alignment vertical="center"/>
    </xf>
    <xf numFmtId="0" fontId="49" fillId="0" borderId="67" xfId="0" applyFont="1" applyBorder="1" applyAlignment="1" applyProtection="1">
      <alignment vertical="center"/>
    </xf>
    <xf numFmtId="3" fontId="49" fillId="0" borderId="67" xfId="0" applyNumberFormat="1" applyFont="1" applyBorder="1" applyAlignment="1" applyProtection="1">
      <alignment vertical="center"/>
    </xf>
    <xf numFmtId="0" fontId="30" fillId="0" borderId="67" xfId="0" applyFont="1" applyBorder="1" applyAlignment="1" applyProtection="1">
      <alignment vertical="center"/>
    </xf>
    <xf numFmtId="3" fontId="30" fillId="0" borderId="67" xfId="0" applyNumberFormat="1" applyFont="1" applyBorder="1" applyAlignment="1" applyProtection="1">
      <alignment vertical="center"/>
    </xf>
    <xf numFmtId="0" fontId="49" fillId="0" borderId="71" xfId="0" applyFont="1" applyBorder="1" applyAlignment="1" applyProtection="1">
      <alignment vertical="center"/>
    </xf>
    <xf numFmtId="0" fontId="49" fillId="0" borderId="17" xfId="0" applyFont="1" applyFill="1" applyBorder="1" applyAlignment="1" applyProtection="1">
      <alignment horizontal="center" vertical="center" wrapText="1"/>
    </xf>
    <xf numFmtId="0" fontId="30" fillId="0" borderId="0" xfId="73" applyFont="1" applyAlignment="1" applyProtection="1"/>
    <xf numFmtId="0" fontId="0" fillId="0" borderId="0" xfId="0" applyFont="1" applyBorder="1" applyAlignment="1" applyProtection="1"/>
    <xf numFmtId="0" fontId="0" fillId="0" borderId="0" xfId="0" applyFont="1" applyFill="1" applyBorder="1" applyAlignment="1" applyProtection="1"/>
    <xf numFmtId="0" fontId="58" fillId="32" borderId="0" xfId="0" applyFont="1" applyFill="1" applyAlignment="1" applyProtection="1">
      <alignment horizontal="left"/>
    </xf>
    <xf numFmtId="3" fontId="80" fillId="28" borderId="18" xfId="0" applyNumberFormat="1" applyFont="1" applyFill="1" applyBorder="1" applyAlignment="1" applyProtection="1">
      <alignment horizontal="right" wrapText="1"/>
    </xf>
    <xf numFmtId="3" fontId="49" fillId="0" borderId="12" xfId="0" applyNumberFormat="1" applyFont="1" applyFill="1" applyBorder="1" applyAlignment="1" applyProtection="1">
      <alignment horizontal="right" vertical="center"/>
    </xf>
    <xf numFmtId="0" fontId="30" fillId="28" borderId="26" xfId="0" applyFont="1" applyFill="1" applyBorder="1" applyAlignment="1" applyProtection="1">
      <alignment horizontal="center" vertical="center"/>
    </xf>
    <xf numFmtId="3" fontId="30" fillId="28" borderId="18" xfId="0" applyNumberFormat="1" applyFont="1" applyFill="1" applyBorder="1" applyAlignment="1" applyProtection="1">
      <alignment horizontal="right" vertical="center"/>
    </xf>
    <xf numFmtId="3" fontId="30" fillId="28" borderId="1" xfId="0" applyNumberFormat="1" applyFont="1" applyFill="1" applyBorder="1" applyAlignment="1" applyProtection="1">
      <alignment horizontal="right" vertical="center"/>
    </xf>
    <xf numFmtId="3" fontId="49" fillId="28" borderId="12" xfId="0" applyNumberFormat="1" applyFont="1" applyFill="1" applyBorder="1" applyAlignment="1" applyProtection="1">
      <alignment horizontal="right" vertical="center"/>
    </xf>
    <xf numFmtId="3" fontId="49" fillId="28" borderId="19" xfId="0" applyNumberFormat="1" applyFont="1" applyFill="1" applyBorder="1" applyAlignment="1" applyProtection="1">
      <alignment horizontal="right" vertical="center"/>
    </xf>
    <xf numFmtId="3" fontId="30" fillId="27" borderId="1" xfId="0" applyNumberFormat="1" applyFont="1" applyFill="1" applyBorder="1" applyAlignment="1" applyProtection="1">
      <alignment horizontal="right" vertical="center"/>
    </xf>
    <xf numFmtId="3" fontId="56" fillId="0" borderId="51" xfId="0" applyNumberFormat="1" applyFont="1" applyBorder="1" applyAlignment="1" applyProtection="1">
      <alignment horizontal="right" vertical="center"/>
    </xf>
    <xf numFmtId="0" fontId="44" fillId="0" borderId="55" xfId="0" applyFont="1" applyFill="1" applyBorder="1" applyAlignment="1" applyProtection="1">
      <alignment horizontal="center" vertical="center"/>
    </xf>
    <xf numFmtId="0" fontId="45" fillId="0" borderId="17" xfId="0" applyFont="1" applyFill="1" applyBorder="1" applyAlignment="1" applyProtection="1">
      <alignment horizontal="center" vertical="center" wrapText="1"/>
    </xf>
    <xf numFmtId="0" fontId="44" fillId="0" borderId="61" xfId="0" applyFont="1" applyBorder="1" applyProtection="1"/>
    <xf numFmtId="0" fontId="45" fillId="0" borderId="25" xfId="0" applyFont="1" applyFill="1" applyBorder="1" applyAlignment="1" applyProtection="1">
      <alignment horizontal="center" vertical="center"/>
    </xf>
    <xf numFmtId="4" fontId="10" fillId="0" borderId="28" xfId="0" applyNumberFormat="1" applyFont="1" applyBorder="1" applyAlignment="1" applyProtection="1">
      <alignment horizontal="center" vertical="center" wrapText="1"/>
      <protection locked="0"/>
    </xf>
    <xf numFmtId="0" fontId="0" fillId="30" borderId="47" xfId="0" applyFill="1" applyBorder="1" applyProtection="1"/>
    <xf numFmtId="0" fontId="0" fillId="30" borderId="31" xfId="0" applyFill="1" applyBorder="1" applyProtection="1"/>
    <xf numFmtId="0" fontId="58" fillId="0" borderId="0" xfId="0" applyFont="1" applyAlignment="1" applyProtection="1">
      <alignment horizontal="left"/>
    </xf>
    <xf numFmtId="0" fontId="49" fillId="0" borderId="2" xfId="0" applyFont="1" applyFill="1" applyBorder="1" applyAlignment="1" applyProtection="1">
      <alignment horizontal="center" vertical="center" wrapText="1"/>
      <protection locked="0"/>
    </xf>
    <xf numFmtId="0" fontId="49" fillId="0" borderId="17" xfId="0" applyFont="1" applyFill="1" applyBorder="1" applyAlignment="1" applyProtection="1">
      <alignment horizontal="center" vertical="center" wrapText="1"/>
      <protection locked="0"/>
    </xf>
    <xf numFmtId="0" fontId="30" fillId="0" borderId="15" xfId="0" applyFont="1" applyBorder="1" applyProtection="1"/>
    <xf numFmtId="0" fontId="49" fillId="0" borderId="16" xfId="0" applyFont="1" applyBorder="1" applyAlignment="1" applyProtection="1">
      <alignment horizontal="center" vertical="center"/>
    </xf>
    <xf numFmtId="0" fontId="49" fillId="0" borderId="2" xfId="0" applyFont="1" applyBorder="1" applyAlignment="1" applyProtection="1">
      <alignment horizontal="center" vertical="center"/>
    </xf>
    <xf numFmtId="170" fontId="0" fillId="0" borderId="32" xfId="0" applyNumberFormat="1" applyBorder="1" applyAlignment="1" applyProtection="1">
      <alignment horizontal="right"/>
    </xf>
    <xf numFmtId="170" fontId="0" fillId="0" borderId="1" xfId="0" applyNumberFormat="1" applyBorder="1" applyAlignment="1" applyProtection="1">
      <alignment horizontal="right"/>
    </xf>
    <xf numFmtId="170" fontId="0" fillId="0" borderId="32" xfId="74" applyNumberFormat="1" applyFont="1" applyBorder="1" applyAlignment="1" applyProtection="1">
      <alignment horizontal="right"/>
    </xf>
    <xf numFmtId="170" fontId="0" fillId="0" borderId="1" xfId="74" applyNumberFormat="1" applyFont="1" applyBorder="1" applyAlignment="1" applyProtection="1">
      <alignment horizontal="right"/>
    </xf>
    <xf numFmtId="0" fontId="30" fillId="0" borderId="1" xfId="0" applyFont="1" applyBorder="1" applyAlignment="1" applyProtection="1">
      <alignment horizontal="center" vertical="center"/>
      <protection locked="0"/>
    </xf>
    <xf numFmtId="0" fontId="58" fillId="0" borderId="0" xfId="0" applyFont="1" applyAlignment="1" applyProtection="1">
      <alignment horizontal="left"/>
    </xf>
    <xf numFmtId="0" fontId="61" fillId="0" borderId="0" xfId="0" applyFont="1" applyAlignment="1" applyProtection="1">
      <alignment horizontal="left"/>
    </xf>
    <xf numFmtId="0" fontId="44" fillId="0" borderId="1" xfId="0" applyFont="1" applyFill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61" fillId="0" borderId="0" xfId="0" applyFont="1" applyAlignment="1" applyProtection="1">
      <alignment horizontal="left" wrapText="1"/>
    </xf>
    <xf numFmtId="0" fontId="49" fillId="0" borderId="1" xfId="0" applyFont="1" applyBorder="1" applyAlignment="1" applyProtection="1">
      <alignment horizontal="center" vertical="center" wrapText="1"/>
    </xf>
    <xf numFmtId="0" fontId="62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47" fillId="0" borderId="36" xfId="0" applyFont="1" applyBorder="1" applyAlignment="1" applyProtection="1">
      <alignment horizontal="center" vertical="center"/>
    </xf>
    <xf numFmtId="0" fontId="47" fillId="0" borderId="2" xfId="0" applyFont="1" applyBorder="1" applyAlignment="1" applyProtection="1">
      <alignment horizontal="center" vertical="center"/>
    </xf>
    <xf numFmtId="0" fontId="47" fillId="0" borderId="35" xfId="0" applyFont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9" fillId="0" borderId="0" xfId="0" applyFont="1" applyBorder="1" applyAlignment="1" applyProtection="1">
      <alignment horizontal="center"/>
    </xf>
    <xf numFmtId="0" fontId="87" fillId="0" borderId="25" xfId="0" applyFont="1" applyBorder="1" applyAlignment="1" applyProtection="1">
      <alignment horizontal="left"/>
    </xf>
    <xf numFmtId="0" fontId="87" fillId="0" borderId="26" xfId="0" applyFont="1" applyBorder="1" applyAlignment="1" applyProtection="1">
      <alignment horizontal="left"/>
    </xf>
    <xf numFmtId="0" fontId="87" fillId="0" borderId="27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87" fillId="0" borderId="25" xfId="0" applyFont="1" applyBorder="1" applyAlignment="1" applyProtection="1">
      <alignment horizontal="left" vertical="center"/>
    </xf>
    <xf numFmtId="0" fontId="87" fillId="0" borderId="26" xfId="0" applyFont="1" applyBorder="1" applyAlignment="1" applyProtection="1">
      <alignment horizontal="left" vertical="center"/>
    </xf>
    <xf numFmtId="0" fontId="87" fillId="0" borderId="27" xfId="0" applyFont="1" applyBorder="1" applyAlignment="1" applyProtection="1">
      <alignment horizontal="left" vertical="center"/>
    </xf>
    <xf numFmtId="0" fontId="49" fillId="0" borderId="25" xfId="73" applyFont="1" applyBorder="1" applyAlignment="1" applyProtection="1">
      <alignment horizontal="center"/>
    </xf>
    <xf numFmtId="0" fontId="49" fillId="0" borderId="26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61" xfId="73" applyFont="1" applyFill="1" applyBorder="1" applyAlignment="1" applyProtection="1">
      <alignment horizontal="left" vertical="center"/>
    </xf>
    <xf numFmtId="0" fontId="49" fillId="0" borderId="62" xfId="73" applyFont="1" applyFill="1" applyBorder="1" applyAlignment="1" applyProtection="1">
      <alignment horizontal="left" vertical="center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69" xfId="73" applyFont="1" applyFill="1" applyBorder="1" applyAlignment="1" applyProtection="1">
      <alignment horizontal="left" vertical="center"/>
    </xf>
    <xf numFmtId="0" fontId="49" fillId="25" borderId="25" xfId="0" applyFont="1" applyFill="1" applyBorder="1" applyAlignment="1">
      <alignment horizontal="center" vertical="center"/>
    </xf>
    <xf numFmtId="0" fontId="49" fillId="25" borderId="26" xfId="0" applyFont="1" applyFill="1" applyBorder="1" applyAlignment="1">
      <alignment horizontal="center" vertical="center"/>
    </xf>
    <xf numFmtId="0" fontId="49" fillId="25" borderId="27" xfId="0" applyFont="1" applyFill="1" applyBorder="1" applyAlignment="1">
      <alignment horizontal="center" vertical="center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25" borderId="20" xfId="0" applyFont="1" applyFill="1" applyBorder="1" applyAlignment="1">
      <alignment horizontal="center" vertical="center"/>
    </xf>
    <xf numFmtId="0" fontId="49" fillId="25" borderId="39" xfId="0" applyFont="1" applyFill="1" applyBorder="1" applyAlignment="1">
      <alignment horizontal="center" vertical="center"/>
    </xf>
    <xf numFmtId="0" fontId="49" fillId="25" borderId="40" xfId="0" applyFont="1" applyFill="1" applyBorder="1" applyAlignment="1">
      <alignment horizontal="center" vertic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 vertical="center" wrapText="1"/>
    </xf>
    <xf numFmtId="0" fontId="49" fillId="0" borderId="62" xfId="73" applyFont="1" applyBorder="1" applyAlignment="1" applyProtection="1">
      <alignment horizontal="center" vertical="center" wrapText="1"/>
    </xf>
    <xf numFmtId="0" fontId="49" fillId="0" borderId="73" xfId="73" applyFont="1" applyBorder="1" applyAlignment="1" applyProtection="1">
      <alignment horizontal="center" vertical="center" wrapText="1"/>
    </xf>
    <xf numFmtId="0" fontId="49" fillId="0" borderId="74" xfId="73" applyFont="1" applyBorder="1" applyAlignment="1" applyProtection="1">
      <alignment horizontal="center" vertical="center" wrapText="1"/>
    </xf>
    <xf numFmtId="0" fontId="74" fillId="31" borderId="1" xfId="84" applyFont="1" applyFill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/>
    </xf>
    <xf numFmtId="0" fontId="10" fillId="0" borderId="26" xfId="75" applyFont="1" applyBorder="1" applyAlignment="1" applyProtection="1">
      <alignment horizontal="center"/>
    </xf>
    <xf numFmtId="0" fontId="10" fillId="0" borderId="27" xfId="75" applyFont="1" applyBorder="1" applyAlignment="1" applyProtection="1">
      <alignment horizontal="center"/>
    </xf>
    <xf numFmtId="0" fontId="10" fillId="0" borderId="25" xfId="0" applyFont="1" applyBorder="1" applyAlignment="1" applyProtection="1">
      <alignment horizontal="center" vertical="center" wrapText="1"/>
    </xf>
    <xf numFmtId="0" fontId="10" fillId="0" borderId="26" xfId="0" applyFont="1" applyBorder="1" applyAlignment="1" applyProtection="1">
      <alignment horizontal="center" vertical="center" wrapText="1"/>
    </xf>
    <xf numFmtId="0" fontId="10" fillId="0" borderId="27" xfId="0" applyFont="1" applyBorder="1" applyAlignment="1" applyProtection="1">
      <alignment horizontal="center" vertical="center" wrapText="1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0" fontId="49" fillId="0" borderId="84" xfId="0" applyFont="1" applyBorder="1" applyAlignment="1" applyProtection="1">
      <alignment horizontal="center"/>
    </xf>
    <xf numFmtId="0" fontId="49" fillId="0" borderId="76" xfId="0" applyFont="1" applyBorder="1" applyAlignment="1" applyProtection="1">
      <alignment horizontal="center"/>
    </xf>
    <xf numFmtId="0" fontId="49" fillId="0" borderId="41" xfId="0" applyFont="1" applyBorder="1" applyAlignment="1" applyProtection="1">
      <alignment horizontal="center"/>
    </xf>
    <xf numFmtId="0" fontId="49" fillId="0" borderId="63" xfId="0" applyFont="1" applyBorder="1" applyAlignment="1" applyProtection="1">
      <alignment horizontal="center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58" fillId="0" borderId="25" xfId="0" applyFont="1" applyBorder="1" applyAlignment="1" applyProtection="1">
      <alignment horizontal="center" vertical="center" wrapText="1"/>
    </xf>
    <xf numFmtId="0" fontId="58" fillId="0" borderId="26" xfId="0" applyFont="1" applyBorder="1" applyAlignment="1" applyProtection="1">
      <alignment horizontal="center" vertical="center" wrapText="1"/>
    </xf>
    <xf numFmtId="0" fontId="58" fillId="0" borderId="27" xfId="0" applyFont="1" applyBorder="1" applyAlignment="1" applyProtection="1">
      <alignment horizontal="center" vertical="center" wrapText="1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51" xfId="0" applyFont="1" applyBorder="1" applyAlignment="1" applyProtection="1">
      <alignment horizontal="center" vertical="center" wrapText="1"/>
    </xf>
    <xf numFmtId="0" fontId="49" fillId="0" borderId="45" xfId="0" applyFont="1" applyBorder="1" applyAlignment="1" applyProtection="1">
      <alignment horizontal="center" vertical="center" wrapText="1"/>
    </xf>
    <xf numFmtId="0" fontId="49" fillId="0" borderId="66" xfId="0" applyFont="1" applyBorder="1" applyAlignment="1" applyProtection="1">
      <alignment horizontal="center" vertical="center" wrapText="1"/>
    </xf>
    <xf numFmtId="0" fontId="74" fillId="0" borderId="45" xfId="0" applyFont="1" applyBorder="1" applyAlignment="1" applyProtection="1">
      <alignment horizontal="center" vertical="center" wrapText="1"/>
    </xf>
    <xf numFmtId="0" fontId="74" fillId="0" borderId="66" xfId="0" applyFont="1" applyBorder="1" applyAlignment="1" applyProtection="1">
      <alignment horizontal="center" vertical="center" wrapText="1"/>
    </xf>
    <xf numFmtId="0" fontId="49" fillId="0" borderId="45" xfId="83" applyFont="1" applyBorder="1" applyAlignment="1" applyProtection="1">
      <alignment horizontal="center" vertical="center"/>
    </xf>
    <xf numFmtId="0" fontId="49" fillId="0" borderId="65" xfId="83" applyFont="1" applyBorder="1" applyAlignment="1" applyProtection="1">
      <alignment horizontal="center" vertical="center"/>
    </xf>
    <xf numFmtId="0" fontId="49" fillId="0" borderId="66" xfId="83" applyFont="1" applyBorder="1" applyAlignment="1" applyProtection="1">
      <alignment horizontal="center" vertical="center"/>
    </xf>
    <xf numFmtId="0" fontId="49" fillId="0" borderId="1" xfId="83" applyFont="1" applyBorder="1" applyAlignment="1" applyProtection="1">
      <alignment horizontal="center" vertical="center"/>
    </xf>
    <xf numFmtId="0" fontId="49" fillId="0" borderId="22" xfId="83" applyFont="1" applyBorder="1" applyAlignment="1" applyProtection="1">
      <alignment horizontal="center" vertical="center"/>
    </xf>
    <xf numFmtId="0" fontId="49" fillId="0" borderId="24" xfId="83" applyFont="1" applyBorder="1" applyAlignment="1" applyProtection="1">
      <alignment horizontal="center" vertical="center"/>
    </xf>
    <xf numFmtId="0" fontId="49" fillId="0" borderId="31" xfId="83" applyFont="1" applyBorder="1" applyAlignment="1" applyProtection="1">
      <alignment horizontal="center" vertical="center"/>
    </xf>
    <xf numFmtId="0" fontId="49" fillId="0" borderId="50" xfId="83" applyFont="1" applyBorder="1" applyAlignment="1" applyProtection="1">
      <alignment horizontal="center" vertical="center"/>
    </xf>
    <xf numFmtId="0" fontId="49" fillId="0" borderId="12" xfId="83" applyFont="1" applyBorder="1" applyAlignment="1" applyProtection="1">
      <alignment horizontal="center"/>
    </xf>
    <xf numFmtId="0" fontId="49" fillId="0" borderId="67" xfId="83" applyFont="1" applyBorder="1" applyAlignment="1" applyProtection="1">
      <alignment horizontal="center"/>
    </xf>
    <xf numFmtId="0" fontId="49" fillId="0" borderId="32" xfId="83" applyFont="1" applyBorder="1" applyAlignment="1" applyProtection="1">
      <alignment horizontal="center"/>
    </xf>
    <xf numFmtId="0" fontId="49" fillId="0" borderId="46" xfId="83" applyFont="1" applyBorder="1" applyAlignment="1" applyProtection="1">
      <alignment horizontal="center"/>
    </xf>
    <xf numFmtId="0" fontId="49" fillId="0" borderId="14" xfId="0" applyFont="1" applyFill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/>
    </xf>
    <xf numFmtId="0" fontId="49" fillId="0" borderId="14" xfId="0" applyFont="1" applyBorder="1" applyAlignment="1" applyProtection="1">
      <alignment horizontal="center"/>
    </xf>
    <xf numFmtId="0" fontId="74" fillId="31" borderId="1" xfId="84" applyFont="1" applyFill="1" applyBorder="1" applyAlignment="1" applyProtection="1">
      <alignment horizontal="center" vertical="center"/>
    </xf>
    <xf numFmtId="0" fontId="74" fillId="0" borderId="1" xfId="84" applyFont="1" applyBorder="1" applyAlignment="1" applyProtection="1">
      <alignment horizontal="center"/>
    </xf>
    <xf numFmtId="0" fontId="77" fillId="31" borderId="1" xfId="84" applyFont="1" applyFill="1" applyBorder="1" applyAlignment="1" applyProtection="1">
      <alignment horizontal="center" vertical="center"/>
    </xf>
    <xf numFmtId="0" fontId="49" fillId="0" borderId="12" xfId="84" applyFont="1" applyBorder="1" applyAlignment="1" applyProtection="1">
      <alignment horizontal="center" vertical="center"/>
    </xf>
    <xf numFmtId="0" fontId="49" fillId="0" borderId="44" xfId="84" applyFont="1" applyBorder="1" applyAlignment="1" applyProtection="1">
      <alignment horizontal="center" vertical="center"/>
    </xf>
    <xf numFmtId="0" fontId="49" fillId="0" borderId="32" xfId="84" applyFont="1" applyBorder="1" applyAlignment="1" applyProtection="1">
      <alignment horizontal="center" vertical="center"/>
    </xf>
    <xf numFmtId="0" fontId="49" fillId="31" borderId="1" xfId="84" applyFont="1" applyFill="1" applyBorder="1" applyAlignment="1" applyProtection="1">
      <alignment horizontal="center" vertical="center"/>
    </xf>
    <xf numFmtId="0" fontId="49" fillId="0" borderId="1" xfId="84" applyFont="1" applyBorder="1" applyAlignment="1" applyProtection="1">
      <alignment horizontal="center" vertical="center"/>
    </xf>
    <xf numFmtId="0" fontId="77" fillId="0" borderId="1" xfId="84" applyFont="1" applyBorder="1" applyAlignment="1" applyProtection="1">
      <alignment horizontal="center" vertical="center"/>
    </xf>
    <xf numFmtId="0" fontId="30" fillId="31" borderId="1" xfId="84" applyFont="1" applyFill="1" applyBorder="1" applyAlignment="1" applyProtection="1">
      <alignment horizontal="center" vertical="center"/>
    </xf>
    <xf numFmtId="0" fontId="30" fillId="0" borderId="1" xfId="84" applyFont="1" applyBorder="1" applyAlignment="1" applyProtection="1">
      <alignment horizontal="center" vertical="center"/>
    </xf>
    <xf numFmtId="0" fontId="44" fillId="25" borderId="25" xfId="0" applyFont="1" applyFill="1" applyBorder="1" applyAlignment="1" applyProtection="1">
      <alignment horizontal="left"/>
    </xf>
    <xf numFmtId="0" fontId="44" fillId="25" borderId="26" xfId="0" applyFont="1" applyFill="1" applyBorder="1" applyAlignment="1" applyProtection="1">
      <alignment horizontal="left"/>
    </xf>
    <xf numFmtId="0" fontId="44" fillId="25" borderId="27" xfId="0" applyFont="1" applyFill="1" applyBorder="1" applyAlignment="1" applyProtection="1">
      <alignment horizontal="left"/>
    </xf>
    <xf numFmtId="0" fontId="79" fillId="0" borderId="25" xfId="0" applyFont="1" applyFill="1" applyBorder="1" applyAlignment="1" applyProtection="1">
      <alignment horizontal="center"/>
    </xf>
    <xf numFmtId="0" fontId="79" fillId="0" borderId="26" xfId="0" applyFont="1" applyFill="1" applyBorder="1" applyAlignment="1" applyProtection="1">
      <alignment horizontal="center"/>
    </xf>
    <xf numFmtId="0" fontId="79" fillId="0" borderId="27" xfId="0" applyFont="1" applyFill="1" applyBorder="1" applyAlignment="1" applyProtection="1">
      <alignment horizontal="center"/>
    </xf>
    <xf numFmtId="0" fontId="79" fillId="0" borderId="14" xfId="0" applyFont="1" applyFill="1" applyBorder="1" applyAlignment="1" applyProtection="1">
      <alignment horizontal="center" vertical="center"/>
    </xf>
    <xf numFmtId="0" fontId="79" fillId="0" borderId="15" xfId="0" applyFont="1" applyFill="1" applyBorder="1" applyAlignment="1" applyProtection="1">
      <alignment horizontal="center" vertical="center"/>
    </xf>
    <xf numFmtId="175" fontId="79" fillId="0" borderId="62" xfId="0" applyNumberFormat="1" applyFont="1" applyFill="1" applyBorder="1" applyAlignment="1" applyProtection="1">
      <alignment horizontal="center" vertical="center"/>
    </xf>
    <xf numFmtId="175" fontId="79" fillId="0" borderId="63" xfId="0" applyNumberFormat="1" applyFont="1" applyFill="1" applyBorder="1" applyAlignment="1" applyProtection="1">
      <alignment horizontal="center" vertical="center"/>
    </xf>
    <xf numFmtId="175" fontId="79" fillId="0" borderId="25" xfId="0" applyNumberFormat="1" applyFont="1" applyFill="1" applyBorder="1" applyAlignment="1" applyProtection="1">
      <alignment horizontal="center" vertical="center"/>
    </xf>
    <xf numFmtId="175" fontId="79" fillId="0" borderId="27" xfId="0" applyNumberFormat="1" applyFont="1" applyFill="1" applyBorder="1" applyAlignment="1" applyProtection="1">
      <alignment horizontal="center" vertical="center"/>
    </xf>
    <xf numFmtId="175" fontId="79" fillId="0" borderId="41" xfId="0" applyNumberFormat="1" applyFont="1" applyFill="1" applyBorder="1" applyAlignment="1" applyProtection="1">
      <alignment horizontal="center" vertical="center"/>
    </xf>
    <xf numFmtId="0" fontId="79" fillId="0" borderId="73" xfId="0" applyFont="1" applyFill="1" applyBorder="1" applyAlignment="1" applyProtection="1">
      <alignment horizontal="center" vertical="center" wrapText="1"/>
    </xf>
    <xf numFmtId="0" fontId="79" fillId="0" borderId="74" xfId="0" applyFont="1" applyFill="1" applyBorder="1" applyAlignment="1" applyProtection="1">
      <alignment horizontal="center" vertical="center" wrapText="1"/>
    </xf>
  </cellXfs>
  <cellStyles count="9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2" xfId="85"/>
    <cellStyle name="Normal 15" xfId="81"/>
    <cellStyle name="Normal 15 2" xfId="91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W_OtherCostTable_B" xfId="66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5.xml"/><Relationship Id="rId50" Type="http://schemas.openxmlformats.org/officeDocument/2006/relationships/externalLink" Target="externalLinks/externalLink8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9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0</xdr:colOff>
      <xdr:row>13</xdr:row>
      <xdr:rowOff>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2714625" y="28003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ssen\AppData\Local\Microsoft\Windows\Temporary%20Internet%20Files\Content.Outlook\NSDRBK6W\Y&#305;ll&#305;k%20Tarife%20Tablolar&#305;%20E&#287;itim%20Programi\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56"/>
  <sheetViews>
    <sheetView showGridLines="0" tabSelected="1" view="pageBreakPreview" zoomScale="85" zoomScaleSheetLayoutView="85" workbookViewId="0">
      <selection activeCell="B2" sqref="B2"/>
    </sheetView>
  </sheetViews>
  <sheetFormatPr defaultColWidth="9.140625" defaultRowHeight="12.75"/>
  <cols>
    <col min="1" max="1" width="1.7109375" style="74" customWidth="1"/>
    <col min="2" max="11" width="9.140625" style="74"/>
    <col min="12" max="12" width="12.7109375" style="74" customWidth="1"/>
    <col min="13" max="16384" width="9.140625" style="74"/>
  </cols>
  <sheetData>
    <row r="1" spans="2:2" ht="9" customHeight="1"/>
    <row r="2" spans="2:2">
      <c r="B2" s="462" t="s">
        <v>521</v>
      </c>
    </row>
    <row r="3" spans="2:2">
      <c r="B3" s="462"/>
    </row>
    <row r="4" spans="2:2">
      <c r="B4" s="147" t="str">
        <f>'Profil ve Lisans Bilgileri'!B2</f>
        <v>EK-1: FİRMA PROFİLİ VE LİSANS BİLGİLERİ</v>
      </c>
    </row>
    <row r="5" spans="2:2">
      <c r="B5" s="147" t="str">
        <f>'Temel Veriler'!B2</f>
        <v>EK-2: TEMEL VERİLER</v>
      </c>
    </row>
    <row r="6" spans="2:2">
      <c r="B6" s="147" t="str">
        <f>'Yıllık Bilanço'!B2</f>
        <v>EK-3: YILLIK BİLANÇOLAR</v>
      </c>
    </row>
    <row r="7" spans="2:2">
      <c r="B7" s="147" t="str">
        <f>'Yıllık Gelir Tablosu'!B2</f>
        <v>EK-4: YILLIK GELİR TABLOLARI</v>
      </c>
    </row>
    <row r="8" spans="2:2">
      <c r="B8" s="147" t="str">
        <f>'Yıllık Nakit Akım'!B2</f>
        <v>EK-5: YILLIK NAKİT AKIM TABLOLARI</v>
      </c>
    </row>
    <row r="9" spans="2:2">
      <c r="B9" s="147" t="str">
        <f>Mizanlar!B2</f>
        <v>EK-6: MİZANLAR</v>
      </c>
    </row>
    <row r="10" spans="2:2">
      <c r="B10" s="147" t="str">
        <f>Alımlar!B2</f>
        <v>EK-7: DAĞITIM ŞİRKETLERİ DOĞAL GAZ ALIM FİYAT, MİKTAR VE BEDELLERİ</v>
      </c>
    </row>
    <row r="11" spans="2:2">
      <c r="B11" s="147" t="str">
        <f>'Satışlar '!B2</f>
        <v>EK-8/A: DAĞITIM ŞİRKETLERİ DOĞAL GAZ SATIŞ FİYAT, MİKTAR VE BEDELLERİ</v>
      </c>
    </row>
    <row r="12" spans="2:2">
      <c r="B12" s="463" t="s">
        <v>960</v>
      </c>
    </row>
    <row r="13" spans="2:2">
      <c r="B13" s="147" t="str">
        <f>'Serbest Tüketiciler'!B2</f>
        <v>EK-8/C: 100.000 m3 ÜZERİ TÜKETEN SERBEST TÜKETİCİLERİN LİSTESİ</v>
      </c>
    </row>
    <row r="14" spans="2:2">
      <c r="B14" s="463" t="s">
        <v>961</v>
      </c>
    </row>
    <row r="15" spans="2:2">
      <c r="B15" s="147" t="str">
        <f>Taşıma!B2</f>
        <v>EK-9: TEDARİKÇİLERDEN DOĞAL GAZ ALAN SERBEST TÜKETİCİLERİN LİSTESİ</v>
      </c>
    </row>
    <row r="16" spans="2:2">
      <c r="B16" s="463" t="s">
        <v>973</v>
      </c>
    </row>
    <row r="17" spans="2:2">
      <c r="B17" s="147" t="str">
        <f>'İşletme Giderleri'!B2</f>
        <v>EK-10/B: İŞLETME GİDERLERİ</v>
      </c>
    </row>
    <row r="18" spans="2:2">
      <c r="B18" s="147" t="str">
        <f>'İşletme Gideri Mizan Karşılığı'!B2</f>
        <v>EK-10/C: İŞLETME GİDERLERİ - MİZAN KARŞILIĞI</v>
      </c>
    </row>
    <row r="19" spans="2:2">
      <c r="B19" s="74" t="str">
        <f>'Bina Kira Giderleri'!B2</f>
        <v>EK-10/D: GAYRİMENKUL KİRA GİDERLERİ</v>
      </c>
    </row>
    <row r="20" spans="2:2">
      <c r="B20" s="147" t="str">
        <f>'Taşıt Kira Giderleri'!B2</f>
        <v>EK-10/E: TAŞIT KİRA GİDERLERİ</v>
      </c>
    </row>
    <row r="21" spans="2:2">
      <c r="B21" s="147" t="str">
        <f>'Yazılım Kira Giderleri'!B2</f>
        <v>EK-10/F: YAZILIM KİRA GİDERLERİ</v>
      </c>
    </row>
    <row r="22" spans="2:2">
      <c r="B22" s="147" t="str">
        <f>'Fatura Bilgileri'!B2</f>
        <v>EK-10/G: FATURA BİLGİLERİ</v>
      </c>
    </row>
    <row r="23" spans="2:2">
      <c r="B23" s="147" t="str">
        <f>'Periyodik Muayene Bilgileri'!B2</f>
        <v>EK-10/H: PERİYODİK MUAYENE BİLGİLERİ</v>
      </c>
    </row>
    <row r="24" spans="2:2">
      <c r="B24" s="463" t="s">
        <v>952</v>
      </c>
    </row>
    <row r="25" spans="2:2">
      <c r="B25" s="463" t="s">
        <v>953</v>
      </c>
    </row>
    <row r="26" spans="2:2">
      <c r="B26" s="147" t="str">
        <f>İstihdam!B2</f>
        <v>EK-13: PERSONEL SAYISI VE PERSONEL GİDERLERİ</v>
      </c>
    </row>
    <row r="27" spans="2:2">
      <c r="B27" s="463" t="s">
        <v>954</v>
      </c>
    </row>
    <row r="28" spans="2:2">
      <c r="B28" s="147" t="str">
        <f>Krediler!B2</f>
        <v>EK-14/B: DAĞITIM ŞİRKETLERİNİN KREDİLERİ</v>
      </c>
    </row>
    <row r="29" spans="2:2">
      <c r="B29" s="463" t="s">
        <v>955</v>
      </c>
    </row>
    <row r="30" spans="2:2">
      <c r="B30" s="463" t="s">
        <v>956</v>
      </c>
    </row>
    <row r="31" spans="2:2">
      <c r="B31" s="463" t="s">
        <v>1034</v>
      </c>
    </row>
    <row r="32" spans="2:2">
      <c r="B32" s="463" t="s">
        <v>1035</v>
      </c>
    </row>
    <row r="33" spans="2:2">
      <c r="B33" s="463" t="s">
        <v>1036</v>
      </c>
    </row>
    <row r="34" spans="2:2">
      <c r="B34" s="147" t="str">
        <f>'Hizmet Kalitesi'!B2</f>
        <v>EK-19: HİZMET KALİTESİ PERFORMANS GÖSTERGELERİ</v>
      </c>
    </row>
    <row r="35" spans="2:2">
      <c r="B35" s="147" t="str">
        <f>'Tüketici Bilgileri'!B2</f>
        <v>EK-20: TÜKETİCİ SAYISI DETAY TABLOSU</v>
      </c>
    </row>
    <row r="36" spans="2:2">
      <c r="B36" s="147" t="str">
        <f>'Yatırımlar-Mevcut Bölge'!B2</f>
        <v>EK-21/A1: YATIRIMLAR (MEVCUT BÖLGE)</v>
      </c>
    </row>
    <row r="37" spans="2:2">
      <c r="B37" s="147" t="str">
        <f>'Yatırımlar-Genişleme1'!B2</f>
        <v>EK-21/A2: YATIRIMLAR (İLGİLİ ŞEHİR(LER))</v>
      </c>
    </row>
    <row r="38" spans="2:2">
      <c r="B38" s="147" t="str">
        <f>'Yatırımlar-Genişleme2'!B2</f>
        <v>EK-21/A3: YATIRIMLAR (İLGİLİ ŞEHİR(LER))</v>
      </c>
    </row>
    <row r="39" spans="2:2">
      <c r="B39" s="147" t="str">
        <f>'Münferit Hatlar'!B2</f>
        <v>EK-21/A4: MÜNFERİT HATLAR</v>
      </c>
    </row>
    <row r="40" spans="2:2">
      <c r="B40" s="147" t="str">
        <f>'Yatırımlar-Konsolide'!B2</f>
        <v>EK-21/A5: YATIRIMLAR (KONSOLİDE)</v>
      </c>
    </row>
    <row r="41" spans="2:2">
      <c r="B41" s="147" t="str">
        <f>'Yatırım Dağılımı'!B2</f>
        <v>EK-21/B: YATIRIM DAĞILIMI</v>
      </c>
    </row>
    <row r="42" spans="2:2">
      <c r="B42" s="147" t="str">
        <f>'Planlanan Yatırımlar'!B2</f>
        <v>EK-21/C: PLANLANAN YATIRIMLAR</v>
      </c>
    </row>
    <row r="43" spans="2:2">
      <c r="B43" s="147" t="str">
        <f>'İstasyon Bilgileri'!B2</f>
        <v>EK-21/D: İSTASYON BİLGİLERİ</v>
      </c>
    </row>
    <row r="44" spans="2:2">
      <c r="B44" s="147" t="str">
        <f>'Deplase Hatlar'!B2</f>
        <v>EK-21/E: DEPLASE HATLAR</v>
      </c>
    </row>
    <row r="45" spans="2:2">
      <c r="B45" s="147" t="str">
        <f>Hakedişler!B2</f>
        <v>EK-22/A: HAKEDİŞLER</v>
      </c>
    </row>
    <row r="46" spans="2:2">
      <c r="B46" s="147" t="str">
        <f>'Hakediş Metrajları'!B2</f>
        <v>EK-22/B: HAKEDİŞ METRAJ DETAYI</v>
      </c>
    </row>
    <row r="47" spans="2:2">
      <c r="B47" s="147" t="str">
        <f>'Sayaç Bilgileri'!B2</f>
        <v>EK-22/C: SAYAÇ BİLGİLERİ</v>
      </c>
    </row>
    <row r="48" spans="2:2">
      <c r="B48" s="463" t="s">
        <v>951</v>
      </c>
    </row>
    <row r="49" spans="2:2">
      <c r="B49" s="147" t="str">
        <f>ŞHDV!B2</f>
        <v>EK-23: ŞEBEKE HARİCİ VARLIKLAR</v>
      </c>
    </row>
    <row r="50" spans="2:2">
      <c r="B50" s="147" t="str">
        <f>'Faaliyet Gelirleri'!B2</f>
        <v>EK-24/A: FAALİYET GELİRLERİ</v>
      </c>
    </row>
    <row r="51" spans="2:2">
      <c r="B51" s="147" t="str">
        <f>'Faaliyet Geliri Mizan Karşılığı'!B2</f>
        <v>EK-24/B: FAALİYET GELİRLERİ - MİZAN KARŞILIĞI</v>
      </c>
    </row>
    <row r="52" spans="2:2">
      <c r="B52" s="147" t="str">
        <f>'Güvence Bedeli'!B2</f>
        <v>EK-25: GÜVENCE BEDELİ AKIŞ TABLOSU</v>
      </c>
    </row>
    <row r="53" spans="2:2">
      <c r="B53" s="147" t="str">
        <f>'Varlık Satışı'!B2</f>
        <v>EK-26: VARLIK SATIŞI</v>
      </c>
    </row>
    <row r="54" spans="2:2">
      <c r="B54" s="147" t="str">
        <f>'Tüketim Grubu Satış Tablosu_V1'!B2</f>
        <v>EK-27/A: TÜKETİM GRUBU BAZINDA TÜKETİCİ SAYISI VE TÜKETİM MİKTARLARI (TAŞIMA DAHİL) (V1)</v>
      </c>
    </row>
    <row r="55" spans="2:2">
      <c r="B55" s="147" t="str">
        <f>'Tüketim Grubu Satış Tablosu_V2'!B2</f>
        <v>EK-27/B: TÜKETİM GRUBU BAZINDA TÜKETİCİ SAYISI VE TÜKETİM MİKTARLARI (TAŞIMA DAHİL) (V2)</v>
      </c>
    </row>
    <row r="56" spans="2:2">
      <c r="B56" s="147" t="str">
        <f>'Müşteri Profili'!B2</f>
        <v>EK-27/C: TÜKETİM KADEMELERİ BAZINDA MÜŞTERİ PROFİLİ</v>
      </c>
    </row>
  </sheetData>
  <sheetProtection password="96CB" sheet="1" objects="1" scenarios="1" selectLockedCells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showGridLines="0" view="pageBreakPreview" topLeftCell="A10" zoomScale="85" zoomScaleNormal="70" zoomScaleSheetLayoutView="85" workbookViewId="0">
      <selection activeCell="C19" sqref="C19"/>
    </sheetView>
  </sheetViews>
  <sheetFormatPr defaultColWidth="9.140625" defaultRowHeight="15"/>
  <cols>
    <col min="1" max="1" width="1.7109375" style="464" customWidth="1"/>
    <col min="2" max="2" width="42.85546875" style="464" customWidth="1"/>
    <col min="3" max="3" width="20.85546875" style="464" customWidth="1"/>
    <col min="4" max="4" width="20" style="464" customWidth="1"/>
    <col min="5" max="5" width="14.28515625" style="465" bestFit="1" customWidth="1"/>
    <col min="6" max="7" width="13.7109375" style="464" customWidth="1"/>
    <col min="8" max="8" width="1.7109375" style="464" customWidth="1"/>
    <col min="9" max="9" width="9.140625" style="464"/>
    <col min="10" max="10" width="10" style="464" bestFit="1" customWidth="1"/>
    <col min="11" max="11" width="14" style="464" customWidth="1"/>
    <col min="12" max="255" width="9.140625" style="464"/>
    <col min="256" max="256" width="3.85546875" style="464" customWidth="1"/>
    <col min="257" max="257" width="44.5703125" style="464" customWidth="1"/>
    <col min="258" max="258" width="3.5703125" style="464" customWidth="1"/>
    <col min="259" max="259" width="24" style="464" customWidth="1"/>
    <col min="260" max="260" width="10.140625" style="464" bestFit="1" customWidth="1"/>
    <col min="261" max="261" width="0" style="464" hidden="1" customWidth="1"/>
    <col min="262" max="262" width="8.42578125" style="464" customWidth="1"/>
    <col min="263" max="263" width="0" style="464" hidden="1" customWidth="1"/>
    <col min="264" max="511" width="9.140625" style="464"/>
    <col min="512" max="512" width="3.85546875" style="464" customWidth="1"/>
    <col min="513" max="513" width="44.5703125" style="464" customWidth="1"/>
    <col min="514" max="514" width="3.5703125" style="464" customWidth="1"/>
    <col min="515" max="515" width="24" style="464" customWidth="1"/>
    <col min="516" max="516" width="10.140625" style="464" bestFit="1" customWidth="1"/>
    <col min="517" max="517" width="0" style="464" hidden="1" customWidth="1"/>
    <col min="518" max="518" width="8.42578125" style="464" customWidth="1"/>
    <col min="519" max="519" width="0" style="464" hidden="1" customWidth="1"/>
    <col min="520" max="767" width="9.140625" style="464"/>
    <col min="768" max="768" width="3.85546875" style="464" customWidth="1"/>
    <col min="769" max="769" width="44.5703125" style="464" customWidth="1"/>
    <col min="770" max="770" width="3.5703125" style="464" customWidth="1"/>
    <col min="771" max="771" width="24" style="464" customWidth="1"/>
    <col min="772" max="772" width="10.140625" style="464" bestFit="1" customWidth="1"/>
    <col min="773" max="773" width="0" style="464" hidden="1" customWidth="1"/>
    <col min="774" max="774" width="8.42578125" style="464" customWidth="1"/>
    <col min="775" max="775" width="0" style="464" hidden="1" customWidth="1"/>
    <col min="776" max="1023" width="9.140625" style="464"/>
    <col min="1024" max="1024" width="3.85546875" style="464" customWidth="1"/>
    <col min="1025" max="1025" width="44.5703125" style="464" customWidth="1"/>
    <col min="1026" max="1026" width="3.5703125" style="464" customWidth="1"/>
    <col min="1027" max="1027" width="24" style="464" customWidth="1"/>
    <col min="1028" max="1028" width="10.140625" style="464" bestFit="1" customWidth="1"/>
    <col min="1029" max="1029" width="0" style="464" hidden="1" customWidth="1"/>
    <col min="1030" max="1030" width="8.42578125" style="464" customWidth="1"/>
    <col min="1031" max="1031" width="0" style="464" hidden="1" customWidth="1"/>
    <col min="1032" max="1279" width="9.140625" style="464"/>
    <col min="1280" max="1280" width="3.85546875" style="464" customWidth="1"/>
    <col min="1281" max="1281" width="44.5703125" style="464" customWidth="1"/>
    <col min="1282" max="1282" width="3.5703125" style="464" customWidth="1"/>
    <col min="1283" max="1283" width="24" style="464" customWidth="1"/>
    <col min="1284" max="1284" width="10.140625" style="464" bestFit="1" customWidth="1"/>
    <col min="1285" max="1285" width="0" style="464" hidden="1" customWidth="1"/>
    <col min="1286" max="1286" width="8.42578125" style="464" customWidth="1"/>
    <col min="1287" max="1287" width="0" style="464" hidden="1" customWidth="1"/>
    <col min="1288" max="1535" width="9.140625" style="464"/>
    <col min="1536" max="1536" width="3.85546875" style="464" customWidth="1"/>
    <col min="1537" max="1537" width="44.5703125" style="464" customWidth="1"/>
    <col min="1538" max="1538" width="3.5703125" style="464" customWidth="1"/>
    <col min="1539" max="1539" width="24" style="464" customWidth="1"/>
    <col min="1540" max="1540" width="10.140625" style="464" bestFit="1" customWidth="1"/>
    <col min="1541" max="1541" width="0" style="464" hidden="1" customWidth="1"/>
    <col min="1542" max="1542" width="8.42578125" style="464" customWidth="1"/>
    <col min="1543" max="1543" width="0" style="464" hidden="1" customWidth="1"/>
    <col min="1544" max="1791" width="9.140625" style="464"/>
    <col min="1792" max="1792" width="3.85546875" style="464" customWidth="1"/>
    <col min="1793" max="1793" width="44.5703125" style="464" customWidth="1"/>
    <col min="1794" max="1794" width="3.5703125" style="464" customWidth="1"/>
    <col min="1795" max="1795" width="24" style="464" customWidth="1"/>
    <col min="1796" max="1796" width="10.140625" style="464" bestFit="1" customWidth="1"/>
    <col min="1797" max="1797" width="0" style="464" hidden="1" customWidth="1"/>
    <col min="1798" max="1798" width="8.42578125" style="464" customWidth="1"/>
    <col min="1799" max="1799" width="0" style="464" hidden="1" customWidth="1"/>
    <col min="1800" max="2047" width="9.140625" style="464"/>
    <col min="2048" max="2048" width="3.85546875" style="464" customWidth="1"/>
    <col min="2049" max="2049" width="44.5703125" style="464" customWidth="1"/>
    <col min="2050" max="2050" width="3.5703125" style="464" customWidth="1"/>
    <col min="2051" max="2051" width="24" style="464" customWidth="1"/>
    <col min="2052" max="2052" width="10.140625" style="464" bestFit="1" customWidth="1"/>
    <col min="2053" max="2053" width="0" style="464" hidden="1" customWidth="1"/>
    <col min="2054" max="2054" width="8.42578125" style="464" customWidth="1"/>
    <col min="2055" max="2055" width="0" style="464" hidden="1" customWidth="1"/>
    <col min="2056" max="2303" width="9.140625" style="464"/>
    <col min="2304" max="2304" width="3.85546875" style="464" customWidth="1"/>
    <col min="2305" max="2305" width="44.5703125" style="464" customWidth="1"/>
    <col min="2306" max="2306" width="3.5703125" style="464" customWidth="1"/>
    <col min="2307" max="2307" width="24" style="464" customWidth="1"/>
    <col min="2308" max="2308" width="10.140625" style="464" bestFit="1" customWidth="1"/>
    <col min="2309" max="2309" width="0" style="464" hidden="1" customWidth="1"/>
    <col min="2310" max="2310" width="8.42578125" style="464" customWidth="1"/>
    <col min="2311" max="2311" width="0" style="464" hidden="1" customWidth="1"/>
    <col min="2312" max="2559" width="9.140625" style="464"/>
    <col min="2560" max="2560" width="3.85546875" style="464" customWidth="1"/>
    <col min="2561" max="2561" width="44.5703125" style="464" customWidth="1"/>
    <col min="2562" max="2562" width="3.5703125" style="464" customWidth="1"/>
    <col min="2563" max="2563" width="24" style="464" customWidth="1"/>
    <col min="2564" max="2564" width="10.140625" style="464" bestFit="1" customWidth="1"/>
    <col min="2565" max="2565" width="0" style="464" hidden="1" customWidth="1"/>
    <col min="2566" max="2566" width="8.42578125" style="464" customWidth="1"/>
    <col min="2567" max="2567" width="0" style="464" hidden="1" customWidth="1"/>
    <col min="2568" max="2815" width="9.140625" style="464"/>
    <col min="2816" max="2816" width="3.85546875" style="464" customWidth="1"/>
    <col min="2817" max="2817" width="44.5703125" style="464" customWidth="1"/>
    <col min="2818" max="2818" width="3.5703125" style="464" customWidth="1"/>
    <col min="2819" max="2819" width="24" style="464" customWidth="1"/>
    <col min="2820" max="2820" width="10.140625" style="464" bestFit="1" customWidth="1"/>
    <col min="2821" max="2821" width="0" style="464" hidden="1" customWidth="1"/>
    <col min="2822" max="2822" width="8.42578125" style="464" customWidth="1"/>
    <col min="2823" max="2823" width="0" style="464" hidden="1" customWidth="1"/>
    <col min="2824" max="3071" width="9.140625" style="464"/>
    <col min="3072" max="3072" width="3.85546875" style="464" customWidth="1"/>
    <col min="3073" max="3073" width="44.5703125" style="464" customWidth="1"/>
    <col min="3074" max="3074" width="3.5703125" style="464" customWidth="1"/>
    <col min="3075" max="3075" width="24" style="464" customWidth="1"/>
    <col min="3076" max="3076" width="10.140625" style="464" bestFit="1" customWidth="1"/>
    <col min="3077" max="3077" width="0" style="464" hidden="1" customWidth="1"/>
    <col min="3078" max="3078" width="8.42578125" style="464" customWidth="1"/>
    <col min="3079" max="3079" width="0" style="464" hidden="1" customWidth="1"/>
    <col min="3080" max="3327" width="9.140625" style="464"/>
    <col min="3328" max="3328" width="3.85546875" style="464" customWidth="1"/>
    <col min="3329" max="3329" width="44.5703125" style="464" customWidth="1"/>
    <col min="3330" max="3330" width="3.5703125" style="464" customWidth="1"/>
    <col min="3331" max="3331" width="24" style="464" customWidth="1"/>
    <col min="3332" max="3332" width="10.140625" style="464" bestFit="1" customWidth="1"/>
    <col min="3333" max="3333" width="0" style="464" hidden="1" customWidth="1"/>
    <col min="3334" max="3334" width="8.42578125" style="464" customWidth="1"/>
    <col min="3335" max="3335" width="0" style="464" hidden="1" customWidth="1"/>
    <col min="3336" max="3583" width="9.140625" style="464"/>
    <col min="3584" max="3584" width="3.85546875" style="464" customWidth="1"/>
    <col min="3585" max="3585" width="44.5703125" style="464" customWidth="1"/>
    <col min="3586" max="3586" width="3.5703125" style="464" customWidth="1"/>
    <col min="3587" max="3587" width="24" style="464" customWidth="1"/>
    <col min="3588" max="3588" width="10.140625" style="464" bestFit="1" customWidth="1"/>
    <col min="3589" max="3589" width="0" style="464" hidden="1" customWidth="1"/>
    <col min="3590" max="3590" width="8.42578125" style="464" customWidth="1"/>
    <col min="3591" max="3591" width="0" style="464" hidden="1" customWidth="1"/>
    <col min="3592" max="3839" width="9.140625" style="464"/>
    <col min="3840" max="3840" width="3.85546875" style="464" customWidth="1"/>
    <col min="3841" max="3841" width="44.5703125" style="464" customWidth="1"/>
    <col min="3842" max="3842" width="3.5703125" style="464" customWidth="1"/>
    <col min="3843" max="3843" width="24" style="464" customWidth="1"/>
    <col min="3844" max="3844" width="10.140625" style="464" bestFit="1" customWidth="1"/>
    <col min="3845" max="3845" width="0" style="464" hidden="1" customWidth="1"/>
    <col min="3846" max="3846" width="8.42578125" style="464" customWidth="1"/>
    <col min="3847" max="3847" width="0" style="464" hidden="1" customWidth="1"/>
    <col min="3848" max="4095" width="9.140625" style="464"/>
    <col min="4096" max="4096" width="3.85546875" style="464" customWidth="1"/>
    <col min="4097" max="4097" width="44.5703125" style="464" customWidth="1"/>
    <col min="4098" max="4098" width="3.5703125" style="464" customWidth="1"/>
    <col min="4099" max="4099" width="24" style="464" customWidth="1"/>
    <col min="4100" max="4100" width="10.140625" style="464" bestFit="1" customWidth="1"/>
    <col min="4101" max="4101" width="0" style="464" hidden="1" customWidth="1"/>
    <col min="4102" max="4102" width="8.42578125" style="464" customWidth="1"/>
    <col min="4103" max="4103" width="0" style="464" hidden="1" customWidth="1"/>
    <col min="4104" max="4351" width="9.140625" style="464"/>
    <col min="4352" max="4352" width="3.85546875" style="464" customWidth="1"/>
    <col min="4353" max="4353" width="44.5703125" style="464" customWidth="1"/>
    <col min="4354" max="4354" width="3.5703125" style="464" customWidth="1"/>
    <col min="4355" max="4355" width="24" style="464" customWidth="1"/>
    <col min="4356" max="4356" width="10.140625" style="464" bestFit="1" customWidth="1"/>
    <col min="4357" max="4357" width="0" style="464" hidden="1" customWidth="1"/>
    <col min="4358" max="4358" width="8.42578125" style="464" customWidth="1"/>
    <col min="4359" max="4359" width="0" style="464" hidden="1" customWidth="1"/>
    <col min="4360" max="4607" width="9.140625" style="464"/>
    <col min="4608" max="4608" width="3.85546875" style="464" customWidth="1"/>
    <col min="4609" max="4609" width="44.5703125" style="464" customWidth="1"/>
    <col min="4610" max="4610" width="3.5703125" style="464" customWidth="1"/>
    <col min="4611" max="4611" width="24" style="464" customWidth="1"/>
    <col min="4612" max="4612" width="10.140625" style="464" bestFit="1" customWidth="1"/>
    <col min="4613" max="4613" width="0" style="464" hidden="1" customWidth="1"/>
    <col min="4614" max="4614" width="8.42578125" style="464" customWidth="1"/>
    <col min="4615" max="4615" width="0" style="464" hidden="1" customWidth="1"/>
    <col min="4616" max="4863" width="9.140625" style="464"/>
    <col min="4864" max="4864" width="3.85546875" style="464" customWidth="1"/>
    <col min="4865" max="4865" width="44.5703125" style="464" customWidth="1"/>
    <col min="4866" max="4866" width="3.5703125" style="464" customWidth="1"/>
    <col min="4867" max="4867" width="24" style="464" customWidth="1"/>
    <col min="4868" max="4868" width="10.140625" style="464" bestFit="1" customWidth="1"/>
    <col min="4869" max="4869" width="0" style="464" hidden="1" customWidth="1"/>
    <col min="4870" max="4870" width="8.42578125" style="464" customWidth="1"/>
    <col min="4871" max="4871" width="0" style="464" hidden="1" customWidth="1"/>
    <col min="4872" max="5119" width="9.140625" style="464"/>
    <col min="5120" max="5120" width="3.85546875" style="464" customWidth="1"/>
    <col min="5121" max="5121" width="44.5703125" style="464" customWidth="1"/>
    <col min="5122" max="5122" width="3.5703125" style="464" customWidth="1"/>
    <col min="5123" max="5123" width="24" style="464" customWidth="1"/>
    <col min="5124" max="5124" width="10.140625" style="464" bestFit="1" customWidth="1"/>
    <col min="5125" max="5125" width="0" style="464" hidden="1" customWidth="1"/>
    <col min="5126" max="5126" width="8.42578125" style="464" customWidth="1"/>
    <col min="5127" max="5127" width="0" style="464" hidden="1" customWidth="1"/>
    <col min="5128" max="5375" width="9.140625" style="464"/>
    <col min="5376" max="5376" width="3.85546875" style="464" customWidth="1"/>
    <col min="5377" max="5377" width="44.5703125" style="464" customWidth="1"/>
    <col min="5378" max="5378" width="3.5703125" style="464" customWidth="1"/>
    <col min="5379" max="5379" width="24" style="464" customWidth="1"/>
    <col min="5380" max="5380" width="10.140625" style="464" bestFit="1" customWidth="1"/>
    <col min="5381" max="5381" width="0" style="464" hidden="1" customWidth="1"/>
    <col min="5382" max="5382" width="8.42578125" style="464" customWidth="1"/>
    <col min="5383" max="5383" width="0" style="464" hidden="1" customWidth="1"/>
    <col min="5384" max="5631" width="9.140625" style="464"/>
    <col min="5632" max="5632" width="3.85546875" style="464" customWidth="1"/>
    <col min="5633" max="5633" width="44.5703125" style="464" customWidth="1"/>
    <col min="5634" max="5634" width="3.5703125" style="464" customWidth="1"/>
    <col min="5635" max="5635" width="24" style="464" customWidth="1"/>
    <col min="5636" max="5636" width="10.140625" style="464" bestFit="1" customWidth="1"/>
    <col min="5637" max="5637" width="0" style="464" hidden="1" customWidth="1"/>
    <col min="5638" max="5638" width="8.42578125" style="464" customWidth="1"/>
    <col min="5639" max="5639" width="0" style="464" hidden="1" customWidth="1"/>
    <col min="5640" max="5887" width="9.140625" style="464"/>
    <col min="5888" max="5888" width="3.85546875" style="464" customWidth="1"/>
    <col min="5889" max="5889" width="44.5703125" style="464" customWidth="1"/>
    <col min="5890" max="5890" width="3.5703125" style="464" customWidth="1"/>
    <col min="5891" max="5891" width="24" style="464" customWidth="1"/>
    <col min="5892" max="5892" width="10.140625" style="464" bestFit="1" customWidth="1"/>
    <col min="5893" max="5893" width="0" style="464" hidden="1" customWidth="1"/>
    <col min="5894" max="5894" width="8.42578125" style="464" customWidth="1"/>
    <col min="5895" max="5895" width="0" style="464" hidden="1" customWidth="1"/>
    <col min="5896" max="6143" width="9.140625" style="464"/>
    <col min="6144" max="6144" width="3.85546875" style="464" customWidth="1"/>
    <col min="6145" max="6145" width="44.5703125" style="464" customWidth="1"/>
    <col min="6146" max="6146" width="3.5703125" style="464" customWidth="1"/>
    <col min="6147" max="6147" width="24" style="464" customWidth="1"/>
    <col min="6148" max="6148" width="10.140625" style="464" bestFit="1" customWidth="1"/>
    <col min="6149" max="6149" width="0" style="464" hidden="1" customWidth="1"/>
    <col min="6150" max="6150" width="8.42578125" style="464" customWidth="1"/>
    <col min="6151" max="6151" width="0" style="464" hidden="1" customWidth="1"/>
    <col min="6152" max="6399" width="9.140625" style="464"/>
    <col min="6400" max="6400" width="3.85546875" style="464" customWidth="1"/>
    <col min="6401" max="6401" width="44.5703125" style="464" customWidth="1"/>
    <col min="6402" max="6402" width="3.5703125" style="464" customWidth="1"/>
    <col min="6403" max="6403" width="24" style="464" customWidth="1"/>
    <col min="6404" max="6404" width="10.140625" style="464" bestFit="1" customWidth="1"/>
    <col min="6405" max="6405" width="0" style="464" hidden="1" customWidth="1"/>
    <col min="6406" max="6406" width="8.42578125" style="464" customWidth="1"/>
    <col min="6407" max="6407" width="0" style="464" hidden="1" customWidth="1"/>
    <col min="6408" max="6655" width="9.140625" style="464"/>
    <col min="6656" max="6656" width="3.85546875" style="464" customWidth="1"/>
    <col min="6657" max="6657" width="44.5703125" style="464" customWidth="1"/>
    <col min="6658" max="6658" width="3.5703125" style="464" customWidth="1"/>
    <col min="6659" max="6659" width="24" style="464" customWidth="1"/>
    <col min="6660" max="6660" width="10.140625" style="464" bestFit="1" customWidth="1"/>
    <col min="6661" max="6661" width="0" style="464" hidden="1" customWidth="1"/>
    <col min="6662" max="6662" width="8.42578125" style="464" customWidth="1"/>
    <col min="6663" max="6663" width="0" style="464" hidden="1" customWidth="1"/>
    <col min="6664" max="6911" width="9.140625" style="464"/>
    <col min="6912" max="6912" width="3.85546875" style="464" customWidth="1"/>
    <col min="6913" max="6913" width="44.5703125" style="464" customWidth="1"/>
    <col min="6914" max="6914" width="3.5703125" style="464" customWidth="1"/>
    <col min="6915" max="6915" width="24" style="464" customWidth="1"/>
    <col min="6916" max="6916" width="10.140625" style="464" bestFit="1" customWidth="1"/>
    <col min="6917" max="6917" width="0" style="464" hidden="1" customWidth="1"/>
    <col min="6918" max="6918" width="8.42578125" style="464" customWidth="1"/>
    <col min="6919" max="6919" width="0" style="464" hidden="1" customWidth="1"/>
    <col min="6920" max="7167" width="9.140625" style="464"/>
    <col min="7168" max="7168" width="3.85546875" style="464" customWidth="1"/>
    <col min="7169" max="7169" width="44.5703125" style="464" customWidth="1"/>
    <col min="7170" max="7170" width="3.5703125" style="464" customWidth="1"/>
    <col min="7171" max="7171" width="24" style="464" customWidth="1"/>
    <col min="7172" max="7172" width="10.140625" style="464" bestFit="1" customWidth="1"/>
    <col min="7173" max="7173" width="0" style="464" hidden="1" customWidth="1"/>
    <col min="7174" max="7174" width="8.42578125" style="464" customWidth="1"/>
    <col min="7175" max="7175" width="0" style="464" hidden="1" customWidth="1"/>
    <col min="7176" max="7423" width="9.140625" style="464"/>
    <col min="7424" max="7424" width="3.85546875" style="464" customWidth="1"/>
    <col min="7425" max="7425" width="44.5703125" style="464" customWidth="1"/>
    <col min="7426" max="7426" width="3.5703125" style="464" customWidth="1"/>
    <col min="7427" max="7427" width="24" style="464" customWidth="1"/>
    <col min="7428" max="7428" width="10.140625" style="464" bestFit="1" customWidth="1"/>
    <col min="7429" max="7429" width="0" style="464" hidden="1" customWidth="1"/>
    <col min="7430" max="7430" width="8.42578125" style="464" customWidth="1"/>
    <col min="7431" max="7431" width="0" style="464" hidden="1" customWidth="1"/>
    <col min="7432" max="7679" width="9.140625" style="464"/>
    <col min="7680" max="7680" width="3.85546875" style="464" customWidth="1"/>
    <col min="7681" max="7681" width="44.5703125" style="464" customWidth="1"/>
    <col min="7682" max="7682" width="3.5703125" style="464" customWidth="1"/>
    <col min="7683" max="7683" width="24" style="464" customWidth="1"/>
    <col min="7684" max="7684" width="10.140625" style="464" bestFit="1" customWidth="1"/>
    <col min="7685" max="7685" width="0" style="464" hidden="1" customWidth="1"/>
    <col min="7686" max="7686" width="8.42578125" style="464" customWidth="1"/>
    <col min="7687" max="7687" width="0" style="464" hidden="1" customWidth="1"/>
    <col min="7688" max="7935" width="9.140625" style="464"/>
    <col min="7936" max="7936" width="3.85546875" style="464" customWidth="1"/>
    <col min="7937" max="7937" width="44.5703125" style="464" customWidth="1"/>
    <col min="7938" max="7938" width="3.5703125" style="464" customWidth="1"/>
    <col min="7939" max="7939" width="24" style="464" customWidth="1"/>
    <col min="7940" max="7940" width="10.140625" style="464" bestFit="1" customWidth="1"/>
    <col min="7941" max="7941" width="0" style="464" hidden="1" customWidth="1"/>
    <col min="7942" max="7942" width="8.42578125" style="464" customWidth="1"/>
    <col min="7943" max="7943" width="0" style="464" hidden="1" customWidth="1"/>
    <col min="7944" max="8191" width="9.140625" style="464"/>
    <col min="8192" max="8192" width="3.85546875" style="464" customWidth="1"/>
    <col min="8193" max="8193" width="44.5703125" style="464" customWidth="1"/>
    <col min="8194" max="8194" width="3.5703125" style="464" customWidth="1"/>
    <col min="8195" max="8195" width="24" style="464" customWidth="1"/>
    <col min="8196" max="8196" width="10.140625" style="464" bestFit="1" customWidth="1"/>
    <col min="8197" max="8197" width="0" style="464" hidden="1" customWidth="1"/>
    <col min="8198" max="8198" width="8.42578125" style="464" customWidth="1"/>
    <col min="8199" max="8199" width="0" style="464" hidden="1" customWidth="1"/>
    <col min="8200" max="8447" width="9.140625" style="464"/>
    <col min="8448" max="8448" width="3.85546875" style="464" customWidth="1"/>
    <col min="8449" max="8449" width="44.5703125" style="464" customWidth="1"/>
    <col min="8450" max="8450" width="3.5703125" style="464" customWidth="1"/>
    <col min="8451" max="8451" width="24" style="464" customWidth="1"/>
    <col min="8452" max="8452" width="10.140625" style="464" bestFit="1" customWidth="1"/>
    <col min="8453" max="8453" width="0" style="464" hidden="1" customWidth="1"/>
    <col min="8454" max="8454" width="8.42578125" style="464" customWidth="1"/>
    <col min="8455" max="8455" width="0" style="464" hidden="1" customWidth="1"/>
    <col min="8456" max="8703" width="9.140625" style="464"/>
    <col min="8704" max="8704" width="3.85546875" style="464" customWidth="1"/>
    <col min="8705" max="8705" width="44.5703125" style="464" customWidth="1"/>
    <col min="8706" max="8706" width="3.5703125" style="464" customWidth="1"/>
    <col min="8707" max="8707" width="24" style="464" customWidth="1"/>
    <col min="8708" max="8708" width="10.140625" style="464" bestFit="1" customWidth="1"/>
    <col min="8709" max="8709" width="0" style="464" hidden="1" customWidth="1"/>
    <col min="8710" max="8710" width="8.42578125" style="464" customWidth="1"/>
    <col min="8711" max="8711" width="0" style="464" hidden="1" customWidth="1"/>
    <col min="8712" max="8959" width="9.140625" style="464"/>
    <col min="8960" max="8960" width="3.85546875" style="464" customWidth="1"/>
    <col min="8961" max="8961" width="44.5703125" style="464" customWidth="1"/>
    <col min="8962" max="8962" width="3.5703125" style="464" customWidth="1"/>
    <col min="8963" max="8963" width="24" style="464" customWidth="1"/>
    <col min="8964" max="8964" width="10.140625" style="464" bestFit="1" customWidth="1"/>
    <col min="8965" max="8965" width="0" style="464" hidden="1" customWidth="1"/>
    <col min="8966" max="8966" width="8.42578125" style="464" customWidth="1"/>
    <col min="8967" max="8967" width="0" style="464" hidden="1" customWidth="1"/>
    <col min="8968" max="9215" width="9.140625" style="464"/>
    <col min="9216" max="9216" width="3.85546875" style="464" customWidth="1"/>
    <col min="9217" max="9217" width="44.5703125" style="464" customWidth="1"/>
    <col min="9218" max="9218" width="3.5703125" style="464" customWidth="1"/>
    <col min="9219" max="9219" width="24" style="464" customWidth="1"/>
    <col min="9220" max="9220" width="10.140625" style="464" bestFit="1" customWidth="1"/>
    <col min="9221" max="9221" width="0" style="464" hidden="1" customWidth="1"/>
    <col min="9222" max="9222" width="8.42578125" style="464" customWidth="1"/>
    <col min="9223" max="9223" width="0" style="464" hidden="1" customWidth="1"/>
    <col min="9224" max="9471" width="9.140625" style="464"/>
    <col min="9472" max="9472" width="3.85546875" style="464" customWidth="1"/>
    <col min="9473" max="9473" width="44.5703125" style="464" customWidth="1"/>
    <col min="9474" max="9474" width="3.5703125" style="464" customWidth="1"/>
    <col min="9475" max="9475" width="24" style="464" customWidth="1"/>
    <col min="9476" max="9476" width="10.140625" style="464" bestFit="1" customWidth="1"/>
    <col min="9477" max="9477" width="0" style="464" hidden="1" customWidth="1"/>
    <col min="9478" max="9478" width="8.42578125" style="464" customWidth="1"/>
    <col min="9479" max="9479" width="0" style="464" hidden="1" customWidth="1"/>
    <col min="9480" max="9727" width="9.140625" style="464"/>
    <col min="9728" max="9728" width="3.85546875" style="464" customWidth="1"/>
    <col min="9729" max="9729" width="44.5703125" style="464" customWidth="1"/>
    <col min="9730" max="9730" width="3.5703125" style="464" customWidth="1"/>
    <col min="9731" max="9731" width="24" style="464" customWidth="1"/>
    <col min="9732" max="9732" width="10.140625" style="464" bestFit="1" customWidth="1"/>
    <col min="9733" max="9733" width="0" style="464" hidden="1" customWidth="1"/>
    <col min="9734" max="9734" width="8.42578125" style="464" customWidth="1"/>
    <col min="9735" max="9735" width="0" style="464" hidden="1" customWidth="1"/>
    <col min="9736" max="9983" width="9.140625" style="464"/>
    <col min="9984" max="9984" width="3.85546875" style="464" customWidth="1"/>
    <col min="9985" max="9985" width="44.5703125" style="464" customWidth="1"/>
    <col min="9986" max="9986" width="3.5703125" style="464" customWidth="1"/>
    <col min="9987" max="9987" width="24" style="464" customWidth="1"/>
    <col min="9988" max="9988" width="10.140625" style="464" bestFit="1" customWidth="1"/>
    <col min="9989" max="9989" width="0" style="464" hidden="1" customWidth="1"/>
    <col min="9990" max="9990" width="8.42578125" style="464" customWidth="1"/>
    <col min="9991" max="9991" width="0" style="464" hidden="1" customWidth="1"/>
    <col min="9992" max="10239" width="9.140625" style="464"/>
    <col min="10240" max="10240" width="3.85546875" style="464" customWidth="1"/>
    <col min="10241" max="10241" width="44.5703125" style="464" customWidth="1"/>
    <col min="10242" max="10242" width="3.5703125" style="464" customWidth="1"/>
    <col min="10243" max="10243" width="24" style="464" customWidth="1"/>
    <col min="10244" max="10244" width="10.140625" style="464" bestFit="1" customWidth="1"/>
    <col min="10245" max="10245" width="0" style="464" hidden="1" customWidth="1"/>
    <col min="10246" max="10246" width="8.42578125" style="464" customWidth="1"/>
    <col min="10247" max="10247" width="0" style="464" hidden="1" customWidth="1"/>
    <col min="10248" max="10495" width="9.140625" style="464"/>
    <col min="10496" max="10496" width="3.85546875" style="464" customWidth="1"/>
    <col min="10497" max="10497" width="44.5703125" style="464" customWidth="1"/>
    <col min="10498" max="10498" width="3.5703125" style="464" customWidth="1"/>
    <col min="10499" max="10499" width="24" style="464" customWidth="1"/>
    <col min="10500" max="10500" width="10.140625" style="464" bestFit="1" customWidth="1"/>
    <col min="10501" max="10501" width="0" style="464" hidden="1" customWidth="1"/>
    <col min="10502" max="10502" width="8.42578125" style="464" customWidth="1"/>
    <col min="10503" max="10503" width="0" style="464" hidden="1" customWidth="1"/>
    <col min="10504" max="10751" width="9.140625" style="464"/>
    <col min="10752" max="10752" width="3.85546875" style="464" customWidth="1"/>
    <col min="10753" max="10753" width="44.5703125" style="464" customWidth="1"/>
    <col min="10754" max="10754" width="3.5703125" style="464" customWidth="1"/>
    <col min="10755" max="10755" width="24" style="464" customWidth="1"/>
    <col min="10756" max="10756" width="10.140625" style="464" bestFit="1" customWidth="1"/>
    <col min="10757" max="10757" width="0" style="464" hidden="1" customWidth="1"/>
    <col min="10758" max="10758" width="8.42578125" style="464" customWidth="1"/>
    <col min="10759" max="10759" width="0" style="464" hidden="1" customWidth="1"/>
    <col min="10760" max="11007" width="9.140625" style="464"/>
    <col min="11008" max="11008" width="3.85546875" style="464" customWidth="1"/>
    <col min="11009" max="11009" width="44.5703125" style="464" customWidth="1"/>
    <col min="11010" max="11010" width="3.5703125" style="464" customWidth="1"/>
    <col min="11011" max="11011" width="24" style="464" customWidth="1"/>
    <col min="11012" max="11012" width="10.140625" style="464" bestFit="1" customWidth="1"/>
    <col min="11013" max="11013" width="0" style="464" hidden="1" customWidth="1"/>
    <col min="11014" max="11014" width="8.42578125" style="464" customWidth="1"/>
    <col min="11015" max="11015" width="0" style="464" hidden="1" customWidth="1"/>
    <col min="11016" max="11263" width="9.140625" style="464"/>
    <col min="11264" max="11264" width="3.85546875" style="464" customWidth="1"/>
    <col min="11265" max="11265" width="44.5703125" style="464" customWidth="1"/>
    <col min="11266" max="11266" width="3.5703125" style="464" customWidth="1"/>
    <col min="11267" max="11267" width="24" style="464" customWidth="1"/>
    <col min="11268" max="11268" width="10.140625" style="464" bestFit="1" customWidth="1"/>
    <col min="11269" max="11269" width="0" style="464" hidden="1" customWidth="1"/>
    <col min="11270" max="11270" width="8.42578125" style="464" customWidth="1"/>
    <col min="11271" max="11271" width="0" style="464" hidden="1" customWidth="1"/>
    <col min="11272" max="11519" width="9.140625" style="464"/>
    <col min="11520" max="11520" width="3.85546875" style="464" customWidth="1"/>
    <col min="11521" max="11521" width="44.5703125" style="464" customWidth="1"/>
    <col min="11522" max="11522" width="3.5703125" style="464" customWidth="1"/>
    <col min="11523" max="11523" width="24" style="464" customWidth="1"/>
    <col min="11524" max="11524" width="10.140625" style="464" bestFit="1" customWidth="1"/>
    <col min="11525" max="11525" width="0" style="464" hidden="1" customWidth="1"/>
    <col min="11526" max="11526" width="8.42578125" style="464" customWidth="1"/>
    <col min="11527" max="11527" width="0" style="464" hidden="1" customWidth="1"/>
    <col min="11528" max="11775" width="9.140625" style="464"/>
    <col min="11776" max="11776" width="3.85546875" style="464" customWidth="1"/>
    <col min="11777" max="11777" width="44.5703125" style="464" customWidth="1"/>
    <col min="11778" max="11778" width="3.5703125" style="464" customWidth="1"/>
    <col min="11779" max="11779" width="24" style="464" customWidth="1"/>
    <col min="11780" max="11780" width="10.140625" style="464" bestFit="1" customWidth="1"/>
    <col min="11781" max="11781" width="0" style="464" hidden="1" customWidth="1"/>
    <col min="11782" max="11782" width="8.42578125" style="464" customWidth="1"/>
    <col min="11783" max="11783" width="0" style="464" hidden="1" customWidth="1"/>
    <col min="11784" max="12031" width="9.140625" style="464"/>
    <col min="12032" max="12032" width="3.85546875" style="464" customWidth="1"/>
    <col min="12033" max="12033" width="44.5703125" style="464" customWidth="1"/>
    <col min="12034" max="12034" width="3.5703125" style="464" customWidth="1"/>
    <col min="12035" max="12035" width="24" style="464" customWidth="1"/>
    <col min="12036" max="12036" width="10.140625" style="464" bestFit="1" customWidth="1"/>
    <col min="12037" max="12037" width="0" style="464" hidden="1" customWidth="1"/>
    <col min="12038" max="12038" width="8.42578125" style="464" customWidth="1"/>
    <col min="12039" max="12039" width="0" style="464" hidden="1" customWidth="1"/>
    <col min="12040" max="12287" width="9.140625" style="464"/>
    <col min="12288" max="12288" width="3.85546875" style="464" customWidth="1"/>
    <col min="12289" max="12289" width="44.5703125" style="464" customWidth="1"/>
    <col min="12290" max="12290" width="3.5703125" style="464" customWidth="1"/>
    <col min="12291" max="12291" width="24" style="464" customWidth="1"/>
    <col min="12292" max="12292" width="10.140625" style="464" bestFit="1" customWidth="1"/>
    <col min="12293" max="12293" width="0" style="464" hidden="1" customWidth="1"/>
    <col min="12294" max="12294" width="8.42578125" style="464" customWidth="1"/>
    <col min="12295" max="12295" width="0" style="464" hidden="1" customWidth="1"/>
    <col min="12296" max="12543" width="9.140625" style="464"/>
    <col min="12544" max="12544" width="3.85546875" style="464" customWidth="1"/>
    <col min="12545" max="12545" width="44.5703125" style="464" customWidth="1"/>
    <col min="12546" max="12546" width="3.5703125" style="464" customWidth="1"/>
    <col min="12547" max="12547" width="24" style="464" customWidth="1"/>
    <col min="12548" max="12548" width="10.140625" style="464" bestFit="1" customWidth="1"/>
    <col min="12549" max="12549" width="0" style="464" hidden="1" customWidth="1"/>
    <col min="12550" max="12550" width="8.42578125" style="464" customWidth="1"/>
    <col min="12551" max="12551" width="0" style="464" hidden="1" customWidth="1"/>
    <col min="12552" max="12799" width="9.140625" style="464"/>
    <col min="12800" max="12800" width="3.85546875" style="464" customWidth="1"/>
    <col min="12801" max="12801" width="44.5703125" style="464" customWidth="1"/>
    <col min="12802" max="12802" width="3.5703125" style="464" customWidth="1"/>
    <col min="12803" max="12803" width="24" style="464" customWidth="1"/>
    <col min="12804" max="12804" width="10.140625" style="464" bestFit="1" customWidth="1"/>
    <col min="12805" max="12805" width="0" style="464" hidden="1" customWidth="1"/>
    <col min="12806" max="12806" width="8.42578125" style="464" customWidth="1"/>
    <col min="12807" max="12807" width="0" style="464" hidden="1" customWidth="1"/>
    <col min="12808" max="13055" width="9.140625" style="464"/>
    <col min="13056" max="13056" width="3.85546875" style="464" customWidth="1"/>
    <col min="13057" max="13057" width="44.5703125" style="464" customWidth="1"/>
    <col min="13058" max="13058" width="3.5703125" style="464" customWidth="1"/>
    <col min="13059" max="13059" width="24" style="464" customWidth="1"/>
    <col min="13060" max="13060" width="10.140625" style="464" bestFit="1" customWidth="1"/>
    <col min="13061" max="13061" width="0" style="464" hidden="1" customWidth="1"/>
    <col min="13062" max="13062" width="8.42578125" style="464" customWidth="1"/>
    <col min="13063" max="13063" width="0" style="464" hidden="1" customWidth="1"/>
    <col min="13064" max="13311" width="9.140625" style="464"/>
    <col min="13312" max="13312" width="3.85546875" style="464" customWidth="1"/>
    <col min="13313" max="13313" width="44.5703125" style="464" customWidth="1"/>
    <col min="13314" max="13314" width="3.5703125" style="464" customWidth="1"/>
    <col min="13315" max="13315" width="24" style="464" customWidth="1"/>
    <col min="13316" max="13316" width="10.140625" style="464" bestFit="1" customWidth="1"/>
    <col min="13317" max="13317" width="0" style="464" hidden="1" customWidth="1"/>
    <col min="13318" max="13318" width="8.42578125" style="464" customWidth="1"/>
    <col min="13319" max="13319" width="0" style="464" hidden="1" customWidth="1"/>
    <col min="13320" max="13567" width="9.140625" style="464"/>
    <col min="13568" max="13568" width="3.85546875" style="464" customWidth="1"/>
    <col min="13569" max="13569" width="44.5703125" style="464" customWidth="1"/>
    <col min="13570" max="13570" width="3.5703125" style="464" customWidth="1"/>
    <col min="13571" max="13571" width="24" style="464" customWidth="1"/>
    <col min="13572" max="13572" width="10.140625" style="464" bestFit="1" customWidth="1"/>
    <col min="13573" max="13573" width="0" style="464" hidden="1" customWidth="1"/>
    <col min="13574" max="13574" width="8.42578125" style="464" customWidth="1"/>
    <col min="13575" max="13575" width="0" style="464" hidden="1" customWidth="1"/>
    <col min="13576" max="13823" width="9.140625" style="464"/>
    <col min="13824" max="13824" width="3.85546875" style="464" customWidth="1"/>
    <col min="13825" max="13825" width="44.5703125" style="464" customWidth="1"/>
    <col min="13826" max="13826" width="3.5703125" style="464" customWidth="1"/>
    <col min="13827" max="13827" width="24" style="464" customWidth="1"/>
    <col min="13828" max="13828" width="10.140625" style="464" bestFit="1" customWidth="1"/>
    <col min="13829" max="13829" width="0" style="464" hidden="1" customWidth="1"/>
    <col min="13830" max="13830" width="8.42578125" style="464" customWidth="1"/>
    <col min="13831" max="13831" width="0" style="464" hidden="1" customWidth="1"/>
    <col min="13832" max="14079" width="9.140625" style="464"/>
    <col min="14080" max="14080" width="3.85546875" style="464" customWidth="1"/>
    <col min="14081" max="14081" width="44.5703125" style="464" customWidth="1"/>
    <col min="14082" max="14082" width="3.5703125" style="464" customWidth="1"/>
    <col min="14083" max="14083" width="24" style="464" customWidth="1"/>
    <col min="14084" max="14084" width="10.140625" style="464" bestFit="1" customWidth="1"/>
    <col min="14085" max="14085" width="0" style="464" hidden="1" customWidth="1"/>
    <col min="14086" max="14086" width="8.42578125" style="464" customWidth="1"/>
    <col min="14087" max="14087" width="0" style="464" hidden="1" customWidth="1"/>
    <col min="14088" max="14335" width="9.140625" style="464"/>
    <col min="14336" max="14336" width="3.85546875" style="464" customWidth="1"/>
    <col min="14337" max="14337" width="44.5703125" style="464" customWidth="1"/>
    <col min="14338" max="14338" width="3.5703125" style="464" customWidth="1"/>
    <col min="14339" max="14339" width="24" style="464" customWidth="1"/>
    <col min="14340" max="14340" width="10.140625" style="464" bestFit="1" customWidth="1"/>
    <col min="14341" max="14341" width="0" style="464" hidden="1" customWidth="1"/>
    <col min="14342" max="14342" width="8.42578125" style="464" customWidth="1"/>
    <col min="14343" max="14343" width="0" style="464" hidden="1" customWidth="1"/>
    <col min="14344" max="14591" width="9.140625" style="464"/>
    <col min="14592" max="14592" width="3.85546875" style="464" customWidth="1"/>
    <col min="14593" max="14593" width="44.5703125" style="464" customWidth="1"/>
    <col min="14594" max="14594" width="3.5703125" style="464" customWidth="1"/>
    <col min="14595" max="14595" width="24" style="464" customWidth="1"/>
    <col min="14596" max="14596" width="10.140625" style="464" bestFit="1" customWidth="1"/>
    <col min="14597" max="14597" width="0" style="464" hidden="1" customWidth="1"/>
    <col min="14598" max="14598" width="8.42578125" style="464" customWidth="1"/>
    <col min="14599" max="14599" width="0" style="464" hidden="1" customWidth="1"/>
    <col min="14600" max="14847" width="9.140625" style="464"/>
    <col min="14848" max="14848" width="3.85546875" style="464" customWidth="1"/>
    <col min="14849" max="14849" width="44.5703125" style="464" customWidth="1"/>
    <col min="14850" max="14850" width="3.5703125" style="464" customWidth="1"/>
    <col min="14851" max="14851" width="24" style="464" customWidth="1"/>
    <col min="14852" max="14852" width="10.140625" style="464" bestFit="1" customWidth="1"/>
    <col min="14853" max="14853" width="0" style="464" hidden="1" customWidth="1"/>
    <col min="14854" max="14854" width="8.42578125" style="464" customWidth="1"/>
    <col min="14855" max="14855" width="0" style="464" hidden="1" customWidth="1"/>
    <col min="14856" max="15103" width="9.140625" style="464"/>
    <col min="15104" max="15104" width="3.85546875" style="464" customWidth="1"/>
    <col min="15105" max="15105" width="44.5703125" style="464" customWidth="1"/>
    <col min="15106" max="15106" width="3.5703125" style="464" customWidth="1"/>
    <col min="15107" max="15107" width="24" style="464" customWidth="1"/>
    <col min="15108" max="15108" width="10.140625" style="464" bestFit="1" customWidth="1"/>
    <col min="15109" max="15109" width="0" style="464" hidden="1" customWidth="1"/>
    <col min="15110" max="15110" width="8.42578125" style="464" customWidth="1"/>
    <col min="15111" max="15111" width="0" style="464" hidden="1" customWidth="1"/>
    <col min="15112" max="15359" width="9.140625" style="464"/>
    <col min="15360" max="15360" width="3.85546875" style="464" customWidth="1"/>
    <col min="15361" max="15361" width="44.5703125" style="464" customWidth="1"/>
    <col min="15362" max="15362" width="3.5703125" style="464" customWidth="1"/>
    <col min="15363" max="15363" width="24" style="464" customWidth="1"/>
    <col min="15364" max="15364" width="10.140625" style="464" bestFit="1" customWidth="1"/>
    <col min="15365" max="15365" width="0" style="464" hidden="1" customWidth="1"/>
    <col min="15366" max="15366" width="8.42578125" style="464" customWidth="1"/>
    <col min="15367" max="15367" width="0" style="464" hidden="1" customWidth="1"/>
    <col min="15368" max="15615" width="9.140625" style="464"/>
    <col min="15616" max="15616" width="3.85546875" style="464" customWidth="1"/>
    <col min="15617" max="15617" width="44.5703125" style="464" customWidth="1"/>
    <col min="15618" max="15618" width="3.5703125" style="464" customWidth="1"/>
    <col min="15619" max="15619" width="24" style="464" customWidth="1"/>
    <col min="15620" max="15620" width="10.140625" style="464" bestFit="1" customWidth="1"/>
    <col min="15621" max="15621" width="0" style="464" hidden="1" customWidth="1"/>
    <col min="15622" max="15622" width="8.42578125" style="464" customWidth="1"/>
    <col min="15623" max="15623" width="0" style="464" hidden="1" customWidth="1"/>
    <col min="15624" max="15871" width="9.140625" style="464"/>
    <col min="15872" max="15872" width="3.85546875" style="464" customWidth="1"/>
    <col min="15873" max="15873" width="44.5703125" style="464" customWidth="1"/>
    <col min="15874" max="15874" width="3.5703125" style="464" customWidth="1"/>
    <col min="15875" max="15875" width="24" style="464" customWidth="1"/>
    <col min="15876" max="15876" width="10.140625" style="464" bestFit="1" customWidth="1"/>
    <col min="15877" max="15877" width="0" style="464" hidden="1" customWidth="1"/>
    <col min="15878" max="15878" width="8.42578125" style="464" customWidth="1"/>
    <col min="15879" max="15879" width="0" style="464" hidden="1" customWidth="1"/>
    <col min="15880" max="16127" width="9.140625" style="464"/>
    <col min="16128" max="16128" width="3.85546875" style="464" customWidth="1"/>
    <col min="16129" max="16129" width="44.5703125" style="464" customWidth="1"/>
    <col min="16130" max="16130" width="3.5703125" style="464" customWidth="1"/>
    <col min="16131" max="16131" width="24" style="464" customWidth="1"/>
    <col min="16132" max="16132" width="10.140625" style="464" bestFit="1" customWidth="1"/>
    <col min="16133" max="16133" width="0" style="464" hidden="1" customWidth="1"/>
    <col min="16134" max="16134" width="8.42578125" style="464" customWidth="1"/>
    <col min="16135" max="16135" width="0" style="464" hidden="1" customWidth="1"/>
    <col min="16136" max="16384" width="9.140625" style="464"/>
  </cols>
  <sheetData>
    <row r="1" spans="1:13" ht="7.9" customHeight="1">
      <c r="H1" s="499"/>
      <c r="I1" s="499"/>
      <c r="J1" s="499"/>
      <c r="K1" s="499"/>
      <c r="L1" s="499"/>
    </row>
    <row r="2" spans="1:13" ht="15.75">
      <c r="B2" s="111" t="s">
        <v>962</v>
      </c>
      <c r="C2" s="73"/>
      <c r="D2" s="465"/>
      <c r="E2" s="464"/>
      <c r="H2" s="499"/>
      <c r="I2" s="499"/>
      <c r="J2" s="499"/>
      <c r="K2" s="499"/>
      <c r="L2" s="499"/>
    </row>
    <row r="3" spans="1:13">
      <c r="C3" s="466" t="s">
        <v>527</v>
      </c>
      <c r="D3" s="466" t="s">
        <v>528</v>
      </c>
      <c r="E3" s="466" t="s">
        <v>531</v>
      </c>
      <c r="F3" s="466" t="s">
        <v>532</v>
      </c>
      <c r="G3" s="466" t="s">
        <v>533</v>
      </c>
      <c r="H3" s="499"/>
      <c r="I3" s="499"/>
      <c r="J3" s="499"/>
      <c r="K3" s="499"/>
      <c r="L3" s="499"/>
    </row>
    <row r="4" spans="1:13">
      <c r="B4" s="467" t="s">
        <v>525</v>
      </c>
      <c r="C4" s="173"/>
      <c r="D4" s="173"/>
      <c r="E4" s="173"/>
      <c r="F4" s="173"/>
      <c r="G4" s="173"/>
      <c r="H4" s="499"/>
      <c r="I4" s="499"/>
      <c r="J4" s="499"/>
      <c r="K4" s="499"/>
      <c r="L4" s="499"/>
    </row>
    <row r="5" spans="1:13">
      <c r="B5" s="467" t="s">
        <v>526</v>
      </c>
      <c r="C5" s="173"/>
      <c r="D5" s="173"/>
      <c r="E5" s="173"/>
      <c r="F5" s="173"/>
      <c r="G5" s="173"/>
      <c r="H5" s="499"/>
      <c r="I5" s="499"/>
      <c r="J5" s="499"/>
      <c r="K5" s="499"/>
      <c r="L5" s="499"/>
    </row>
    <row r="6" spans="1:13">
      <c r="B6" s="467" t="s">
        <v>529</v>
      </c>
      <c r="C6" s="173"/>
      <c r="D6" s="173"/>
      <c r="E6" s="173"/>
      <c r="F6" s="173"/>
      <c r="G6" s="173"/>
      <c r="H6" s="499"/>
      <c r="I6" s="499"/>
      <c r="J6" s="499"/>
      <c r="K6" s="499"/>
      <c r="L6" s="499"/>
    </row>
    <row r="7" spans="1:13">
      <c r="B7" s="467" t="s">
        <v>530</v>
      </c>
      <c r="C7" s="173"/>
      <c r="D7" s="173"/>
      <c r="E7" s="173"/>
      <c r="F7" s="173"/>
      <c r="G7" s="173"/>
      <c r="H7" s="500"/>
      <c r="I7" s="499"/>
      <c r="J7" s="499"/>
      <c r="K7" s="499"/>
      <c r="L7" s="499"/>
    </row>
    <row r="8" spans="1:13">
      <c r="B8" s="469"/>
      <c r="C8" s="469"/>
      <c r="D8" s="470"/>
      <c r="E8" s="470"/>
      <c r="F8" s="470"/>
      <c r="G8" s="470"/>
      <c r="H8" s="500"/>
      <c r="I8" s="499"/>
      <c r="J8" s="499"/>
      <c r="K8" s="499"/>
      <c r="L8" s="499"/>
    </row>
    <row r="9" spans="1:13" ht="15.75">
      <c r="A9" s="468"/>
      <c r="B9" s="471" t="s">
        <v>559</v>
      </c>
      <c r="C9" s="472"/>
      <c r="D9" s="472"/>
      <c r="E9" s="472"/>
      <c r="F9" s="472"/>
      <c r="G9" s="472"/>
      <c r="H9" s="142"/>
      <c r="I9" s="142"/>
      <c r="J9" s="142"/>
      <c r="K9" s="142"/>
      <c r="L9" s="499"/>
    </row>
    <row r="10" spans="1:13" s="477" customFormat="1" ht="20.25">
      <c r="A10" s="473"/>
      <c r="B10" s="474" t="s">
        <v>557</v>
      </c>
      <c r="C10" s="1187"/>
      <c r="D10" s="1187"/>
      <c r="E10" s="1187"/>
      <c r="F10" s="1187"/>
      <c r="G10" s="1187"/>
      <c r="H10" s="501"/>
      <c r="I10" s="501"/>
      <c r="J10" s="501"/>
      <c r="K10" s="501"/>
      <c r="L10" s="564"/>
    </row>
    <row r="11" spans="1:13">
      <c r="A11" s="468"/>
      <c r="B11" s="478" t="s">
        <v>558</v>
      </c>
      <c r="C11" s="1188"/>
      <c r="D11" s="1188"/>
      <c r="E11" s="1188"/>
      <c r="F11" s="1188"/>
      <c r="G11" s="1188"/>
      <c r="H11" s="142"/>
      <c r="I11" s="142"/>
      <c r="J11" s="142"/>
      <c r="K11" s="142"/>
      <c r="L11" s="499"/>
    </row>
    <row r="12" spans="1:13" ht="15.75">
      <c r="A12" s="468"/>
      <c r="B12" s="479"/>
      <c r="C12" s="502"/>
      <c r="D12" s="499"/>
      <c r="E12" s="502"/>
      <c r="F12" s="502"/>
      <c r="G12" s="502"/>
      <c r="H12" s="142"/>
      <c r="I12" s="142"/>
      <c r="J12" s="142"/>
      <c r="K12" s="142"/>
      <c r="L12" s="499"/>
    </row>
    <row r="13" spans="1:13" ht="18">
      <c r="A13" s="468"/>
      <c r="B13" s="480" t="s">
        <v>561</v>
      </c>
      <c r="C13" s="481"/>
      <c r="E13" s="481"/>
      <c r="F13" s="481"/>
      <c r="G13" s="481"/>
      <c r="H13" s="501"/>
      <c r="I13" s="501"/>
      <c r="J13" s="501"/>
      <c r="K13" s="501"/>
      <c r="L13" s="565"/>
      <c r="M13" s="482"/>
    </row>
    <row r="14" spans="1:13">
      <c r="A14" s="468"/>
      <c r="B14" s="478" t="s">
        <v>560</v>
      </c>
      <c r="C14" s="1188"/>
      <c r="D14" s="1188"/>
      <c r="E14" s="1188"/>
      <c r="F14" s="1188"/>
      <c r="G14" s="1188"/>
      <c r="H14" s="142"/>
      <c r="I14" s="142"/>
      <c r="J14" s="142"/>
      <c r="K14" s="142"/>
      <c r="L14" s="499"/>
    </row>
    <row r="15" spans="1:13" ht="15.75">
      <c r="A15" s="468"/>
      <c r="B15" s="478" t="s">
        <v>562</v>
      </c>
      <c r="C15" s="1188"/>
      <c r="D15" s="1188"/>
      <c r="E15" s="1188"/>
      <c r="F15" s="1188"/>
      <c r="G15" s="1188"/>
      <c r="H15" s="501"/>
      <c r="I15" s="501"/>
      <c r="J15" s="501"/>
      <c r="K15" s="501"/>
      <c r="L15" s="499"/>
    </row>
    <row r="16" spans="1:13" ht="15.75">
      <c r="A16" s="468"/>
      <c r="B16" s="478" t="s">
        <v>563</v>
      </c>
      <c r="C16" s="1188"/>
      <c r="D16" s="1188"/>
      <c r="E16" s="1188"/>
      <c r="F16" s="1188"/>
      <c r="G16" s="1188"/>
      <c r="H16" s="501"/>
      <c r="I16" s="501"/>
      <c r="J16" s="501"/>
      <c r="K16" s="501"/>
      <c r="L16" s="499"/>
    </row>
    <row r="17" spans="1:12" ht="15.75">
      <c r="A17" s="468"/>
      <c r="B17" s="478" t="s">
        <v>564</v>
      </c>
      <c r="C17" s="1188"/>
      <c r="D17" s="1188"/>
      <c r="E17" s="1188"/>
      <c r="F17" s="1188"/>
      <c r="G17" s="1188"/>
      <c r="H17" s="501"/>
      <c r="I17" s="499"/>
      <c r="J17" s="501"/>
      <c r="K17" s="501"/>
      <c r="L17" s="499"/>
    </row>
    <row r="18" spans="1:12" ht="25.5">
      <c r="A18" s="468"/>
      <c r="B18" s="483" t="s">
        <v>971</v>
      </c>
      <c r="C18" s="1188"/>
      <c r="D18" s="1188"/>
      <c r="E18" s="1188"/>
      <c r="F18" s="1188"/>
      <c r="G18" s="1188"/>
      <c r="H18" s="503"/>
      <c r="I18" s="499"/>
      <c r="J18" s="503"/>
      <c r="K18" s="503"/>
      <c r="L18" s="499"/>
    </row>
    <row r="19" spans="1:12" ht="15.75">
      <c r="A19" s="468"/>
      <c r="B19" s="483" t="s">
        <v>565</v>
      </c>
      <c r="C19" s="504" t="s">
        <v>554</v>
      </c>
      <c r="D19" s="485"/>
      <c r="E19" s="486" t="s">
        <v>554</v>
      </c>
      <c r="F19" s="487"/>
      <c r="G19" s="488"/>
      <c r="H19" s="503"/>
      <c r="I19" s="499"/>
      <c r="J19" s="503"/>
      <c r="K19" s="503"/>
      <c r="L19" s="499"/>
    </row>
    <row r="20" spans="1:12" ht="15.75">
      <c r="A20" s="468"/>
      <c r="B20" s="489" t="s">
        <v>556</v>
      </c>
      <c r="C20" s="487"/>
      <c r="D20" s="485"/>
      <c r="E20" s="486" t="s">
        <v>555</v>
      </c>
      <c r="F20" s="487"/>
      <c r="G20" s="487"/>
      <c r="H20" s="503"/>
      <c r="I20" s="503"/>
      <c r="J20" s="503"/>
      <c r="K20" s="503"/>
      <c r="L20" s="499"/>
    </row>
    <row r="21" spans="1:12" ht="15.75">
      <c r="A21" s="468"/>
      <c r="B21" s="490"/>
      <c r="C21" s="479"/>
      <c r="F21" s="479"/>
      <c r="G21" s="479"/>
      <c r="H21" s="503"/>
      <c r="I21" s="503"/>
      <c r="J21" s="503"/>
      <c r="K21" s="503"/>
      <c r="L21" s="499"/>
    </row>
    <row r="22" spans="1:12" ht="15.75">
      <c r="A22" s="468"/>
      <c r="B22" s="480" t="s">
        <v>566</v>
      </c>
      <c r="C22" s="479"/>
      <c r="D22" s="479"/>
      <c r="E22" s="479"/>
      <c r="F22" s="479"/>
      <c r="G22" s="479"/>
      <c r="H22" s="501"/>
      <c r="I22" s="501"/>
      <c r="J22" s="501"/>
      <c r="K22" s="501"/>
      <c r="L22" s="499"/>
    </row>
    <row r="23" spans="1:12" ht="39.6" customHeight="1">
      <c r="A23" s="468"/>
      <c r="B23" s="483" t="s">
        <v>644</v>
      </c>
      <c r="C23" s="491" t="s">
        <v>553</v>
      </c>
      <c r="D23" s="1191" t="s">
        <v>938</v>
      </c>
      <c r="E23" s="1191"/>
      <c r="F23" s="479"/>
      <c r="G23" s="479"/>
      <c r="H23" s="502"/>
      <c r="I23" s="502"/>
      <c r="J23" s="502"/>
      <c r="K23" s="502"/>
      <c r="L23" s="499"/>
    </row>
    <row r="24" spans="1:12" ht="15.75">
      <c r="A24" s="468"/>
      <c r="B24" s="505" t="s">
        <v>645</v>
      </c>
      <c r="C24" s="505"/>
      <c r="D24" s="1184" t="s">
        <v>645</v>
      </c>
      <c r="E24" s="1184"/>
      <c r="F24" s="502"/>
      <c r="G24" s="502"/>
      <c r="H24" s="503"/>
      <c r="I24" s="503"/>
      <c r="J24" s="503"/>
      <c r="K24" s="503"/>
      <c r="L24" s="499"/>
    </row>
    <row r="25" spans="1:12" ht="15.75">
      <c r="A25" s="468"/>
      <c r="B25" s="505" t="s">
        <v>645</v>
      </c>
      <c r="C25" s="505"/>
      <c r="D25" s="1184" t="s">
        <v>645</v>
      </c>
      <c r="E25" s="1184"/>
      <c r="F25" s="502"/>
      <c r="G25" s="502"/>
      <c r="H25" s="503"/>
      <c r="I25" s="503"/>
      <c r="J25" s="503"/>
      <c r="K25" s="503"/>
      <c r="L25" s="499"/>
    </row>
    <row r="26" spans="1:12" ht="15.75">
      <c r="A26" s="468"/>
      <c r="B26" s="505" t="s">
        <v>645</v>
      </c>
      <c r="C26" s="505"/>
      <c r="D26" s="1184" t="s">
        <v>645</v>
      </c>
      <c r="E26" s="1184"/>
      <c r="F26" s="502"/>
      <c r="G26" s="502"/>
      <c r="H26" s="503"/>
      <c r="I26" s="503"/>
      <c r="J26" s="503"/>
      <c r="K26" s="503"/>
      <c r="L26" s="499"/>
    </row>
    <row r="27" spans="1:12" ht="15.75">
      <c r="A27" s="468"/>
      <c r="B27" s="505" t="s">
        <v>645</v>
      </c>
      <c r="C27" s="505"/>
      <c r="D27" s="1184" t="s">
        <v>645</v>
      </c>
      <c r="E27" s="1184"/>
      <c r="F27" s="502"/>
      <c r="G27" s="502"/>
      <c r="H27" s="503"/>
      <c r="I27" s="503"/>
      <c r="J27" s="503"/>
      <c r="K27" s="503"/>
      <c r="L27" s="499"/>
    </row>
    <row r="28" spans="1:12" ht="15.75">
      <c r="A28" s="468"/>
      <c r="B28" s="505" t="s">
        <v>645</v>
      </c>
      <c r="C28" s="505"/>
      <c r="D28" s="1184" t="s">
        <v>645</v>
      </c>
      <c r="E28" s="1184"/>
      <c r="F28" s="502"/>
      <c r="G28" s="502"/>
      <c r="H28" s="503"/>
      <c r="I28" s="503"/>
      <c r="J28" s="503"/>
      <c r="K28" s="503"/>
      <c r="L28" s="499"/>
    </row>
    <row r="29" spans="1:12" ht="15.75">
      <c r="A29" s="468"/>
      <c r="B29" s="505" t="s">
        <v>645</v>
      </c>
      <c r="C29" s="505"/>
      <c r="D29" s="1184" t="s">
        <v>645</v>
      </c>
      <c r="E29" s="1184"/>
      <c r="F29" s="502"/>
      <c r="G29" s="502"/>
      <c r="H29" s="503"/>
      <c r="I29" s="503"/>
      <c r="J29" s="503"/>
      <c r="K29" s="503"/>
      <c r="L29" s="499"/>
    </row>
    <row r="30" spans="1:12" ht="15.75">
      <c r="A30" s="468"/>
      <c r="B30" s="505" t="s">
        <v>645</v>
      </c>
      <c r="C30" s="505"/>
      <c r="D30" s="1184" t="s">
        <v>645</v>
      </c>
      <c r="E30" s="1184"/>
      <c r="F30" s="502"/>
      <c r="G30" s="502"/>
      <c r="H30" s="503"/>
      <c r="I30" s="503"/>
      <c r="J30" s="503"/>
      <c r="K30" s="503"/>
      <c r="L30" s="499"/>
    </row>
    <row r="31" spans="1:12" ht="15.75">
      <c r="A31" s="468"/>
      <c r="B31" s="505" t="s">
        <v>645</v>
      </c>
      <c r="C31" s="505"/>
      <c r="D31" s="1184" t="s">
        <v>645</v>
      </c>
      <c r="E31" s="1184"/>
      <c r="F31" s="502"/>
      <c r="G31" s="502"/>
      <c r="H31" s="503"/>
      <c r="I31" s="503"/>
      <c r="J31" s="503"/>
      <c r="K31" s="503"/>
      <c r="L31" s="499"/>
    </row>
    <row r="32" spans="1:12" ht="15.75">
      <c r="A32" s="468"/>
      <c r="B32" s="505" t="s">
        <v>645</v>
      </c>
      <c r="C32" s="505"/>
      <c r="D32" s="1184" t="s">
        <v>645</v>
      </c>
      <c r="E32" s="1184"/>
      <c r="F32" s="502"/>
      <c r="G32" s="502"/>
      <c r="H32" s="503"/>
      <c r="I32" s="503"/>
      <c r="J32" s="503"/>
      <c r="K32" s="503"/>
      <c r="L32" s="499"/>
    </row>
    <row r="33" spans="1:12" ht="15.75">
      <c r="A33" s="468"/>
      <c r="B33" s="505" t="s">
        <v>645</v>
      </c>
      <c r="C33" s="505"/>
      <c r="D33" s="1184" t="s">
        <v>645</v>
      </c>
      <c r="E33" s="1184"/>
      <c r="F33" s="502"/>
      <c r="G33" s="502"/>
      <c r="H33" s="503"/>
      <c r="I33" s="503"/>
      <c r="J33" s="503"/>
      <c r="K33" s="503"/>
      <c r="L33" s="499"/>
    </row>
    <row r="34" spans="1:12" ht="15.75">
      <c r="A34" s="468"/>
      <c r="B34" s="505" t="s">
        <v>645</v>
      </c>
      <c r="C34" s="505"/>
      <c r="D34" s="1184" t="s">
        <v>645</v>
      </c>
      <c r="E34" s="1184"/>
      <c r="F34" s="502"/>
      <c r="G34" s="502"/>
      <c r="H34" s="503"/>
      <c r="I34" s="503"/>
      <c r="J34" s="503"/>
      <c r="K34" s="503"/>
      <c r="L34" s="499"/>
    </row>
    <row r="35" spans="1:12" ht="15.75">
      <c r="A35" s="468"/>
      <c r="B35" s="505" t="s">
        <v>645</v>
      </c>
      <c r="C35" s="505"/>
      <c r="D35" s="1184" t="s">
        <v>645</v>
      </c>
      <c r="E35" s="1184"/>
      <c r="F35" s="502"/>
      <c r="G35" s="502"/>
      <c r="H35" s="503"/>
      <c r="I35" s="503"/>
      <c r="J35" s="503"/>
      <c r="K35" s="503"/>
      <c r="L35" s="499"/>
    </row>
    <row r="36" spans="1:12" ht="15.75">
      <c r="A36" s="468"/>
      <c r="B36" s="505" t="s">
        <v>645</v>
      </c>
      <c r="C36" s="505"/>
      <c r="D36" s="1184" t="s">
        <v>645</v>
      </c>
      <c r="E36" s="1184"/>
      <c r="F36" s="502"/>
      <c r="G36" s="502"/>
      <c r="H36" s="503"/>
      <c r="I36" s="503"/>
      <c r="J36" s="503"/>
      <c r="K36" s="503"/>
      <c r="L36" s="499"/>
    </row>
    <row r="37" spans="1:12" ht="15.75">
      <c r="A37" s="468"/>
      <c r="B37" s="505" t="s">
        <v>645</v>
      </c>
      <c r="C37" s="505"/>
      <c r="D37" s="1184" t="s">
        <v>645</v>
      </c>
      <c r="E37" s="1184"/>
      <c r="F37" s="502"/>
      <c r="G37" s="502"/>
      <c r="H37" s="503"/>
      <c r="I37" s="503"/>
      <c r="J37" s="503"/>
      <c r="K37" s="503"/>
      <c r="L37" s="499"/>
    </row>
    <row r="38" spans="1:12" ht="15.75">
      <c r="A38" s="468"/>
      <c r="B38" s="505" t="s">
        <v>645</v>
      </c>
      <c r="C38" s="505"/>
      <c r="D38" s="1184" t="s">
        <v>645</v>
      </c>
      <c r="E38" s="1184"/>
      <c r="F38" s="502"/>
      <c r="G38" s="502"/>
      <c r="H38" s="503"/>
      <c r="I38" s="503"/>
      <c r="J38" s="503"/>
      <c r="K38" s="503"/>
      <c r="L38" s="499"/>
    </row>
    <row r="39" spans="1:12" ht="15.75">
      <c r="A39" s="468"/>
      <c r="B39" s="505" t="s">
        <v>645</v>
      </c>
      <c r="C39" s="505"/>
      <c r="D39" s="1184" t="s">
        <v>645</v>
      </c>
      <c r="E39" s="1184"/>
      <c r="F39" s="502"/>
      <c r="G39" s="502"/>
      <c r="H39" s="503"/>
      <c r="I39" s="503"/>
      <c r="J39" s="503"/>
      <c r="K39" s="503"/>
      <c r="L39" s="499"/>
    </row>
    <row r="40" spans="1:12" ht="15.75">
      <c r="A40" s="468"/>
      <c r="B40" s="502"/>
      <c r="C40" s="502"/>
      <c r="D40" s="502"/>
      <c r="E40" s="502"/>
      <c r="F40" s="502"/>
      <c r="G40" s="502"/>
      <c r="H40" s="503"/>
      <c r="I40" s="503"/>
      <c r="J40" s="503"/>
      <c r="K40" s="503"/>
      <c r="L40" s="499"/>
    </row>
    <row r="41" spans="1:12" ht="15.75">
      <c r="A41" s="468"/>
      <c r="B41" s="480" t="s">
        <v>567</v>
      </c>
      <c r="C41" s="492"/>
      <c r="D41" s="492"/>
      <c r="E41" s="492"/>
      <c r="F41" s="492"/>
      <c r="G41" s="492"/>
      <c r="H41" s="142"/>
      <c r="I41" s="142"/>
      <c r="J41" s="142"/>
      <c r="K41" s="142"/>
      <c r="L41" s="499"/>
    </row>
    <row r="42" spans="1:12">
      <c r="A42" s="468"/>
      <c r="B42" s="478" t="s">
        <v>568</v>
      </c>
      <c r="C42" s="1189"/>
      <c r="D42" s="1189"/>
      <c r="E42" s="1189"/>
      <c r="F42" s="1189"/>
      <c r="G42" s="1189"/>
      <c r="H42" s="142"/>
      <c r="I42" s="142"/>
      <c r="J42" s="142"/>
      <c r="K42" s="142"/>
      <c r="L42" s="499"/>
    </row>
    <row r="43" spans="1:12">
      <c r="A43" s="468"/>
      <c r="B43" s="478" t="s">
        <v>569</v>
      </c>
      <c r="C43" s="1189"/>
      <c r="D43" s="1189"/>
      <c r="E43" s="1189"/>
      <c r="F43" s="1189"/>
      <c r="G43" s="1189"/>
      <c r="H43" s="142"/>
      <c r="I43" s="142"/>
      <c r="J43" s="142"/>
      <c r="K43" s="142"/>
      <c r="L43" s="499"/>
    </row>
    <row r="44" spans="1:12">
      <c r="A44" s="468"/>
      <c r="B44" s="478" t="s">
        <v>570</v>
      </c>
      <c r="C44" s="1189"/>
      <c r="D44" s="1189"/>
      <c r="E44" s="1189"/>
      <c r="F44" s="1189"/>
      <c r="G44" s="1189"/>
      <c r="H44" s="142"/>
      <c r="I44" s="142"/>
      <c r="J44" s="142"/>
      <c r="K44" s="142"/>
      <c r="L44" s="499"/>
    </row>
    <row r="45" spans="1:12">
      <c r="A45" s="468"/>
      <c r="B45" s="478" t="s">
        <v>571</v>
      </c>
      <c r="C45" s="1189"/>
      <c r="D45" s="1189"/>
      <c r="E45" s="1189"/>
      <c r="F45" s="1189"/>
      <c r="G45" s="1189"/>
      <c r="H45" s="142"/>
      <c r="I45" s="142"/>
      <c r="J45" s="142"/>
      <c r="K45" s="142"/>
      <c r="L45" s="499"/>
    </row>
    <row r="46" spans="1:12">
      <c r="A46" s="468"/>
      <c r="B46" s="478" t="s">
        <v>572</v>
      </c>
      <c r="C46" s="1189"/>
      <c r="D46" s="1189"/>
      <c r="E46" s="1189"/>
      <c r="F46" s="1189"/>
      <c r="G46" s="1189"/>
      <c r="H46" s="142"/>
      <c r="I46" s="142"/>
      <c r="J46" s="142"/>
      <c r="K46" s="142"/>
      <c r="L46" s="499"/>
    </row>
    <row r="47" spans="1:12">
      <c r="A47" s="468"/>
      <c r="B47" s="483" t="s">
        <v>573</v>
      </c>
      <c r="C47" s="1189"/>
      <c r="D47" s="1189"/>
      <c r="E47" s="1189"/>
      <c r="F47" s="1189"/>
      <c r="G47" s="1189"/>
      <c r="H47" s="142"/>
      <c r="I47" s="142"/>
      <c r="J47" s="142"/>
      <c r="K47" s="142"/>
      <c r="L47" s="499"/>
    </row>
    <row r="48" spans="1:12" ht="7.9" customHeight="1">
      <c r="A48" s="468"/>
      <c r="B48" s="468"/>
      <c r="C48" s="506"/>
      <c r="D48" s="506"/>
      <c r="E48" s="506"/>
      <c r="F48" s="506"/>
      <c r="G48" s="506"/>
      <c r="H48" s="501"/>
      <c r="I48" s="501"/>
      <c r="J48" s="501"/>
      <c r="K48" s="501"/>
      <c r="L48" s="499"/>
    </row>
    <row r="49" spans="1:12" ht="15.75">
      <c r="A49" s="468"/>
      <c r="B49" s="468"/>
      <c r="C49" s="506"/>
      <c r="D49" s="506"/>
      <c r="E49" s="506"/>
      <c r="F49" s="506"/>
      <c r="G49" s="506"/>
      <c r="H49" s="501"/>
      <c r="I49" s="501"/>
      <c r="J49" s="501"/>
      <c r="K49" s="501"/>
      <c r="L49" s="499"/>
    </row>
    <row r="50" spans="1:12" ht="15.75">
      <c r="A50" s="468"/>
      <c r="B50" s="468"/>
      <c r="C50" s="492"/>
      <c r="D50" s="492"/>
      <c r="E50" s="492"/>
      <c r="F50" s="492"/>
      <c r="G50" s="492"/>
      <c r="H50" s="501"/>
      <c r="I50" s="501"/>
      <c r="J50" s="501"/>
      <c r="K50" s="501"/>
      <c r="L50" s="566"/>
    </row>
    <row r="51" spans="1:12" ht="15.75">
      <c r="A51" s="468"/>
      <c r="B51" s="468"/>
      <c r="C51" s="492"/>
      <c r="D51" s="492"/>
      <c r="E51" s="492"/>
      <c r="F51" s="492"/>
      <c r="G51" s="492"/>
      <c r="H51" s="501"/>
      <c r="I51" s="501"/>
      <c r="J51" s="501"/>
      <c r="K51" s="501"/>
      <c r="L51" s="499"/>
    </row>
    <row r="52" spans="1:12" ht="15.75">
      <c r="A52" s="468"/>
      <c r="B52" s="468"/>
      <c r="C52" s="492"/>
      <c r="D52" s="492"/>
      <c r="E52" s="492"/>
      <c r="F52" s="492"/>
      <c r="G52" s="492"/>
      <c r="H52" s="475"/>
      <c r="I52" s="475"/>
      <c r="J52" s="475"/>
      <c r="K52" s="475"/>
      <c r="L52" s="232"/>
    </row>
    <row r="53" spans="1:12" ht="15.75">
      <c r="A53" s="468"/>
      <c r="B53" s="468"/>
      <c r="C53" s="492"/>
      <c r="D53" s="492"/>
      <c r="E53" s="492"/>
      <c r="F53" s="492"/>
      <c r="G53" s="492"/>
      <c r="H53" s="475"/>
      <c r="I53" s="475"/>
      <c r="J53" s="475"/>
      <c r="K53" s="475"/>
      <c r="L53" s="493"/>
    </row>
    <row r="54" spans="1:12" ht="15.75">
      <c r="B54" s="111"/>
      <c r="C54" s="111"/>
    </row>
    <row r="55" spans="1:12" ht="15.75">
      <c r="B55" s="111"/>
      <c r="C55" s="111"/>
    </row>
    <row r="56" spans="1:12" ht="20.25">
      <c r="B56" s="494"/>
      <c r="C56" s="494"/>
      <c r="D56" s="495"/>
      <c r="E56" s="496"/>
      <c r="F56" s="476"/>
      <c r="G56" s="476"/>
    </row>
    <row r="57" spans="1:12">
      <c r="A57" s="493"/>
      <c r="B57" s="493"/>
      <c r="C57" s="493"/>
      <c r="D57" s="493"/>
      <c r="E57" s="493"/>
      <c r="F57" s="493"/>
      <c r="G57" s="493"/>
      <c r="H57" s="493"/>
      <c r="I57" s="493"/>
    </row>
    <row r="58" spans="1:12">
      <c r="A58" s="493"/>
      <c r="B58" s="497"/>
      <c r="C58" s="497"/>
      <c r="D58" s="493"/>
      <c r="E58" s="493"/>
      <c r="F58" s="493"/>
      <c r="G58" s="493"/>
      <c r="H58" s="493"/>
      <c r="I58" s="493"/>
    </row>
    <row r="59" spans="1:12">
      <c r="A59" s="1190"/>
      <c r="B59" s="1186"/>
      <c r="C59" s="1186"/>
      <c r="D59" s="1186"/>
      <c r="E59" s="1186"/>
      <c r="F59" s="1186"/>
      <c r="G59" s="1190"/>
      <c r="H59" s="1186"/>
      <c r="I59" s="1186"/>
    </row>
    <row r="60" spans="1:12" ht="15.75">
      <c r="A60" s="1185"/>
      <c r="B60" s="1186"/>
      <c r="C60" s="1186"/>
      <c r="D60" s="1186"/>
      <c r="E60" s="1186"/>
      <c r="F60" s="1186"/>
      <c r="G60" s="1185"/>
      <c r="H60" s="1186"/>
      <c r="I60" s="1186"/>
    </row>
    <row r="61" spans="1:12" ht="15.75">
      <c r="A61" s="232"/>
      <c r="B61" s="493"/>
      <c r="C61" s="493"/>
      <c r="D61" s="493"/>
      <c r="E61" s="493"/>
      <c r="F61" s="493"/>
      <c r="G61" s="232"/>
      <c r="H61" s="493"/>
      <c r="I61" s="493"/>
    </row>
    <row r="62" spans="1:12">
      <c r="E62" s="464"/>
    </row>
    <row r="63" spans="1:12">
      <c r="A63" s="493"/>
      <c r="B63" s="493"/>
      <c r="C63" s="493"/>
      <c r="D63" s="493"/>
      <c r="E63" s="493"/>
      <c r="F63" s="493"/>
      <c r="G63" s="493"/>
      <c r="H63" s="493"/>
      <c r="I63" s="493"/>
    </row>
    <row r="64" spans="1:12">
      <c r="A64" s="493"/>
      <c r="B64" s="497"/>
      <c r="C64" s="497"/>
      <c r="D64" s="493"/>
      <c r="E64" s="493"/>
      <c r="F64" s="493"/>
      <c r="G64" s="493"/>
      <c r="H64" s="493"/>
      <c r="I64" s="493"/>
    </row>
    <row r="65" spans="1:9">
      <c r="A65" s="1190"/>
      <c r="B65" s="1186"/>
      <c r="C65" s="1186"/>
      <c r="D65" s="1186"/>
      <c r="E65" s="1186"/>
      <c r="F65" s="1186"/>
      <c r="G65" s="1190"/>
      <c r="H65" s="1186"/>
      <c r="I65" s="1186"/>
    </row>
    <row r="66" spans="1:9" ht="15.75">
      <c r="A66" s="1185"/>
      <c r="B66" s="1186"/>
      <c r="C66" s="1186"/>
      <c r="D66" s="1186"/>
      <c r="E66" s="1186"/>
      <c r="F66" s="1186"/>
      <c r="G66" s="1185"/>
      <c r="H66" s="1186"/>
      <c r="I66" s="1186"/>
    </row>
    <row r="67" spans="1:9" ht="15.75">
      <c r="A67" s="232"/>
      <c r="B67" s="493"/>
      <c r="C67" s="493"/>
      <c r="D67" s="493"/>
      <c r="E67" s="493"/>
      <c r="F67" s="493"/>
      <c r="G67" s="232"/>
      <c r="H67" s="493"/>
      <c r="I67" s="493"/>
    </row>
    <row r="68" spans="1:9">
      <c r="E68" s="464"/>
    </row>
    <row r="69" spans="1:9">
      <c r="A69" s="493"/>
      <c r="B69" s="493"/>
      <c r="C69" s="493"/>
      <c r="D69" s="493"/>
      <c r="E69" s="493"/>
      <c r="F69" s="493"/>
      <c r="G69" s="493"/>
      <c r="H69" s="493"/>
      <c r="I69" s="493"/>
    </row>
    <row r="70" spans="1:9">
      <c r="A70" s="493"/>
      <c r="B70" s="497"/>
      <c r="C70" s="497"/>
      <c r="D70" s="493"/>
      <c r="E70" s="493"/>
      <c r="F70" s="493"/>
      <c r="G70" s="493"/>
      <c r="H70" s="493"/>
      <c r="I70" s="493"/>
    </row>
    <row r="71" spans="1:9">
      <c r="A71" s="1190"/>
      <c r="B71" s="1186"/>
      <c r="C71" s="1186"/>
      <c r="D71" s="1186"/>
      <c r="E71" s="1186"/>
      <c r="F71" s="1186"/>
      <c r="G71" s="1190"/>
      <c r="H71" s="1186"/>
      <c r="I71" s="1186"/>
    </row>
    <row r="72" spans="1:9" ht="15.75">
      <c r="A72" s="1185"/>
      <c r="B72" s="1186"/>
      <c r="C72" s="1186"/>
      <c r="D72" s="1186"/>
      <c r="E72" s="1186"/>
      <c r="F72" s="1186"/>
      <c r="G72" s="1185"/>
      <c r="H72" s="1186"/>
      <c r="I72" s="1186"/>
    </row>
    <row r="73" spans="1:9" ht="15.75">
      <c r="A73" s="232"/>
      <c r="B73" s="493"/>
      <c r="C73" s="493"/>
      <c r="D73" s="493"/>
      <c r="E73" s="493"/>
      <c r="F73" s="493"/>
      <c r="G73" s="232"/>
      <c r="H73" s="493"/>
      <c r="I73" s="493"/>
    </row>
    <row r="74" spans="1:9" s="498" customFormat="1" ht="15.75">
      <c r="A74" s="464"/>
      <c r="B74" s="464"/>
      <c r="C74" s="464"/>
      <c r="D74" s="464"/>
      <c r="E74" s="464"/>
      <c r="F74" s="464"/>
      <c r="G74" s="464"/>
      <c r="H74" s="464"/>
      <c r="I74" s="464"/>
    </row>
    <row r="75" spans="1:9">
      <c r="A75" s="493"/>
      <c r="B75" s="493"/>
      <c r="C75" s="493"/>
      <c r="D75" s="493"/>
      <c r="E75" s="493"/>
      <c r="F75" s="493"/>
      <c r="G75" s="493"/>
      <c r="H75" s="493"/>
      <c r="I75" s="493"/>
    </row>
    <row r="76" spans="1:9" s="498" customFormat="1" ht="15.75">
      <c r="A76" s="493"/>
      <c r="B76" s="497"/>
      <c r="C76" s="497"/>
      <c r="D76" s="493"/>
      <c r="E76" s="493"/>
      <c r="F76" s="493"/>
      <c r="G76" s="493"/>
      <c r="H76" s="493"/>
      <c r="I76" s="493"/>
    </row>
    <row r="77" spans="1:9">
      <c r="A77" s="1190"/>
      <c r="B77" s="1186"/>
      <c r="C77" s="1186"/>
      <c r="D77" s="1186"/>
      <c r="E77" s="1186"/>
      <c r="F77" s="1186"/>
      <c r="G77" s="1190"/>
      <c r="H77" s="1186"/>
      <c r="I77" s="1186"/>
    </row>
    <row r="78" spans="1:9" ht="15.75">
      <c r="A78" s="1185"/>
      <c r="B78" s="1186"/>
      <c r="C78" s="1186"/>
      <c r="D78" s="1186"/>
      <c r="E78" s="1186"/>
      <c r="F78" s="1186"/>
      <c r="G78" s="1185"/>
      <c r="H78" s="1186"/>
      <c r="I78" s="1186"/>
    </row>
    <row r="79" spans="1:9" ht="15.75">
      <c r="A79" s="232"/>
      <c r="B79" s="493"/>
      <c r="C79" s="493"/>
      <c r="D79" s="493"/>
      <c r="E79" s="493"/>
      <c r="F79" s="493"/>
      <c r="G79" s="232"/>
      <c r="H79" s="493"/>
      <c r="I79" s="493"/>
    </row>
    <row r="80" spans="1:9">
      <c r="E80" s="464"/>
    </row>
    <row r="81" spans="1:9">
      <c r="A81" s="493"/>
      <c r="B81" s="493"/>
      <c r="C81" s="493"/>
      <c r="D81" s="493"/>
      <c r="E81" s="493"/>
      <c r="F81" s="493"/>
      <c r="G81" s="493"/>
      <c r="H81" s="493"/>
      <c r="I81" s="493"/>
    </row>
    <row r="82" spans="1:9">
      <c r="A82" s="493"/>
      <c r="B82" s="497"/>
      <c r="C82" s="497"/>
      <c r="D82" s="493"/>
      <c r="E82" s="493"/>
      <c r="F82" s="493"/>
      <c r="G82" s="493"/>
      <c r="H82" s="493"/>
      <c r="I82" s="493"/>
    </row>
    <row r="83" spans="1:9">
      <c r="A83" s="1190"/>
      <c r="B83" s="1186"/>
      <c r="C83" s="1186"/>
      <c r="D83" s="1186"/>
      <c r="E83" s="1186"/>
      <c r="F83" s="1186"/>
      <c r="G83" s="1190"/>
      <c r="H83" s="1186"/>
      <c r="I83" s="1186"/>
    </row>
    <row r="84" spans="1:9" ht="15.75">
      <c r="A84" s="1185"/>
      <c r="B84" s="1186"/>
      <c r="C84" s="1186"/>
      <c r="D84" s="1186"/>
      <c r="E84" s="1186"/>
      <c r="F84" s="1186"/>
      <c r="G84" s="1185"/>
      <c r="H84" s="1186"/>
      <c r="I84" s="1186"/>
    </row>
    <row r="85" spans="1:9" ht="15.75">
      <c r="A85" s="232"/>
      <c r="B85" s="493"/>
      <c r="C85" s="493"/>
      <c r="D85" s="493"/>
      <c r="E85" s="493"/>
      <c r="F85" s="493"/>
      <c r="G85" s="232"/>
      <c r="H85" s="493"/>
      <c r="I85" s="493"/>
    </row>
    <row r="86" spans="1:9" s="498" customFormat="1" ht="15.75">
      <c r="A86" s="464"/>
      <c r="B86" s="464"/>
      <c r="C86" s="464"/>
      <c r="D86" s="464"/>
      <c r="E86" s="464"/>
      <c r="F86" s="464"/>
      <c r="G86" s="464"/>
      <c r="H86" s="464"/>
      <c r="I86" s="464"/>
    </row>
    <row r="87" spans="1:9" s="498" customFormat="1" ht="15.75">
      <c r="A87" s="493"/>
      <c r="B87" s="493"/>
      <c r="C87" s="493"/>
      <c r="D87" s="493"/>
      <c r="E87" s="493"/>
      <c r="F87" s="493"/>
      <c r="G87" s="493"/>
      <c r="H87" s="493"/>
      <c r="I87" s="493"/>
    </row>
    <row r="88" spans="1:9">
      <c r="A88" s="493"/>
      <c r="B88" s="497"/>
      <c r="C88" s="497"/>
      <c r="D88" s="493"/>
      <c r="E88" s="493"/>
      <c r="F88" s="493"/>
      <c r="G88" s="493"/>
      <c r="H88" s="493"/>
      <c r="I88" s="493"/>
    </row>
    <row r="89" spans="1:9">
      <c r="A89" s="1190"/>
      <c r="B89" s="1186"/>
      <c r="C89" s="1186"/>
      <c r="D89" s="1186"/>
      <c r="E89" s="1186"/>
      <c r="F89" s="1186"/>
      <c r="G89" s="1190"/>
      <c r="H89" s="1186"/>
      <c r="I89" s="1186"/>
    </row>
    <row r="90" spans="1:9" ht="15.75">
      <c r="A90" s="1185"/>
      <c r="B90" s="1186"/>
      <c r="C90" s="1186"/>
      <c r="D90" s="1186"/>
      <c r="E90" s="1186"/>
      <c r="F90" s="1186"/>
      <c r="G90" s="1185"/>
      <c r="H90" s="1186"/>
      <c r="I90" s="1186"/>
    </row>
    <row r="91" spans="1:9" ht="15.75">
      <c r="A91" s="232"/>
      <c r="B91" s="493"/>
      <c r="C91" s="493"/>
      <c r="D91" s="493"/>
      <c r="E91" s="493"/>
      <c r="F91" s="493"/>
      <c r="G91" s="232"/>
      <c r="H91" s="493"/>
      <c r="I91" s="493"/>
    </row>
    <row r="92" spans="1:9">
      <c r="E92" s="464"/>
    </row>
    <row r="93" spans="1:9">
      <c r="A93" s="493"/>
      <c r="B93" s="493"/>
      <c r="C93" s="493"/>
      <c r="D93" s="493"/>
      <c r="E93" s="493"/>
      <c r="F93" s="493"/>
      <c r="G93" s="493"/>
      <c r="H93" s="493"/>
      <c r="I93" s="493"/>
    </row>
    <row r="94" spans="1:9">
      <c r="A94" s="493"/>
      <c r="B94" s="497"/>
      <c r="C94" s="497"/>
      <c r="D94" s="493"/>
      <c r="E94" s="493"/>
      <c r="F94" s="493"/>
      <c r="G94" s="493"/>
      <c r="H94" s="493"/>
      <c r="I94" s="493"/>
    </row>
    <row r="95" spans="1:9">
      <c r="A95" s="1190"/>
      <c r="B95" s="1186"/>
      <c r="C95" s="1186"/>
      <c r="D95" s="1186"/>
      <c r="E95" s="1186"/>
      <c r="F95" s="1186"/>
      <c r="G95" s="1190"/>
      <c r="H95" s="1186"/>
      <c r="I95" s="1186"/>
    </row>
    <row r="96" spans="1:9" ht="15.75">
      <c r="A96" s="1185"/>
      <c r="B96" s="1186"/>
      <c r="C96" s="1186"/>
      <c r="D96" s="1186"/>
      <c r="E96" s="1186"/>
      <c r="F96" s="1186"/>
      <c r="G96" s="1185"/>
      <c r="H96" s="1186"/>
      <c r="I96" s="1186"/>
    </row>
    <row r="97" spans="1:9" s="498" customFormat="1" ht="15.75">
      <c r="A97" s="232"/>
      <c r="B97" s="493"/>
      <c r="C97" s="493"/>
      <c r="D97" s="493"/>
      <c r="E97" s="493"/>
      <c r="F97" s="493"/>
      <c r="G97" s="232"/>
      <c r="H97" s="493"/>
      <c r="I97" s="493"/>
    </row>
    <row r="98" spans="1:9">
      <c r="E98" s="464"/>
    </row>
    <row r="99" spans="1:9">
      <c r="A99" s="493"/>
      <c r="B99" s="493"/>
      <c r="C99" s="493"/>
      <c r="D99" s="493"/>
      <c r="E99" s="493"/>
      <c r="F99" s="493"/>
      <c r="G99" s="493"/>
      <c r="H99" s="493"/>
      <c r="I99" s="493"/>
    </row>
    <row r="100" spans="1:9">
      <c r="A100" s="493"/>
      <c r="B100" s="497"/>
      <c r="C100" s="497"/>
      <c r="D100" s="493"/>
      <c r="E100" s="493"/>
      <c r="F100" s="493"/>
      <c r="G100" s="493"/>
      <c r="H100" s="493"/>
      <c r="I100" s="493"/>
    </row>
    <row r="101" spans="1:9">
      <c r="A101" s="1190"/>
      <c r="B101" s="1186"/>
      <c r="C101" s="1186"/>
      <c r="D101" s="1186"/>
      <c r="E101" s="1186"/>
      <c r="F101" s="1186"/>
      <c r="G101" s="1190"/>
      <c r="H101" s="1186"/>
      <c r="I101" s="1186"/>
    </row>
    <row r="102" spans="1:9" ht="15.75">
      <c r="A102" s="1185"/>
      <c r="B102" s="1186"/>
      <c r="C102" s="1186"/>
      <c r="D102" s="1186"/>
      <c r="E102" s="1186"/>
      <c r="F102" s="1186"/>
      <c r="G102" s="1185"/>
      <c r="H102" s="1186"/>
      <c r="I102" s="1186"/>
    </row>
    <row r="103" spans="1:9" ht="15.75">
      <c r="A103" s="232"/>
      <c r="B103" s="493"/>
      <c r="C103" s="493"/>
      <c r="D103" s="493"/>
      <c r="E103" s="493"/>
      <c r="F103" s="493"/>
      <c r="G103" s="232"/>
      <c r="H103" s="493"/>
      <c r="I103" s="493"/>
    </row>
    <row r="104" spans="1:9" ht="14.25" customHeight="1">
      <c r="E104" s="464"/>
    </row>
    <row r="105" spans="1:9">
      <c r="A105" s="493"/>
      <c r="B105" s="493"/>
      <c r="C105" s="493"/>
      <c r="D105" s="493"/>
      <c r="E105" s="493"/>
      <c r="F105" s="493"/>
      <c r="G105" s="493"/>
      <c r="H105" s="493"/>
      <c r="I105" s="493"/>
    </row>
    <row r="106" spans="1:9">
      <c r="A106" s="493"/>
      <c r="B106" s="497"/>
      <c r="C106" s="497"/>
      <c r="D106" s="493"/>
      <c r="E106" s="493"/>
      <c r="F106" s="493"/>
      <c r="G106" s="493"/>
      <c r="H106" s="493"/>
      <c r="I106" s="493"/>
    </row>
    <row r="107" spans="1:9">
      <c r="A107" s="1190"/>
      <c r="B107" s="1186"/>
      <c r="C107" s="1186"/>
      <c r="D107" s="1186"/>
      <c r="E107" s="1186"/>
      <c r="F107" s="1186"/>
      <c r="G107" s="1190"/>
      <c r="H107" s="1186"/>
      <c r="I107" s="1186"/>
    </row>
    <row r="108" spans="1:9" ht="15.75">
      <c r="A108" s="1185"/>
      <c r="B108" s="1186"/>
      <c r="C108" s="1186"/>
      <c r="D108" s="1186"/>
      <c r="E108" s="1186"/>
      <c r="F108" s="1186"/>
      <c r="G108" s="1185"/>
      <c r="H108" s="1186"/>
      <c r="I108" s="1186"/>
    </row>
    <row r="109" spans="1:9" ht="15.75">
      <c r="A109" s="232"/>
      <c r="B109" s="493"/>
      <c r="C109" s="493"/>
      <c r="D109" s="493"/>
      <c r="E109" s="493"/>
      <c r="F109" s="493"/>
      <c r="G109" s="232"/>
      <c r="H109" s="493"/>
      <c r="I109" s="493"/>
    </row>
  </sheetData>
  <sheetProtection password="96CB" sheet="1" objects="1" scenarios="1" formatCells="0" formatColumns="0" formatRows="0" insertColumns="0" insertRows="0" deleteColumns="0" deleteRows="0" selectLockedCells="1"/>
  <dataConsolidate/>
  <mergeCells count="66">
    <mergeCell ref="C14:G14"/>
    <mergeCell ref="A59:F59"/>
    <mergeCell ref="G59:I59"/>
    <mergeCell ref="A60:F60"/>
    <mergeCell ref="G60:I60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8:E38"/>
    <mergeCell ref="A65:F65"/>
    <mergeCell ref="G65:I65"/>
    <mergeCell ref="A66:F66"/>
    <mergeCell ref="G66:I66"/>
    <mergeCell ref="A71:F71"/>
    <mergeCell ref="G71:I71"/>
    <mergeCell ref="A72:F72"/>
    <mergeCell ref="G72:I72"/>
    <mergeCell ref="A77:F77"/>
    <mergeCell ref="G77:I77"/>
    <mergeCell ref="A78:F78"/>
    <mergeCell ref="G78:I78"/>
    <mergeCell ref="A83:F83"/>
    <mergeCell ref="G83:I83"/>
    <mergeCell ref="A84:F84"/>
    <mergeCell ref="G84:I84"/>
    <mergeCell ref="A89:F89"/>
    <mergeCell ref="G89:I89"/>
    <mergeCell ref="A102:F102"/>
    <mergeCell ref="G102:I102"/>
    <mergeCell ref="A107:F107"/>
    <mergeCell ref="G107:I107"/>
    <mergeCell ref="A90:F90"/>
    <mergeCell ref="G90:I90"/>
    <mergeCell ref="A95:F95"/>
    <mergeCell ref="G95:I95"/>
    <mergeCell ref="A96:F96"/>
    <mergeCell ref="G96:I96"/>
    <mergeCell ref="A108:F108"/>
    <mergeCell ref="G108:I108"/>
    <mergeCell ref="C10:G10"/>
    <mergeCell ref="C11:G11"/>
    <mergeCell ref="C15:G15"/>
    <mergeCell ref="C16:G16"/>
    <mergeCell ref="C18:G18"/>
    <mergeCell ref="C17:G17"/>
    <mergeCell ref="C47:G47"/>
    <mergeCell ref="C43:G43"/>
    <mergeCell ref="C42:G42"/>
    <mergeCell ref="C44:G44"/>
    <mergeCell ref="C45:G45"/>
    <mergeCell ref="C46:G46"/>
    <mergeCell ref="A101:F101"/>
    <mergeCell ref="G101:I101"/>
    <mergeCell ref="D39:E39"/>
    <mergeCell ref="D33:E33"/>
    <mergeCell ref="D34:E34"/>
    <mergeCell ref="D35:E35"/>
    <mergeCell ref="D36:E36"/>
    <mergeCell ref="D37:E37"/>
  </mergeCells>
  <dataValidations count="1">
    <dataValidation type="list" allowBlank="1" showInputMessage="1" showErrorMessage="1" sqref="C19">
      <formula1>$E$19:$E$20</formula1>
    </dataValidation>
  </dataValidations>
  <pageMargins left="0.78740157480314965" right="0.78740157480314965" top="0.78740157480314965" bottom="0.78740157480314965" header="0" footer="0"/>
  <pageSetup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showGridLines="0" view="pageBreakPreview" topLeftCell="A13" zoomScale="85" zoomScaleNormal="100" zoomScaleSheetLayoutView="85" workbookViewId="0">
      <selection activeCell="H33" sqref="D33:H35"/>
    </sheetView>
  </sheetViews>
  <sheetFormatPr defaultRowHeight="15"/>
  <cols>
    <col min="1" max="1" width="1.7109375" style="464" customWidth="1"/>
    <col min="2" max="2" width="53.7109375" style="464" customWidth="1"/>
    <col min="3" max="3" width="12.140625" style="464" customWidth="1"/>
    <col min="4" max="4" width="10.7109375" style="464" customWidth="1"/>
    <col min="5" max="5" width="10.7109375" style="465" customWidth="1"/>
    <col min="6" max="8" width="10.7109375" style="464" customWidth="1"/>
    <col min="9" max="9" width="1.7109375" style="499" customWidth="1"/>
    <col min="10" max="15" width="8.85546875" style="499"/>
    <col min="16" max="251" width="8.85546875" style="464"/>
    <col min="252" max="252" width="3.85546875" style="464" customWidth="1"/>
    <col min="253" max="253" width="44.5703125" style="464" customWidth="1"/>
    <col min="254" max="254" width="3.5703125" style="464" customWidth="1"/>
    <col min="255" max="255" width="24" style="464" customWidth="1"/>
    <col min="256" max="256" width="10.140625" style="464" bestFit="1" customWidth="1"/>
    <col min="257" max="257" width="0" style="464" hidden="1" customWidth="1"/>
    <col min="258" max="258" width="8.42578125" style="464" customWidth="1"/>
    <col min="259" max="259" width="0" style="464" hidden="1" customWidth="1"/>
    <col min="260" max="507" width="8.85546875" style="464"/>
    <col min="508" max="508" width="3.85546875" style="464" customWidth="1"/>
    <col min="509" max="509" width="44.5703125" style="464" customWidth="1"/>
    <col min="510" max="510" width="3.5703125" style="464" customWidth="1"/>
    <col min="511" max="511" width="24" style="464" customWidth="1"/>
    <col min="512" max="512" width="10.140625" style="464" bestFit="1" customWidth="1"/>
    <col min="513" max="513" width="0" style="464" hidden="1" customWidth="1"/>
    <col min="514" max="514" width="8.42578125" style="464" customWidth="1"/>
    <col min="515" max="515" width="0" style="464" hidden="1" customWidth="1"/>
    <col min="516" max="763" width="8.85546875" style="464"/>
    <col min="764" max="764" width="3.85546875" style="464" customWidth="1"/>
    <col min="765" max="765" width="44.5703125" style="464" customWidth="1"/>
    <col min="766" max="766" width="3.5703125" style="464" customWidth="1"/>
    <col min="767" max="767" width="24" style="464" customWidth="1"/>
    <col min="768" max="768" width="10.140625" style="464" bestFit="1" customWidth="1"/>
    <col min="769" max="769" width="0" style="464" hidden="1" customWidth="1"/>
    <col min="770" max="770" width="8.42578125" style="464" customWidth="1"/>
    <col min="771" max="771" width="0" style="464" hidden="1" customWidth="1"/>
    <col min="772" max="1019" width="8.85546875" style="464"/>
    <col min="1020" max="1020" width="3.85546875" style="464" customWidth="1"/>
    <col min="1021" max="1021" width="44.5703125" style="464" customWidth="1"/>
    <col min="1022" max="1022" width="3.5703125" style="464" customWidth="1"/>
    <col min="1023" max="1023" width="24" style="464" customWidth="1"/>
    <col min="1024" max="1024" width="10.140625" style="464" bestFit="1" customWidth="1"/>
    <col min="1025" max="1025" width="0" style="464" hidden="1" customWidth="1"/>
    <col min="1026" max="1026" width="8.42578125" style="464" customWidth="1"/>
    <col min="1027" max="1027" width="0" style="464" hidden="1" customWidth="1"/>
    <col min="1028" max="1275" width="8.85546875" style="464"/>
    <col min="1276" max="1276" width="3.85546875" style="464" customWidth="1"/>
    <col min="1277" max="1277" width="44.5703125" style="464" customWidth="1"/>
    <col min="1278" max="1278" width="3.5703125" style="464" customWidth="1"/>
    <col min="1279" max="1279" width="24" style="464" customWidth="1"/>
    <col min="1280" max="1280" width="10.140625" style="464" bestFit="1" customWidth="1"/>
    <col min="1281" max="1281" width="0" style="464" hidden="1" customWidth="1"/>
    <col min="1282" max="1282" width="8.42578125" style="464" customWidth="1"/>
    <col min="1283" max="1283" width="0" style="464" hidden="1" customWidth="1"/>
    <col min="1284" max="1531" width="8.85546875" style="464"/>
    <col min="1532" max="1532" width="3.85546875" style="464" customWidth="1"/>
    <col min="1533" max="1533" width="44.5703125" style="464" customWidth="1"/>
    <col min="1534" max="1534" width="3.5703125" style="464" customWidth="1"/>
    <col min="1535" max="1535" width="24" style="464" customWidth="1"/>
    <col min="1536" max="1536" width="10.140625" style="464" bestFit="1" customWidth="1"/>
    <col min="1537" max="1537" width="0" style="464" hidden="1" customWidth="1"/>
    <col min="1538" max="1538" width="8.42578125" style="464" customWidth="1"/>
    <col min="1539" max="1539" width="0" style="464" hidden="1" customWidth="1"/>
    <col min="1540" max="1787" width="8.85546875" style="464"/>
    <col min="1788" max="1788" width="3.85546875" style="464" customWidth="1"/>
    <col min="1789" max="1789" width="44.5703125" style="464" customWidth="1"/>
    <col min="1790" max="1790" width="3.5703125" style="464" customWidth="1"/>
    <col min="1791" max="1791" width="24" style="464" customWidth="1"/>
    <col min="1792" max="1792" width="10.140625" style="464" bestFit="1" customWidth="1"/>
    <col min="1793" max="1793" width="0" style="464" hidden="1" customWidth="1"/>
    <col min="1794" max="1794" width="8.42578125" style="464" customWidth="1"/>
    <col min="1795" max="1795" width="0" style="464" hidden="1" customWidth="1"/>
    <col min="1796" max="2043" width="8.85546875" style="464"/>
    <col min="2044" max="2044" width="3.85546875" style="464" customWidth="1"/>
    <col min="2045" max="2045" width="44.5703125" style="464" customWidth="1"/>
    <col min="2046" max="2046" width="3.5703125" style="464" customWidth="1"/>
    <col min="2047" max="2047" width="24" style="464" customWidth="1"/>
    <col min="2048" max="2048" width="10.140625" style="464" bestFit="1" customWidth="1"/>
    <col min="2049" max="2049" width="0" style="464" hidden="1" customWidth="1"/>
    <col min="2050" max="2050" width="8.42578125" style="464" customWidth="1"/>
    <col min="2051" max="2051" width="0" style="464" hidden="1" customWidth="1"/>
    <col min="2052" max="2299" width="8.85546875" style="464"/>
    <col min="2300" max="2300" width="3.85546875" style="464" customWidth="1"/>
    <col min="2301" max="2301" width="44.5703125" style="464" customWidth="1"/>
    <col min="2302" max="2302" width="3.5703125" style="464" customWidth="1"/>
    <col min="2303" max="2303" width="24" style="464" customWidth="1"/>
    <col min="2304" max="2304" width="10.140625" style="464" bestFit="1" customWidth="1"/>
    <col min="2305" max="2305" width="0" style="464" hidden="1" customWidth="1"/>
    <col min="2306" max="2306" width="8.42578125" style="464" customWidth="1"/>
    <col min="2307" max="2307" width="0" style="464" hidden="1" customWidth="1"/>
    <col min="2308" max="2555" width="8.85546875" style="464"/>
    <col min="2556" max="2556" width="3.85546875" style="464" customWidth="1"/>
    <col min="2557" max="2557" width="44.5703125" style="464" customWidth="1"/>
    <col min="2558" max="2558" width="3.5703125" style="464" customWidth="1"/>
    <col min="2559" max="2559" width="24" style="464" customWidth="1"/>
    <col min="2560" max="2560" width="10.140625" style="464" bestFit="1" customWidth="1"/>
    <col min="2561" max="2561" width="0" style="464" hidden="1" customWidth="1"/>
    <col min="2562" max="2562" width="8.42578125" style="464" customWidth="1"/>
    <col min="2563" max="2563" width="0" style="464" hidden="1" customWidth="1"/>
    <col min="2564" max="2811" width="8.85546875" style="464"/>
    <col min="2812" max="2812" width="3.85546875" style="464" customWidth="1"/>
    <col min="2813" max="2813" width="44.5703125" style="464" customWidth="1"/>
    <col min="2814" max="2814" width="3.5703125" style="464" customWidth="1"/>
    <col min="2815" max="2815" width="24" style="464" customWidth="1"/>
    <col min="2816" max="2816" width="10.140625" style="464" bestFit="1" customWidth="1"/>
    <col min="2817" max="2817" width="0" style="464" hidden="1" customWidth="1"/>
    <col min="2818" max="2818" width="8.42578125" style="464" customWidth="1"/>
    <col min="2819" max="2819" width="0" style="464" hidden="1" customWidth="1"/>
    <col min="2820" max="3067" width="8.85546875" style="464"/>
    <col min="3068" max="3068" width="3.85546875" style="464" customWidth="1"/>
    <col min="3069" max="3069" width="44.5703125" style="464" customWidth="1"/>
    <col min="3070" max="3070" width="3.5703125" style="464" customWidth="1"/>
    <col min="3071" max="3071" width="24" style="464" customWidth="1"/>
    <col min="3072" max="3072" width="10.140625" style="464" bestFit="1" customWidth="1"/>
    <col min="3073" max="3073" width="0" style="464" hidden="1" customWidth="1"/>
    <col min="3074" max="3074" width="8.42578125" style="464" customWidth="1"/>
    <col min="3075" max="3075" width="0" style="464" hidden="1" customWidth="1"/>
    <col min="3076" max="3323" width="8.85546875" style="464"/>
    <col min="3324" max="3324" width="3.85546875" style="464" customWidth="1"/>
    <col min="3325" max="3325" width="44.5703125" style="464" customWidth="1"/>
    <col min="3326" max="3326" width="3.5703125" style="464" customWidth="1"/>
    <col min="3327" max="3327" width="24" style="464" customWidth="1"/>
    <col min="3328" max="3328" width="10.140625" style="464" bestFit="1" customWidth="1"/>
    <col min="3329" max="3329" width="0" style="464" hidden="1" customWidth="1"/>
    <col min="3330" max="3330" width="8.42578125" style="464" customWidth="1"/>
    <col min="3331" max="3331" width="0" style="464" hidden="1" customWidth="1"/>
    <col min="3332" max="3579" width="8.85546875" style="464"/>
    <col min="3580" max="3580" width="3.85546875" style="464" customWidth="1"/>
    <col min="3581" max="3581" width="44.5703125" style="464" customWidth="1"/>
    <col min="3582" max="3582" width="3.5703125" style="464" customWidth="1"/>
    <col min="3583" max="3583" width="24" style="464" customWidth="1"/>
    <col min="3584" max="3584" width="10.140625" style="464" bestFit="1" customWidth="1"/>
    <col min="3585" max="3585" width="0" style="464" hidden="1" customWidth="1"/>
    <col min="3586" max="3586" width="8.42578125" style="464" customWidth="1"/>
    <col min="3587" max="3587" width="0" style="464" hidden="1" customWidth="1"/>
    <col min="3588" max="3835" width="8.85546875" style="464"/>
    <col min="3836" max="3836" width="3.85546875" style="464" customWidth="1"/>
    <col min="3837" max="3837" width="44.5703125" style="464" customWidth="1"/>
    <col min="3838" max="3838" width="3.5703125" style="464" customWidth="1"/>
    <col min="3839" max="3839" width="24" style="464" customWidth="1"/>
    <col min="3840" max="3840" width="10.140625" style="464" bestFit="1" customWidth="1"/>
    <col min="3841" max="3841" width="0" style="464" hidden="1" customWidth="1"/>
    <col min="3842" max="3842" width="8.42578125" style="464" customWidth="1"/>
    <col min="3843" max="3843" width="0" style="464" hidden="1" customWidth="1"/>
    <col min="3844" max="4091" width="8.85546875" style="464"/>
    <col min="4092" max="4092" width="3.85546875" style="464" customWidth="1"/>
    <col min="4093" max="4093" width="44.5703125" style="464" customWidth="1"/>
    <col min="4094" max="4094" width="3.5703125" style="464" customWidth="1"/>
    <col min="4095" max="4095" width="24" style="464" customWidth="1"/>
    <col min="4096" max="4096" width="10.140625" style="464" bestFit="1" customWidth="1"/>
    <col min="4097" max="4097" width="0" style="464" hidden="1" customWidth="1"/>
    <col min="4098" max="4098" width="8.42578125" style="464" customWidth="1"/>
    <col min="4099" max="4099" width="0" style="464" hidden="1" customWidth="1"/>
    <col min="4100" max="4347" width="8.85546875" style="464"/>
    <col min="4348" max="4348" width="3.85546875" style="464" customWidth="1"/>
    <col min="4349" max="4349" width="44.5703125" style="464" customWidth="1"/>
    <col min="4350" max="4350" width="3.5703125" style="464" customWidth="1"/>
    <col min="4351" max="4351" width="24" style="464" customWidth="1"/>
    <col min="4352" max="4352" width="10.140625" style="464" bestFit="1" customWidth="1"/>
    <col min="4353" max="4353" width="0" style="464" hidden="1" customWidth="1"/>
    <col min="4354" max="4354" width="8.42578125" style="464" customWidth="1"/>
    <col min="4355" max="4355" width="0" style="464" hidden="1" customWidth="1"/>
    <col min="4356" max="4603" width="8.85546875" style="464"/>
    <col min="4604" max="4604" width="3.85546875" style="464" customWidth="1"/>
    <col min="4605" max="4605" width="44.5703125" style="464" customWidth="1"/>
    <col min="4606" max="4606" width="3.5703125" style="464" customWidth="1"/>
    <col min="4607" max="4607" width="24" style="464" customWidth="1"/>
    <col min="4608" max="4608" width="10.140625" style="464" bestFit="1" customWidth="1"/>
    <col min="4609" max="4609" width="0" style="464" hidden="1" customWidth="1"/>
    <col min="4610" max="4610" width="8.42578125" style="464" customWidth="1"/>
    <col min="4611" max="4611" width="0" style="464" hidden="1" customWidth="1"/>
    <col min="4612" max="4859" width="8.85546875" style="464"/>
    <col min="4860" max="4860" width="3.85546875" style="464" customWidth="1"/>
    <col min="4861" max="4861" width="44.5703125" style="464" customWidth="1"/>
    <col min="4862" max="4862" width="3.5703125" style="464" customWidth="1"/>
    <col min="4863" max="4863" width="24" style="464" customWidth="1"/>
    <col min="4864" max="4864" width="10.140625" style="464" bestFit="1" customWidth="1"/>
    <col min="4865" max="4865" width="0" style="464" hidden="1" customWidth="1"/>
    <col min="4866" max="4866" width="8.42578125" style="464" customWidth="1"/>
    <col min="4867" max="4867" width="0" style="464" hidden="1" customWidth="1"/>
    <col min="4868" max="5115" width="8.85546875" style="464"/>
    <col min="5116" max="5116" width="3.85546875" style="464" customWidth="1"/>
    <col min="5117" max="5117" width="44.5703125" style="464" customWidth="1"/>
    <col min="5118" max="5118" width="3.5703125" style="464" customWidth="1"/>
    <col min="5119" max="5119" width="24" style="464" customWidth="1"/>
    <col min="5120" max="5120" width="10.140625" style="464" bestFit="1" customWidth="1"/>
    <col min="5121" max="5121" width="0" style="464" hidden="1" customWidth="1"/>
    <col min="5122" max="5122" width="8.42578125" style="464" customWidth="1"/>
    <col min="5123" max="5123" width="0" style="464" hidden="1" customWidth="1"/>
    <col min="5124" max="5371" width="8.85546875" style="464"/>
    <col min="5372" max="5372" width="3.85546875" style="464" customWidth="1"/>
    <col min="5373" max="5373" width="44.5703125" style="464" customWidth="1"/>
    <col min="5374" max="5374" width="3.5703125" style="464" customWidth="1"/>
    <col min="5375" max="5375" width="24" style="464" customWidth="1"/>
    <col min="5376" max="5376" width="10.140625" style="464" bestFit="1" customWidth="1"/>
    <col min="5377" max="5377" width="0" style="464" hidden="1" customWidth="1"/>
    <col min="5378" max="5378" width="8.42578125" style="464" customWidth="1"/>
    <col min="5379" max="5379" width="0" style="464" hidden="1" customWidth="1"/>
    <col min="5380" max="5627" width="8.85546875" style="464"/>
    <col min="5628" max="5628" width="3.85546875" style="464" customWidth="1"/>
    <col min="5629" max="5629" width="44.5703125" style="464" customWidth="1"/>
    <col min="5630" max="5630" width="3.5703125" style="464" customWidth="1"/>
    <col min="5631" max="5631" width="24" style="464" customWidth="1"/>
    <col min="5632" max="5632" width="10.140625" style="464" bestFit="1" customWidth="1"/>
    <col min="5633" max="5633" width="0" style="464" hidden="1" customWidth="1"/>
    <col min="5634" max="5634" width="8.42578125" style="464" customWidth="1"/>
    <col min="5635" max="5635" width="0" style="464" hidden="1" customWidth="1"/>
    <col min="5636" max="5883" width="8.85546875" style="464"/>
    <col min="5884" max="5884" width="3.85546875" style="464" customWidth="1"/>
    <col min="5885" max="5885" width="44.5703125" style="464" customWidth="1"/>
    <col min="5886" max="5886" width="3.5703125" style="464" customWidth="1"/>
    <col min="5887" max="5887" width="24" style="464" customWidth="1"/>
    <col min="5888" max="5888" width="10.140625" style="464" bestFit="1" customWidth="1"/>
    <col min="5889" max="5889" width="0" style="464" hidden="1" customWidth="1"/>
    <col min="5890" max="5890" width="8.42578125" style="464" customWidth="1"/>
    <col min="5891" max="5891" width="0" style="464" hidden="1" customWidth="1"/>
    <col min="5892" max="6139" width="8.85546875" style="464"/>
    <col min="6140" max="6140" width="3.85546875" style="464" customWidth="1"/>
    <col min="6141" max="6141" width="44.5703125" style="464" customWidth="1"/>
    <col min="6142" max="6142" width="3.5703125" style="464" customWidth="1"/>
    <col min="6143" max="6143" width="24" style="464" customWidth="1"/>
    <col min="6144" max="6144" width="10.140625" style="464" bestFit="1" customWidth="1"/>
    <col min="6145" max="6145" width="0" style="464" hidden="1" customWidth="1"/>
    <col min="6146" max="6146" width="8.42578125" style="464" customWidth="1"/>
    <col min="6147" max="6147" width="0" style="464" hidden="1" customWidth="1"/>
    <col min="6148" max="6395" width="8.85546875" style="464"/>
    <col min="6396" max="6396" width="3.85546875" style="464" customWidth="1"/>
    <col min="6397" max="6397" width="44.5703125" style="464" customWidth="1"/>
    <col min="6398" max="6398" width="3.5703125" style="464" customWidth="1"/>
    <col min="6399" max="6399" width="24" style="464" customWidth="1"/>
    <col min="6400" max="6400" width="10.140625" style="464" bestFit="1" customWidth="1"/>
    <col min="6401" max="6401" width="0" style="464" hidden="1" customWidth="1"/>
    <col min="6402" max="6402" width="8.42578125" style="464" customWidth="1"/>
    <col min="6403" max="6403" width="0" style="464" hidden="1" customWidth="1"/>
    <col min="6404" max="6651" width="8.85546875" style="464"/>
    <col min="6652" max="6652" width="3.85546875" style="464" customWidth="1"/>
    <col min="6653" max="6653" width="44.5703125" style="464" customWidth="1"/>
    <col min="6654" max="6654" width="3.5703125" style="464" customWidth="1"/>
    <col min="6655" max="6655" width="24" style="464" customWidth="1"/>
    <col min="6656" max="6656" width="10.140625" style="464" bestFit="1" customWidth="1"/>
    <col min="6657" max="6657" width="0" style="464" hidden="1" customWidth="1"/>
    <col min="6658" max="6658" width="8.42578125" style="464" customWidth="1"/>
    <col min="6659" max="6659" width="0" style="464" hidden="1" customWidth="1"/>
    <col min="6660" max="6907" width="8.85546875" style="464"/>
    <col min="6908" max="6908" width="3.85546875" style="464" customWidth="1"/>
    <col min="6909" max="6909" width="44.5703125" style="464" customWidth="1"/>
    <col min="6910" max="6910" width="3.5703125" style="464" customWidth="1"/>
    <col min="6911" max="6911" width="24" style="464" customWidth="1"/>
    <col min="6912" max="6912" width="10.140625" style="464" bestFit="1" customWidth="1"/>
    <col min="6913" max="6913" width="0" style="464" hidden="1" customWidth="1"/>
    <col min="6914" max="6914" width="8.42578125" style="464" customWidth="1"/>
    <col min="6915" max="6915" width="0" style="464" hidden="1" customWidth="1"/>
    <col min="6916" max="7163" width="8.85546875" style="464"/>
    <col min="7164" max="7164" width="3.85546875" style="464" customWidth="1"/>
    <col min="7165" max="7165" width="44.5703125" style="464" customWidth="1"/>
    <col min="7166" max="7166" width="3.5703125" style="464" customWidth="1"/>
    <col min="7167" max="7167" width="24" style="464" customWidth="1"/>
    <col min="7168" max="7168" width="10.140625" style="464" bestFit="1" customWidth="1"/>
    <col min="7169" max="7169" width="0" style="464" hidden="1" customWidth="1"/>
    <col min="7170" max="7170" width="8.42578125" style="464" customWidth="1"/>
    <col min="7171" max="7171" width="0" style="464" hidden="1" customWidth="1"/>
    <col min="7172" max="7419" width="8.85546875" style="464"/>
    <col min="7420" max="7420" width="3.85546875" style="464" customWidth="1"/>
    <col min="7421" max="7421" width="44.5703125" style="464" customWidth="1"/>
    <col min="7422" max="7422" width="3.5703125" style="464" customWidth="1"/>
    <col min="7423" max="7423" width="24" style="464" customWidth="1"/>
    <col min="7424" max="7424" width="10.140625" style="464" bestFit="1" customWidth="1"/>
    <col min="7425" max="7425" width="0" style="464" hidden="1" customWidth="1"/>
    <col min="7426" max="7426" width="8.42578125" style="464" customWidth="1"/>
    <col min="7427" max="7427" width="0" style="464" hidden="1" customWidth="1"/>
    <col min="7428" max="7675" width="8.85546875" style="464"/>
    <col min="7676" max="7676" width="3.85546875" style="464" customWidth="1"/>
    <col min="7677" max="7677" width="44.5703125" style="464" customWidth="1"/>
    <col min="7678" max="7678" width="3.5703125" style="464" customWidth="1"/>
    <col min="7679" max="7679" width="24" style="464" customWidth="1"/>
    <col min="7680" max="7680" width="10.140625" style="464" bestFit="1" customWidth="1"/>
    <col min="7681" max="7681" width="0" style="464" hidden="1" customWidth="1"/>
    <col min="7682" max="7682" width="8.42578125" style="464" customWidth="1"/>
    <col min="7683" max="7683" width="0" style="464" hidden="1" customWidth="1"/>
    <col min="7684" max="7931" width="8.85546875" style="464"/>
    <col min="7932" max="7932" width="3.85546875" style="464" customWidth="1"/>
    <col min="7933" max="7933" width="44.5703125" style="464" customWidth="1"/>
    <col min="7934" max="7934" width="3.5703125" style="464" customWidth="1"/>
    <col min="7935" max="7935" width="24" style="464" customWidth="1"/>
    <col min="7936" max="7936" width="10.140625" style="464" bestFit="1" customWidth="1"/>
    <col min="7937" max="7937" width="0" style="464" hidden="1" customWidth="1"/>
    <col min="7938" max="7938" width="8.42578125" style="464" customWidth="1"/>
    <col min="7939" max="7939" width="0" style="464" hidden="1" customWidth="1"/>
    <col min="7940" max="8187" width="8.85546875" style="464"/>
    <col min="8188" max="8188" width="3.85546875" style="464" customWidth="1"/>
    <col min="8189" max="8189" width="44.5703125" style="464" customWidth="1"/>
    <col min="8190" max="8190" width="3.5703125" style="464" customWidth="1"/>
    <col min="8191" max="8191" width="24" style="464" customWidth="1"/>
    <col min="8192" max="8192" width="10.140625" style="464" bestFit="1" customWidth="1"/>
    <col min="8193" max="8193" width="0" style="464" hidden="1" customWidth="1"/>
    <col min="8194" max="8194" width="8.42578125" style="464" customWidth="1"/>
    <col min="8195" max="8195" width="0" style="464" hidden="1" customWidth="1"/>
    <col min="8196" max="8443" width="8.85546875" style="464"/>
    <col min="8444" max="8444" width="3.85546875" style="464" customWidth="1"/>
    <col min="8445" max="8445" width="44.5703125" style="464" customWidth="1"/>
    <col min="8446" max="8446" width="3.5703125" style="464" customWidth="1"/>
    <col min="8447" max="8447" width="24" style="464" customWidth="1"/>
    <col min="8448" max="8448" width="10.140625" style="464" bestFit="1" customWidth="1"/>
    <col min="8449" max="8449" width="0" style="464" hidden="1" customWidth="1"/>
    <col min="8450" max="8450" width="8.42578125" style="464" customWidth="1"/>
    <col min="8451" max="8451" width="0" style="464" hidden="1" customWidth="1"/>
    <col min="8452" max="8699" width="8.85546875" style="464"/>
    <col min="8700" max="8700" width="3.85546875" style="464" customWidth="1"/>
    <col min="8701" max="8701" width="44.5703125" style="464" customWidth="1"/>
    <col min="8702" max="8702" width="3.5703125" style="464" customWidth="1"/>
    <col min="8703" max="8703" width="24" style="464" customWidth="1"/>
    <col min="8704" max="8704" width="10.140625" style="464" bestFit="1" customWidth="1"/>
    <col min="8705" max="8705" width="0" style="464" hidden="1" customWidth="1"/>
    <col min="8706" max="8706" width="8.42578125" style="464" customWidth="1"/>
    <col min="8707" max="8707" width="0" style="464" hidden="1" customWidth="1"/>
    <col min="8708" max="8955" width="8.85546875" style="464"/>
    <col min="8956" max="8956" width="3.85546875" style="464" customWidth="1"/>
    <col min="8957" max="8957" width="44.5703125" style="464" customWidth="1"/>
    <col min="8958" max="8958" width="3.5703125" style="464" customWidth="1"/>
    <col min="8959" max="8959" width="24" style="464" customWidth="1"/>
    <col min="8960" max="8960" width="10.140625" style="464" bestFit="1" customWidth="1"/>
    <col min="8961" max="8961" width="0" style="464" hidden="1" customWidth="1"/>
    <col min="8962" max="8962" width="8.42578125" style="464" customWidth="1"/>
    <col min="8963" max="8963" width="0" style="464" hidden="1" customWidth="1"/>
    <col min="8964" max="9211" width="8.85546875" style="464"/>
    <col min="9212" max="9212" width="3.85546875" style="464" customWidth="1"/>
    <col min="9213" max="9213" width="44.5703125" style="464" customWidth="1"/>
    <col min="9214" max="9214" width="3.5703125" style="464" customWidth="1"/>
    <col min="9215" max="9215" width="24" style="464" customWidth="1"/>
    <col min="9216" max="9216" width="10.140625" style="464" bestFit="1" customWidth="1"/>
    <col min="9217" max="9217" width="0" style="464" hidden="1" customWidth="1"/>
    <col min="9218" max="9218" width="8.42578125" style="464" customWidth="1"/>
    <col min="9219" max="9219" width="0" style="464" hidden="1" customWidth="1"/>
    <col min="9220" max="9467" width="8.85546875" style="464"/>
    <col min="9468" max="9468" width="3.85546875" style="464" customWidth="1"/>
    <col min="9469" max="9469" width="44.5703125" style="464" customWidth="1"/>
    <col min="9470" max="9470" width="3.5703125" style="464" customWidth="1"/>
    <col min="9471" max="9471" width="24" style="464" customWidth="1"/>
    <col min="9472" max="9472" width="10.140625" style="464" bestFit="1" customWidth="1"/>
    <col min="9473" max="9473" width="0" style="464" hidden="1" customWidth="1"/>
    <col min="9474" max="9474" width="8.42578125" style="464" customWidth="1"/>
    <col min="9475" max="9475" width="0" style="464" hidden="1" customWidth="1"/>
    <col min="9476" max="9723" width="8.85546875" style="464"/>
    <col min="9724" max="9724" width="3.85546875" style="464" customWidth="1"/>
    <col min="9725" max="9725" width="44.5703125" style="464" customWidth="1"/>
    <col min="9726" max="9726" width="3.5703125" style="464" customWidth="1"/>
    <col min="9727" max="9727" width="24" style="464" customWidth="1"/>
    <col min="9728" max="9728" width="10.140625" style="464" bestFit="1" customWidth="1"/>
    <col min="9729" max="9729" width="0" style="464" hidden="1" customWidth="1"/>
    <col min="9730" max="9730" width="8.42578125" style="464" customWidth="1"/>
    <col min="9731" max="9731" width="0" style="464" hidden="1" customWidth="1"/>
    <col min="9732" max="9979" width="8.85546875" style="464"/>
    <col min="9980" max="9980" width="3.85546875" style="464" customWidth="1"/>
    <col min="9981" max="9981" width="44.5703125" style="464" customWidth="1"/>
    <col min="9982" max="9982" width="3.5703125" style="464" customWidth="1"/>
    <col min="9983" max="9983" width="24" style="464" customWidth="1"/>
    <col min="9984" max="9984" width="10.140625" style="464" bestFit="1" customWidth="1"/>
    <col min="9985" max="9985" width="0" style="464" hidden="1" customWidth="1"/>
    <col min="9986" max="9986" width="8.42578125" style="464" customWidth="1"/>
    <col min="9987" max="9987" width="0" style="464" hidden="1" customWidth="1"/>
    <col min="9988" max="10235" width="8.85546875" style="464"/>
    <col min="10236" max="10236" width="3.85546875" style="464" customWidth="1"/>
    <col min="10237" max="10237" width="44.5703125" style="464" customWidth="1"/>
    <col min="10238" max="10238" width="3.5703125" style="464" customWidth="1"/>
    <col min="10239" max="10239" width="24" style="464" customWidth="1"/>
    <col min="10240" max="10240" width="10.140625" style="464" bestFit="1" customWidth="1"/>
    <col min="10241" max="10241" width="0" style="464" hidden="1" customWidth="1"/>
    <col min="10242" max="10242" width="8.42578125" style="464" customWidth="1"/>
    <col min="10243" max="10243" width="0" style="464" hidden="1" customWidth="1"/>
    <col min="10244" max="10491" width="8.85546875" style="464"/>
    <col min="10492" max="10492" width="3.85546875" style="464" customWidth="1"/>
    <col min="10493" max="10493" width="44.5703125" style="464" customWidth="1"/>
    <col min="10494" max="10494" width="3.5703125" style="464" customWidth="1"/>
    <col min="10495" max="10495" width="24" style="464" customWidth="1"/>
    <col min="10496" max="10496" width="10.140625" style="464" bestFit="1" customWidth="1"/>
    <col min="10497" max="10497" width="0" style="464" hidden="1" customWidth="1"/>
    <col min="10498" max="10498" width="8.42578125" style="464" customWidth="1"/>
    <col min="10499" max="10499" width="0" style="464" hidden="1" customWidth="1"/>
    <col min="10500" max="10747" width="8.85546875" style="464"/>
    <col min="10748" max="10748" width="3.85546875" style="464" customWidth="1"/>
    <col min="10749" max="10749" width="44.5703125" style="464" customWidth="1"/>
    <col min="10750" max="10750" width="3.5703125" style="464" customWidth="1"/>
    <col min="10751" max="10751" width="24" style="464" customWidth="1"/>
    <col min="10752" max="10752" width="10.140625" style="464" bestFit="1" customWidth="1"/>
    <col min="10753" max="10753" width="0" style="464" hidden="1" customWidth="1"/>
    <col min="10754" max="10754" width="8.42578125" style="464" customWidth="1"/>
    <col min="10755" max="10755" width="0" style="464" hidden="1" customWidth="1"/>
    <col min="10756" max="11003" width="8.85546875" style="464"/>
    <col min="11004" max="11004" width="3.85546875" style="464" customWidth="1"/>
    <col min="11005" max="11005" width="44.5703125" style="464" customWidth="1"/>
    <col min="11006" max="11006" width="3.5703125" style="464" customWidth="1"/>
    <col min="11007" max="11007" width="24" style="464" customWidth="1"/>
    <col min="11008" max="11008" width="10.140625" style="464" bestFit="1" customWidth="1"/>
    <col min="11009" max="11009" width="0" style="464" hidden="1" customWidth="1"/>
    <col min="11010" max="11010" width="8.42578125" style="464" customWidth="1"/>
    <col min="11011" max="11011" width="0" style="464" hidden="1" customWidth="1"/>
    <col min="11012" max="11259" width="8.85546875" style="464"/>
    <col min="11260" max="11260" width="3.85546875" style="464" customWidth="1"/>
    <col min="11261" max="11261" width="44.5703125" style="464" customWidth="1"/>
    <col min="11262" max="11262" width="3.5703125" style="464" customWidth="1"/>
    <col min="11263" max="11263" width="24" style="464" customWidth="1"/>
    <col min="11264" max="11264" width="10.140625" style="464" bestFit="1" customWidth="1"/>
    <col min="11265" max="11265" width="0" style="464" hidden="1" customWidth="1"/>
    <col min="11266" max="11266" width="8.42578125" style="464" customWidth="1"/>
    <col min="11267" max="11267" width="0" style="464" hidden="1" customWidth="1"/>
    <col min="11268" max="11515" width="8.85546875" style="464"/>
    <col min="11516" max="11516" width="3.85546875" style="464" customWidth="1"/>
    <col min="11517" max="11517" width="44.5703125" style="464" customWidth="1"/>
    <col min="11518" max="11518" width="3.5703125" style="464" customWidth="1"/>
    <col min="11519" max="11519" width="24" style="464" customWidth="1"/>
    <col min="11520" max="11520" width="10.140625" style="464" bestFit="1" customWidth="1"/>
    <col min="11521" max="11521" width="0" style="464" hidden="1" customWidth="1"/>
    <col min="11522" max="11522" width="8.42578125" style="464" customWidth="1"/>
    <col min="11523" max="11523" width="0" style="464" hidden="1" customWidth="1"/>
    <col min="11524" max="11771" width="8.85546875" style="464"/>
    <col min="11772" max="11772" width="3.85546875" style="464" customWidth="1"/>
    <col min="11773" max="11773" width="44.5703125" style="464" customWidth="1"/>
    <col min="11774" max="11774" width="3.5703125" style="464" customWidth="1"/>
    <col min="11775" max="11775" width="24" style="464" customWidth="1"/>
    <col min="11776" max="11776" width="10.140625" style="464" bestFit="1" customWidth="1"/>
    <col min="11777" max="11777" width="0" style="464" hidden="1" customWidth="1"/>
    <col min="11778" max="11778" width="8.42578125" style="464" customWidth="1"/>
    <col min="11779" max="11779" width="0" style="464" hidden="1" customWidth="1"/>
    <col min="11780" max="12027" width="8.85546875" style="464"/>
    <col min="12028" max="12028" width="3.85546875" style="464" customWidth="1"/>
    <col min="12029" max="12029" width="44.5703125" style="464" customWidth="1"/>
    <col min="12030" max="12030" width="3.5703125" style="464" customWidth="1"/>
    <col min="12031" max="12031" width="24" style="464" customWidth="1"/>
    <col min="12032" max="12032" width="10.140625" style="464" bestFit="1" customWidth="1"/>
    <col min="12033" max="12033" width="0" style="464" hidden="1" customWidth="1"/>
    <col min="12034" max="12034" width="8.42578125" style="464" customWidth="1"/>
    <col min="12035" max="12035" width="0" style="464" hidden="1" customWidth="1"/>
    <col min="12036" max="12283" width="8.85546875" style="464"/>
    <col min="12284" max="12284" width="3.85546875" style="464" customWidth="1"/>
    <col min="12285" max="12285" width="44.5703125" style="464" customWidth="1"/>
    <col min="12286" max="12286" width="3.5703125" style="464" customWidth="1"/>
    <col min="12287" max="12287" width="24" style="464" customWidth="1"/>
    <col min="12288" max="12288" width="10.140625" style="464" bestFit="1" customWidth="1"/>
    <col min="12289" max="12289" width="0" style="464" hidden="1" customWidth="1"/>
    <col min="12290" max="12290" width="8.42578125" style="464" customWidth="1"/>
    <col min="12291" max="12291" width="0" style="464" hidden="1" customWidth="1"/>
    <col min="12292" max="12539" width="8.85546875" style="464"/>
    <col min="12540" max="12540" width="3.85546875" style="464" customWidth="1"/>
    <col min="12541" max="12541" width="44.5703125" style="464" customWidth="1"/>
    <col min="12542" max="12542" width="3.5703125" style="464" customWidth="1"/>
    <col min="12543" max="12543" width="24" style="464" customWidth="1"/>
    <col min="12544" max="12544" width="10.140625" style="464" bestFit="1" customWidth="1"/>
    <col min="12545" max="12545" width="0" style="464" hidden="1" customWidth="1"/>
    <col min="12546" max="12546" width="8.42578125" style="464" customWidth="1"/>
    <col min="12547" max="12547" width="0" style="464" hidden="1" customWidth="1"/>
    <col min="12548" max="12795" width="8.85546875" style="464"/>
    <col min="12796" max="12796" width="3.85546875" style="464" customWidth="1"/>
    <col min="12797" max="12797" width="44.5703125" style="464" customWidth="1"/>
    <col min="12798" max="12798" width="3.5703125" style="464" customWidth="1"/>
    <col min="12799" max="12799" width="24" style="464" customWidth="1"/>
    <col min="12800" max="12800" width="10.140625" style="464" bestFit="1" customWidth="1"/>
    <col min="12801" max="12801" width="0" style="464" hidden="1" customWidth="1"/>
    <col min="12802" max="12802" width="8.42578125" style="464" customWidth="1"/>
    <col min="12803" max="12803" width="0" style="464" hidden="1" customWidth="1"/>
    <col min="12804" max="13051" width="8.85546875" style="464"/>
    <col min="13052" max="13052" width="3.85546875" style="464" customWidth="1"/>
    <col min="13053" max="13053" width="44.5703125" style="464" customWidth="1"/>
    <col min="13054" max="13054" width="3.5703125" style="464" customWidth="1"/>
    <col min="13055" max="13055" width="24" style="464" customWidth="1"/>
    <col min="13056" max="13056" width="10.140625" style="464" bestFit="1" customWidth="1"/>
    <col min="13057" max="13057" width="0" style="464" hidden="1" customWidth="1"/>
    <col min="13058" max="13058" width="8.42578125" style="464" customWidth="1"/>
    <col min="13059" max="13059" width="0" style="464" hidden="1" customWidth="1"/>
    <col min="13060" max="13307" width="8.85546875" style="464"/>
    <col min="13308" max="13308" width="3.85546875" style="464" customWidth="1"/>
    <col min="13309" max="13309" width="44.5703125" style="464" customWidth="1"/>
    <col min="13310" max="13310" width="3.5703125" style="464" customWidth="1"/>
    <col min="13311" max="13311" width="24" style="464" customWidth="1"/>
    <col min="13312" max="13312" width="10.140625" style="464" bestFit="1" customWidth="1"/>
    <col min="13313" max="13313" width="0" style="464" hidden="1" customWidth="1"/>
    <col min="13314" max="13314" width="8.42578125" style="464" customWidth="1"/>
    <col min="13315" max="13315" width="0" style="464" hidden="1" customWidth="1"/>
    <col min="13316" max="13563" width="8.85546875" style="464"/>
    <col min="13564" max="13564" width="3.85546875" style="464" customWidth="1"/>
    <col min="13565" max="13565" width="44.5703125" style="464" customWidth="1"/>
    <col min="13566" max="13566" width="3.5703125" style="464" customWidth="1"/>
    <col min="13567" max="13567" width="24" style="464" customWidth="1"/>
    <col min="13568" max="13568" width="10.140625" style="464" bestFit="1" customWidth="1"/>
    <col min="13569" max="13569" width="0" style="464" hidden="1" customWidth="1"/>
    <col min="13570" max="13570" width="8.42578125" style="464" customWidth="1"/>
    <col min="13571" max="13571" width="0" style="464" hidden="1" customWidth="1"/>
    <col min="13572" max="13819" width="8.85546875" style="464"/>
    <col min="13820" max="13820" width="3.85546875" style="464" customWidth="1"/>
    <col min="13821" max="13821" width="44.5703125" style="464" customWidth="1"/>
    <col min="13822" max="13822" width="3.5703125" style="464" customWidth="1"/>
    <col min="13823" max="13823" width="24" style="464" customWidth="1"/>
    <col min="13824" max="13824" width="10.140625" style="464" bestFit="1" customWidth="1"/>
    <col min="13825" max="13825" width="0" style="464" hidden="1" customWidth="1"/>
    <col min="13826" max="13826" width="8.42578125" style="464" customWidth="1"/>
    <col min="13827" max="13827" width="0" style="464" hidden="1" customWidth="1"/>
    <col min="13828" max="14075" width="8.85546875" style="464"/>
    <col min="14076" max="14076" width="3.85546875" style="464" customWidth="1"/>
    <col min="14077" max="14077" width="44.5703125" style="464" customWidth="1"/>
    <col min="14078" max="14078" width="3.5703125" style="464" customWidth="1"/>
    <col min="14079" max="14079" width="24" style="464" customWidth="1"/>
    <col min="14080" max="14080" width="10.140625" style="464" bestFit="1" customWidth="1"/>
    <col min="14081" max="14081" width="0" style="464" hidden="1" customWidth="1"/>
    <col min="14082" max="14082" width="8.42578125" style="464" customWidth="1"/>
    <col min="14083" max="14083" width="0" style="464" hidden="1" customWidth="1"/>
    <col min="14084" max="14331" width="8.85546875" style="464"/>
    <col min="14332" max="14332" width="3.85546875" style="464" customWidth="1"/>
    <col min="14333" max="14333" width="44.5703125" style="464" customWidth="1"/>
    <col min="14334" max="14334" width="3.5703125" style="464" customWidth="1"/>
    <col min="14335" max="14335" width="24" style="464" customWidth="1"/>
    <col min="14336" max="14336" width="10.140625" style="464" bestFit="1" customWidth="1"/>
    <col min="14337" max="14337" width="0" style="464" hidden="1" customWidth="1"/>
    <col min="14338" max="14338" width="8.42578125" style="464" customWidth="1"/>
    <col min="14339" max="14339" width="0" style="464" hidden="1" customWidth="1"/>
    <col min="14340" max="14587" width="8.85546875" style="464"/>
    <col min="14588" max="14588" width="3.85546875" style="464" customWidth="1"/>
    <col min="14589" max="14589" width="44.5703125" style="464" customWidth="1"/>
    <col min="14590" max="14590" width="3.5703125" style="464" customWidth="1"/>
    <col min="14591" max="14591" width="24" style="464" customWidth="1"/>
    <col min="14592" max="14592" width="10.140625" style="464" bestFit="1" customWidth="1"/>
    <col min="14593" max="14593" width="0" style="464" hidden="1" customWidth="1"/>
    <col min="14594" max="14594" width="8.42578125" style="464" customWidth="1"/>
    <col min="14595" max="14595" width="0" style="464" hidden="1" customWidth="1"/>
    <col min="14596" max="14843" width="8.85546875" style="464"/>
    <col min="14844" max="14844" width="3.85546875" style="464" customWidth="1"/>
    <col min="14845" max="14845" width="44.5703125" style="464" customWidth="1"/>
    <col min="14846" max="14846" width="3.5703125" style="464" customWidth="1"/>
    <col min="14847" max="14847" width="24" style="464" customWidth="1"/>
    <col min="14848" max="14848" width="10.140625" style="464" bestFit="1" customWidth="1"/>
    <col min="14849" max="14849" width="0" style="464" hidden="1" customWidth="1"/>
    <col min="14850" max="14850" width="8.42578125" style="464" customWidth="1"/>
    <col min="14851" max="14851" width="0" style="464" hidden="1" customWidth="1"/>
    <col min="14852" max="15099" width="8.85546875" style="464"/>
    <col min="15100" max="15100" width="3.85546875" style="464" customWidth="1"/>
    <col min="15101" max="15101" width="44.5703125" style="464" customWidth="1"/>
    <col min="15102" max="15102" width="3.5703125" style="464" customWidth="1"/>
    <col min="15103" max="15103" width="24" style="464" customWidth="1"/>
    <col min="15104" max="15104" width="10.140625" style="464" bestFit="1" customWidth="1"/>
    <col min="15105" max="15105" width="0" style="464" hidden="1" customWidth="1"/>
    <col min="15106" max="15106" width="8.42578125" style="464" customWidth="1"/>
    <col min="15107" max="15107" width="0" style="464" hidden="1" customWidth="1"/>
    <col min="15108" max="15355" width="8.85546875" style="464"/>
    <col min="15356" max="15356" width="3.85546875" style="464" customWidth="1"/>
    <col min="15357" max="15357" width="44.5703125" style="464" customWidth="1"/>
    <col min="15358" max="15358" width="3.5703125" style="464" customWidth="1"/>
    <col min="15359" max="15359" width="24" style="464" customWidth="1"/>
    <col min="15360" max="15360" width="10.140625" style="464" bestFit="1" customWidth="1"/>
    <col min="15361" max="15361" width="0" style="464" hidden="1" customWidth="1"/>
    <col min="15362" max="15362" width="8.42578125" style="464" customWidth="1"/>
    <col min="15363" max="15363" width="0" style="464" hidden="1" customWidth="1"/>
    <col min="15364" max="15611" width="8.85546875" style="464"/>
    <col min="15612" max="15612" width="3.85546875" style="464" customWidth="1"/>
    <col min="15613" max="15613" width="44.5703125" style="464" customWidth="1"/>
    <col min="15614" max="15614" width="3.5703125" style="464" customWidth="1"/>
    <col min="15615" max="15615" width="24" style="464" customWidth="1"/>
    <col min="15616" max="15616" width="10.140625" style="464" bestFit="1" customWidth="1"/>
    <col min="15617" max="15617" width="0" style="464" hidden="1" customWidth="1"/>
    <col min="15618" max="15618" width="8.42578125" style="464" customWidth="1"/>
    <col min="15619" max="15619" width="0" style="464" hidden="1" customWidth="1"/>
    <col min="15620" max="15867" width="8.85546875" style="464"/>
    <col min="15868" max="15868" width="3.85546875" style="464" customWidth="1"/>
    <col min="15869" max="15869" width="44.5703125" style="464" customWidth="1"/>
    <col min="15870" max="15870" width="3.5703125" style="464" customWidth="1"/>
    <col min="15871" max="15871" width="24" style="464" customWidth="1"/>
    <col min="15872" max="15872" width="10.140625" style="464" bestFit="1" customWidth="1"/>
    <col min="15873" max="15873" width="0" style="464" hidden="1" customWidth="1"/>
    <col min="15874" max="15874" width="8.42578125" style="464" customWidth="1"/>
    <col min="15875" max="15875" width="0" style="464" hidden="1" customWidth="1"/>
    <col min="15876" max="16123" width="8.85546875" style="464"/>
    <col min="16124" max="16124" width="3.85546875" style="464" customWidth="1"/>
    <col min="16125" max="16125" width="44.5703125" style="464" customWidth="1"/>
    <col min="16126" max="16126" width="3.5703125" style="464" customWidth="1"/>
    <col min="16127" max="16127" width="24" style="464" customWidth="1"/>
    <col min="16128" max="16128" width="10.140625" style="464" bestFit="1" customWidth="1"/>
    <col min="16129" max="16129" width="0" style="464" hidden="1" customWidth="1"/>
    <col min="16130" max="16130" width="8.42578125" style="464" customWidth="1"/>
    <col min="16131" max="16131" width="0" style="464" hidden="1" customWidth="1"/>
    <col min="16132" max="16384" width="8.85546875" style="464"/>
  </cols>
  <sheetData>
    <row r="1" spans="1:15" ht="7.9" customHeight="1"/>
    <row r="2" spans="1:15" ht="15.75">
      <c r="B2" s="111" t="s">
        <v>574</v>
      </c>
      <c r="C2" s="73"/>
      <c r="D2" s="465"/>
      <c r="E2" s="464"/>
    </row>
    <row r="3" spans="1:15" ht="15.75">
      <c r="B3" s="111"/>
      <c r="C3" s="73"/>
      <c r="D3" s="465"/>
      <c r="E3" s="464"/>
    </row>
    <row r="4" spans="1:15" ht="15.75">
      <c r="A4" s="468"/>
      <c r="B4" s="480" t="s">
        <v>575</v>
      </c>
      <c r="C4" s="479"/>
      <c r="D4" s="479"/>
      <c r="E4" s="479"/>
      <c r="F4" s="479"/>
      <c r="G4" s="479"/>
      <c r="H4" s="484"/>
    </row>
    <row r="5" spans="1:15" ht="15.75">
      <c r="A5" s="468"/>
      <c r="B5" s="507" t="s">
        <v>903</v>
      </c>
      <c r="C5" s="529"/>
      <c r="D5" s="502"/>
      <c r="E5" s="479"/>
      <c r="F5" s="479"/>
      <c r="G5" s="479"/>
      <c r="H5" s="484"/>
    </row>
    <row r="6" spans="1:15" ht="15.75">
      <c r="A6" s="468"/>
      <c r="B6" s="507" t="s">
        <v>904</v>
      </c>
      <c r="C6" s="529"/>
      <c r="D6" s="502"/>
      <c r="E6" s="479"/>
      <c r="F6" s="479"/>
      <c r="G6" s="479"/>
      <c r="H6" s="484"/>
    </row>
    <row r="7" spans="1:15" ht="15.75">
      <c r="A7" s="468"/>
      <c r="B7" s="507" t="s">
        <v>905</v>
      </c>
      <c r="C7" s="529"/>
      <c r="D7" s="502"/>
      <c r="E7" s="479"/>
      <c r="F7" s="479"/>
      <c r="G7" s="479"/>
      <c r="H7" s="484"/>
    </row>
    <row r="8" spans="1:15" ht="15.75">
      <c r="A8" s="468"/>
      <c r="B8" s="508" t="s">
        <v>906</v>
      </c>
      <c r="C8" s="529"/>
      <c r="D8" s="502"/>
      <c r="E8" s="479"/>
      <c r="F8" s="479"/>
      <c r="G8" s="479"/>
      <c r="H8" s="484"/>
    </row>
    <row r="9" spans="1:15" ht="15.75">
      <c r="A9" s="468"/>
      <c r="B9" s="508" t="s">
        <v>981</v>
      </c>
      <c r="C9" s="529"/>
      <c r="D9" s="502"/>
      <c r="E9" s="479"/>
      <c r="F9" s="479"/>
      <c r="G9" s="479"/>
      <c r="H9" s="484"/>
    </row>
    <row r="10" spans="1:15" ht="15.75">
      <c r="A10" s="468"/>
      <c r="B10" s="508" t="s">
        <v>982</v>
      </c>
      <c r="C10" s="529"/>
      <c r="D10" s="502"/>
      <c r="E10" s="479"/>
      <c r="F10" s="479"/>
      <c r="G10" s="479"/>
      <c r="H10" s="484"/>
    </row>
    <row r="11" spans="1:15" ht="15.75">
      <c r="A11" s="468"/>
      <c r="B11" s="508" t="s">
        <v>1037</v>
      </c>
      <c r="C11" s="1110"/>
      <c r="D11" s="502"/>
      <c r="E11" s="479"/>
      <c r="F11" s="479"/>
      <c r="G11" s="479"/>
      <c r="H11" s="484"/>
    </row>
    <row r="12" spans="1:15" s="482" customFormat="1" ht="7.15" customHeight="1">
      <c r="A12" s="509"/>
      <c r="B12" s="510"/>
      <c r="C12" s="530"/>
      <c r="D12" s="530"/>
      <c r="E12" s="511"/>
      <c r="F12" s="511"/>
      <c r="G12" s="511"/>
      <c r="H12" s="484"/>
      <c r="I12" s="563"/>
      <c r="J12" s="563"/>
      <c r="K12" s="563"/>
      <c r="L12" s="563"/>
      <c r="M12" s="563"/>
      <c r="N12" s="563"/>
      <c r="O12" s="563"/>
    </row>
    <row r="13" spans="1:15" ht="15.75">
      <c r="A13" s="468"/>
      <c r="B13" s="480" t="s">
        <v>576</v>
      </c>
      <c r="C13" s="512" t="s">
        <v>38</v>
      </c>
      <c r="D13" s="512">
        <v>2012</v>
      </c>
      <c r="E13" s="512">
        <v>2013</v>
      </c>
      <c r="F13" s="512">
        <v>2014</v>
      </c>
      <c r="G13" s="512">
        <v>2015</v>
      </c>
      <c r="H13" s="513" t="s">
        <v>98</v>
      </c>
      <c r="I13" s="503"/>
      <c r="J13" s="503"/>
      <c r="K13" s="503"/>
    </row>
    <row r="14" spans="1:15" ht="15.75">
      <c r="A14" s="468"/>
      <c r="B14" s="507" t="s">
        <v>579</v>
      </c>
      <c r="C14" s="514" t="s">
        <v>535</v>
      </c>
      <c r="D14" s="531"/>
      <c r="E14" s="532"/>
      <c r="F14" s="532"/>
      <c r="G14" s="532"/>
      <c r="H14" s="532"/>
      <c r="I14" s="503"/>
      <c r="J14" s="503"/>
      <c r="K14" s="503"/>
    </row>
    <row r="15" spans="1:15" ht="15.75">
      <c r="A15" s="468"/>
      <c r="B15" s="515" t="s">
        <v>585</v>
      </c>
      <c r="C15" s="514" t="s">
        <v>495</v>
      </c>
      <c r="D15" s="516">
        <f>SUM(D16:D18)</f>
        <v>0</v>
      </c>
      <c r="E15" s="516">
        <f>SUM(E16:E18)</f>
        <v>0</v>
      </c>
      <c r="F15" s="516">
        <f>SUM(F16:F18)</f>
        <v>0</v>
      </c>
      <c r="G15" s="516">
        <f>SUM(G16:G18)</f>
        <v>0</v>
      </c>
      <c r="H15" s="516">
        <f>SUM(H16:H18)</f>
        <v>0</v>
      </c>
      <c r="I15" s="503"/>
      <c r="J15" s="503"/>
      <c r="K15" s="503"/>
    </row>
    <row r="16" spans="1:15" ht="15.75">
      <c r="A16" s="468"/>
      <c r="B16" s="517" t="s">
        <v>586</v>
      </c>
      <c r="C16" s="514" t="s">
        <v>495</v>
      </c>
      <c r="D16" s="533"/>
      <c r="E16" s="532"/>
      <c r="F16" s="532"/>
      <c r="G16" s="532"/>
      <c r="H16" s="532"/>
      <c r="I16" s="503"/>
      <c r="J16" s="503"/>
      <c r="K16" s="503"/>
    </row>
    <row r="17" spans="1:15" ht="15.75">
      <c r="A17" s="468"/>
      <c r="B17" s="517" t="s">
        <v>587</v>
      </c>
      <c r="C17" s="514" t="s">
        <v>495</v>
      </c>
      <c r="D17" s="533"/>
      <c r="E17" s="532"/>
      <c r="F17" s="532"/>
      <c r="G17" s="532"/>
      <c r="H17" s="532"/>
      <c r="I17" s="503"/>
      <c r="J17" s="503"/>
      <c r="K17" s="503"/>
    </row>
    <row r="18" spans="1:15" ht="15.75">
      <c r="A18" s="468"/>
      <c r="B18" s="517" t="s">
        <v>588</v>
      </c>
      <c r="C18" s="514" t="s">
        <v>495</v>
      </c>
      <c r="D18" s="533"/>
      <c r="E18" s="532"/>
      <c r="F18" s="532"/>
      <c r="G18" s="532"/>
      <c r="H18" s="532"/>
      <c r="I18" s="503"/>
      <c r="J18" s="503"/>
      <c r="K18" s="503"/>
    </row>
    <row r="19" spans="1:15" ht="15.75">
      <c r="A19" s="468"/>
      <c r="B19" s="507" t="s">
        <v>1038</v>
      </c>
      <c r="C19" s="514" t="s">
        <v>102</v>
      </c>
      <c r="D19" s="531"/>
      <c r="E19" s="532"/>
      <c r="F19" s="532"/>
      <c r="G19" s="532"/>
      <c r="H19" s="532"/>
      <c r="I19" s="503"/>
      <c r="J19" s="503"/>
      <c r="K19" s="503"/>
    </row>
    <row r="20" spans="1:15" ht="15.75">
      <c r="A20" s="468"/>
      <c r="B20" s="507" t="s">
        <v>577</v>
      </c>
      <c r="C20" s="519" t="s">
        <v>580</v>
      </c>
      <c r="D20" s="534"/>
      <c r="E20" s="535"/>
      <c r="F20" s="535"/>
      <c r="G20" s="535"/>
      <c r="H20" s="535"/>
      <c r="I20" s="503"/>
      <c r="J20" s="503"/>
      <c r="K20" s="503"/>
    </row>
    <row r="21" spans="1:15" ht="15.75">
      <c r="A21" s="468"/>
      <c r="B21" s="507" t="s">
        <v>578</v>
      </c>
      <c r="C21" s="520"/>
      <c r="D21" s="521"/>
      <c r="E21" s="521"/>
      <c r="F21" s="521"/>
      <c r="G21" s="522"/>
      <c r="H21" s="522"/>
      <c r="I21" s="503"/>
      <c r="J21" s="503"/>
      <c r="K21" s="503"/>
    </row>
    <row r="22" spans="1:15" ht="15.75">
      <c r="A22" s="468"/>
      <c r="B22" s="517" t="s">
        <v>646</v>
      </c>
      <c r="C22" s="514" t="s">
        <v>649</v>
      </c>
      <c r="D22" s="533"/>
      <c r="E22" s="533"/>
      <c r="F22" s="533"/>
      <c r="G22" s="532"/>
      <c r="H22" s="532"/>
      <c r="I22" s="503"/>
      <c r="J22" s="503"/>
      <c r="K22" s="503"/>
    </row>
    <row r="23" spans="1:15" ht="15.75">
      <c r="A23" s="468"/>
      <c r="B23" s="517" t="s">
        <v>647</v>
      </c>
      <c r="C23" s="514" t="s">
        <v>648</v>
      </c>
      <c r="D23" s="531"/>
      <c r="E23" s="531"/>
      <c r="F23" s="531"/>
      <c r="G23" s="536"/>
      <c r="H23" s="536"/>
      <c r="I23" s="503"/>
      <c r="J23" s="503"/>
      <c r="K23" s="503"/>
    </row>
    <row r="24" spans="1:15" ht="25.5">
      <c r="A24" s="468"/>
      <c r="B24" s="523" t="s">
        <v>599</v>
      </c>
      <c r="C24" s="514" t="s">
        <v>583</v>
      </c>
      <c r="D24" s="537"/>
      <c r="E24" s="537"/>
      <c r="F24" s="537"/>
      <c r="G24" s="537"/>
      <c r="H24" s="537"/>
      <c r="I24" s="503"/>
      <c r="J24" s="503"/>
      <c r="K24" s="503"/>
    </row>
    <row r="25" spans="1:15" ht="38.25">
      <c r="A25" s="468"/>
      <c r="B25" s="523" t="s">
        <v>972</v>
      </c>
      <c r="C25" s="514" t="s">
        <v>583</v>
      </c>
      <c r="D25" s="538"/>
      <c r="E25" s="538"/>
      <c r="F25" s="538"/>
      <c r="G25" s="532"/>
      <c r="H25" s="532"/>
      <c r="I25" s="503"/>
      <c r="J25" s="503"/>
      <c r="K25" s="503"/>
    </row>
    <row r="26" spans="1:15" ht="15.75">
      <c r="A26" s="468"/>
      <c r="B26" s="517" t="s">
        <v>600</v>
      </c>
      <c r="C26" s="514" t="s">
        <v>583</v>
      </c>
      <c r="D26" s="518">
        <f>D24-D25</f>
        <v>0</v>
      </c>
      <c r="E26" s="518">
        <f>E24-E25</f>
        <v>0</v>
      </c>
      <c r="F26" s="518">
        <f>F24-F25</f>
        <v>0</v>
      </c>
      <c r="G26" s="524">
        <f>G24-G25</f>
        <v>0</v>
      </c>
      <c r="H26" s="524">
        <f>H24-H25</f>
        <v>0</v>
      </c>
      <c r="I26" s="503"/>
      <c r="J26" s="503"/>
      <c r="K26" s="503"/>
    </row>
    <row r="27" spans="1:15" s="482" customFormat="1" ht="7.15" customHeight="1">
      <c r="A27" s="509"/>
      <c r="B27" s="415"/>
      <c r="C27" s="415"/>
      <c r="D27" s="415"/>
      <c r="E27" s="415"/>
      <c r="F27" s="415"/>
      <c r="G27" s="415"/>
      <c r="H27" s="525"/>
      <c r="I27" s="503"/>
      <c r="J27" s="503"/>
      <c r="K27" s="503"/>
      <c r="L27" s="503"/>
      <c r="M27" s="563"/>
      <c r="N27" s="563"/>
      <c r="O27" s="563"/>
    </row>
    <row r="28" spans="1:15" ht="15.75">
      <c r="A28" s="468"/>
      <c r="B28" s="480" t="s">
        <v>581</v>
      </c>
      <c r="C28" s="512" t="s">
        <v>38</v>
      </c>
      <c r="D28" s="512">
        <v>2012</v>
      </c>
      <c r="E28" s="526">
        <v>2013</v>
      </c>
      <c r="F28" s="526">
        <v>2014</v>
      </c>
      <c r="G28" s="526">
        <v>2015</v>
      </c>
      <c r="H28" s="513" t="s">
        <v>98</v>
      </c>
      <c r="I28" s="503"/>
      <c r="J28" s="503"/>
      <c r="K28" s="503"/>
      <c r="L28" s="503"/>
    </row>
    <row r="29" spans="1:15" ht="25.5">
      <c r="A29" s="468"/>
      <c r="B29" s="515" t="s">
        <v>939</v>
      </c>
      <c r="C29" s="514" t="s">
        <v>102</v>
      </c>
      <c r="D29" s="539"/>
      <c r="E29" s="539"/>
      <c r="F29" s="539"/>
      <c r="G29" s="539"/>
      <c r="H29" s="540"/>
      <c r="I29" s="503"/>
      <c r="J29" s="503"/>
      <c r="K29" s="503"/>
      <c r="L29" s="503"/>
    </row>
    <row r="30" spans="1:15" ht="15.75">
      <c r="A30" s="468"/>
      <c r="B30" s="515" t="s">
        <v>582</v>
      </c>
      <c r="C30" s="514" t="s">
        <v>102</v>
      </c>
      <c r="D30" s="541"/>
      <c r="E30" s="541"/>
      <c r="F30" s="541"/>
      <c r="G30" s="541"/>
      <c r="H30" s="542"/>
      <c r="I30" s="503"/>
      <c r="J30" s="503"/>
      <c r="K30" s="503"/>
      <c r="L30" s="503"/>
    </row>
    <row r="31" spans="1:15" s="482" customFormat="1" ht="7.15" customHeight="1">
      <c r="A31" s="509"/>
      <c r="B31" s="527"/>
      <c r="C31" s="527"/>
      <c r="D31" s="543"/>
      <c r="E31" s="543"/>
      <c r="F31" s="543"/>
      <c r="G31" s="543"/>
      <c r="H31" s="544"/>
      <c r="I31" s="503"/>
      <c r="J31" s="503"/>
      <c r="K31" s="503"/>
      <c r="L31" s="503"/>
      <c r="M31" s="563"/>
      <c r="N31" s="563"/>
      <c r="O31" s="563"/>
    </row>
    <row r="32" spans="1:15" ht="15.75">
      <c r="A32" s="468"/>
      <c r="B32" s="480" t="s">
        <v>584</v>
      </c>
      <c r="C32" s="512" t="s">
        <v>38</v>
      </c>
      <c r="D32" s="512">
        <v>2012</v>
      </c>
      <c r="E32" s="512">
        <v>2013</v>
      </c>
      <c r="F32" s="512">
        <v>2014</v>
      </c>
      <c r="G32" s="512">
        <v>2015</v>
      </c>
      <c r="H32" s="513" t="s">
        <v>98</v>
      </c>
      <c r="I32" s="503"/>
      <c r="J32" s="503"/>
      <c r="K32" s="503"/>
      <c r="L32" s="503"/>
    </row>
    <row r="33" spans="1:12" ht="15.75">
      <c r="A33" s="468"/>
      <c r="B33" s="515" t="s">
        <v>589</v>
      </c>
      <c r="C33" s="514" t="s">
        <v>583</v>
      </c>
      <c r="D33" s="539"/>
      <c r="E33" s="539"/>
      <c r="F33" s="539"/>
      <c r="G33" s="539"/>
      <c r="H33" s="540"/>
      <c r="I33" s="503"/>
      <c r="J33" s="503"/>
      <c r="K33" s="503"/>
      <c r="L33" s="503"/>
    </row>
    <row r="34" spans="1:12" ht="15.75">
      <c r="A34" s="468"/>
      <c r="B34" s="515" t="s">
        <v>590</v>
      </c>
      <c r="C34" s="514" t="s">
        <v>583</v>
      </c>
      <c r="D34" s="539"/>
      <c r="E34" s="539"/>
      <c r="F34" s="539"/>
      <c r="G34" s="539"/>
      <c r="H34" s="540"/>
      <c r="I34" s="503"/>
      <c r="J34" s="503"/>
      <c r="K34" s="503"/>
      <c r="L34" s="503"/>
    </row>
    <row r="35" spans="1:12" ht="15.75">
      <c r="A35" s="468"/>
      <c r="B35" s="515" t="s">
        <v>591</v>
      </c>
      <c r="C35" s="514" t="s">
        <v>583</v>
      </c>
      <c r="D35" s="539"/>
      <c r="E35" s="539"/>
      <c r="F35" s="539"/>
      <c r="G35" s="539"/>
      <c r="H35" s="545"/>
      <c r="I35" s="142"/>
      <c r="J35" s="142"/>
      <c r="K35" s="142"/>
      <c r="L35" s="142"/>
    </row>
    <row r="36" spans="1:12" ht="7.9" customHeight="1">
      <c r="A36" s="468"/>
      <c r="B36" s="528"/>
      <c r="C36" s="528"/>
      <c r="D36" s="546"/>
      <c r="E36" s="546"/>
      <c r="F36" s="546"/>
      <c r="G36" s="546"/>
      <c r="H36" s="506"/>
      <c r="I36" s="142"/>
      <c r="J36" s="142"/>
      <c r="K36" s="142"/>
      <c r="L36" s="142"/>
    </row>
    <row r="37" spans="1:12" ht="15.75">
      <c r="A37" s="468"/>
      <c r="B37" s="468"/>
      <c r="C37" s="492"/>
      <c r="D37" s="506"/>
      <c r="E37" s="506"/>
      <c r="F37" s="506"/>
      <c r="G37" s="506"/>
      <c r="H37" s="501"/>
    </row>
    <row r="38" spans="1:12" ht="15.75">
      <c r="A38" s="468"/>
      <c r="B38" s="468"/>
      <c r="C38" s="492"/>
      <c r="D38" s="506"/>
      <c r="E38" s="506"/>
      <c r="F38" s="506"/>
      <c r="G38" s="506"/>
      <c r="H38" s="501"/>
    </row>
    <row r="39" spans="1:12" ht="15.75">
      <c r="A39" s="468"/>
      <c r="B39" s="468"/>
      <c r="C39" s="492"/>
      <c r="D39" s="492"/>
      <c r="E39" s="492"/>
      <c r="F39" s="492"/>
      <c r="G39" s="492"/>
      <c r="H39" s="475"/>
    </row>
    <row r="40" spans="1:12" ht="15.75">
      <c r="A40" s="468"/>
      <c r="B40" s="468"/>
      <c r="C40" s="492"/>
      <c r="D40" s="492"/>
      <c r="E40" s="492"/>
      <c r="F40" s="492"/>
      <c r="G40" s="492"/>
      <c r="H40" s="475"/>
    </row>
    <row r="41" spans="1:12" ht="15.75">
      <c r="A41" s="468"/>
      <c r="B41" s="468"/>
      <c r="C41" s="492"/>
      <c r="D41" s="492"/>
      <c r="E41" s="492"/>
      <c r="F41" s="492"/>
      <c r="G41" s="492"/>
      <c r="H41" s="475"/>
    </row>
    <row r="42" spans="1:12" ht="15.75">
      <c r="A42" s="468"/>
      <c r="B42" s="468"/>
      <c r="C42" s="492"/>
      <c r="D42" s="492"/>
      <c r="E42" s="492"/>
      <c r="F42" s="492"/>
      <c r="G42" s="492"/>
      <c r="H42" s="475"/>
    </row>
    <row r="43" spans="1:12" ht="23.25">
      <c r="B43" s="1192"/>
      <c r="C43" s="1192"/>
      <c r="D43" s="1192"/>
      <c r="E43" s="1192"/>
      <c r="F43" s="1192"/>
      <c r="G43" s="1192"/>
      <c r="H43" s="493"/>
    </row>
    <row r="44" spans="1:12" ht="15.75">
      <c r="B44" s="111"/>
      <c r="C44" s="111"/>
      <c r="H44" s="493"/>
    </row>
    <row r="45" spans="1:12" ht="15.75">
      <c r="B45" s="111"/>
      <c r="C45" s="111"/>
      <c r="H45" s="493"/>
    </row>
    <row r="46" spans="1:12" ht="20.25">
      <c r="B46" s="494"/>
      <c r="C46" s="494"/>
      <c r="D46" s="495"/>
      <c r="E46" s="496"/>
      <c r="F46" s="476"/>
      <c r="G46" s="476"/>
      <c r="H46" s="493"/>
    </row>
    <row r="47" spans="1:12">
      <c r="A47" s="493"/>
      <c r="B47" s="493"/>
      <c r="C47" s="493"/>
      <c r="D47" s="493"/>
      <c r="E47" s="493"/>
      <c r="F47" s="493"/>
      <c r="G47" s="493"/>
      <c r="H47" s="493"/>
    </row>
    <row r="48" spans="1:12">
      <c r="A48" s="493"/>
      <c r="B48" s="497"/>
      <c r="C48" s="497"/>
      <c r="D48" s="493"/>
      <c r="E48" s="493"/>
      <c r="F48" s="493"/>
      <c r="G48" s="493"/>
      <c r="H48" s="497"/>
    </row>
    <row r="49" spans="1:15">
      <c r="A49" s="1190"/>
      <c r="B49" s="1186"/>
      <c r="C49" s="1186"/>
      <c r="D49" s="1186"/>
      <c r="E49" s="1186"/>
      <c r="F49" s="1186"/>
      <c r="G49" s="1190"/>
      <c r="H49" s="1186"/>
    </row>
    <row r="50" spans="1:15" ht="15.75">
      <c r="A50" s="1185"/>
      <c r="B50" s="1186"/>
      <c r="C50" s="1186"/>
      <c r="D50" s="1186"/>
      <c r="E50" s="1186"/>
      <c r="F50" s="1186"/>
      <c r="G50" s="1185"/>
      <c r="H50" s="1186"/>
    </row>
    <row r="51" spans="1:15" ht="15.75">
      <c r="A51" s="232"/>
      <c r="B51" s="493"/>
      <c r="C51" s="493"/>
      <c r="D51" s="493"/>
      <c r="E51" s="493"/>
      <c r="F51" s="493"/>
      <c r="G51" s="232"/>
      <c r="H51" s="493"/>
    </row>
    <row r="52" spans="1:15">
      <c r="E52" s="464"/>
    </row>
    <row r="53" spans="1:15">
      <c r="A53" s="493"/>
      <c r="B53" s="493"/>
      <c r="C53" s="493"/>
      <c r="D53" s="493"/>
      <c r="E53" s="493"/>
      <c r="F53" s="493"/>
      <c r="G53" s="493"/>
      <c r="H53" s="493"/>
    </row>
    <row r="54" spans="1:15">
      <c r="A54" s="493"/>
      <c r="B54" s="497"/>
      <c r="C54" s="497"/>
      <c r="D54" s="493"/>
      <c r="E54" s="493"/>
      <c r="F54" s="493"/>
      <c r="G54" s="493"/>
      <c r="H54" s="497"/>
    </row>
    <row r="55" spans="1:15">
      <c r="A55" s="1190"/>
      <c r="B55" s="1186"/>
      <c r="C55" s="1186"/>
      <c r="D55" s="1186"/>
      <c r="E55" s="1186"/>
      <c r="F55" s="1186"/>
      <c r="G55" s="1190"/>
      <c r="H55" s="1186"/>
    </row>
    <row r="56" spans="1:15" ht="15.75">
      <c r="A56" s="1185"/>
      <c r="B56" s="1186"/>
      <c r="C56" s="1186"/>
      <c r="D56" s="1186"/>
      <c r="E56" s="1186"/>
      <c r="F56" s="1186"/>
      <c r="G56" s="1185"/>
      <c r="H56" s="1186"/>
    </row>
    <row r="57" spans="1:15" ht="15.75">
      <c r="A57" s="232"/>
      <c r="B57" s="493"/>
      <c r="C57" s="493"/>
      <c r="D57" s="493"/>
      <c r="E57" s="493"/>
      <c r="F57" s="493"/>
      <c r="G57" s="232"/>
      <c r="H57" s="493"/>
    </row>
    <row r="58" spans="1:15">
      <c r="E58" s="464"/>
    </row>
    <row r="59" spans="1:15">
      <c r="A59" s="493"/>
      <c r="B59" s="493"/>
      <c r="C59" s="493"/>
      <c r="D59" s="493"/>
      <c r="E59" s="493"/>
      <c r="F59" s="493"/>
      <c r="G59" s="493"/>
      <c r="H59" s="493"/>
    </row>
    <row r="60" spans="1:15">
      <c r="A60" s="493"/>
      <c r="B60" s="497"/>
      <c r="C60" s="497"/>
      <c r="D60" s="493"/>
      <c r="E60" s="493"/>
      <c r="F60" s="493"/>
      <c r="G60" s="493"/>
      <c r="H60" s="497"/>
    </row>
    <row r="61" spans="1:15">
      <c r="A61" s="1190"/>
      <c r="B61" s="1186"/>
      <c r="C61" s="1186"/>
      <c r="D61" s="1186"/>
      <c r="E61" s="1186"/>
      <c r="F61" s="1186"/>
      <c r="G61" s="1190"/>
      <c r="H61" s="1186"/>
    </row>
    <row r="62" spans="1:15" ht="15.75">
      <c r="A62" s="1185"/>
      <c r="B62" s="1186"/>
      <c r="C62" s="1186"/>
      <c r="D62" s="1186"/>
      <c r="E62" s="1186"/>
      <c r="F62" s="1186"/>
      <c r="G62" s="1185"/>
      <c r="H62" s="1186"/>
    </row>
    <row r="63" spans="1:15" ht="15.75">
      <c r="A63" s="232"/>
      <c r="B63" s="493"/>
      <c r="C63" s="493"/>
      <c r="D63" s="493"/>
      <c r="E63" s="493"/>
      <c r="F63" s="493"/>
      <c r="G63" s="232"/>
      <c r="H63" s="493"/>
    </row>
    <row r="64" spans="1:15" s="498" customFormat="1" ht="15.75">
      <c r="A64" s="464"/>
      <c r="B64" s="464"/>
      <c r="C64" s="464"/>
      <c r="D64" s="464"/>
      <c r="E64" s="464"/>
      <c r="F64" s="464"/>
      <c r="G64" s="464"/>
      <c r="H64" s="464"/>
      <c r="I64" s="243"/>
      <c r="J64" s="243"/>
      <c r="K64" s="243"/>
      <c r="L64" s="243"/>
      <c r="M64" s="243"/>
      <c r="N64" s="243"/>
      <c r="O64" s="243"/>
    </row>
    <row r="65" spans="1:15">
      <c r="A65" s="493"/>
      <c r="B65" s="493"/>
      <c r="C65" s="493"/>
      <c r="D65" s="493"/>
      <c r="E65" s="493"/>
      <c r="F65" s="493"/>
      <c r="G65" s="493"/>
      <c r="H65" s="493"/>
    </row>
    <row r="66" spans="1:15" s="498" customFormat="1" ht="15.75">
      <c r="A66" s="493"/>
      <c r="B66" s="497"/>
      <c r="C66" s="497"/>
      <c r="D66" s="493"/>
      <c r="E66" s="493"/>
      <c r="F66" s="493"/>
      <c r="G66" s="493"/>
      <c r="H66" s="497"/>
      <c r="I66" s="243"/>
      <c r="J66" s="243"/>
      <c r="K66" s="243"/>
      <c r="L66" s="243"/>
      <c r="M66" s="243"/>
      <c r="N66" s="243"/>
      <c r="O66" s="243"/>
    </row>
    <row r="67" spans="1:15">
      <c r="A67" s="1190"/>
      <c r="B67" s="1186"/>
      <c r="C67" s="1186"/>
      <c r="D67" s="1186"/>
      <c r="E67" s="1186"/>
      <c r="F67" s="1186"/>
      <c r="G67" s="1190"/>
      <c r="H67" s="1186"/>
    </row>
    <row r="68" spans="1:15" ht="15.75">
      <c r="A68" s="1185"/>
      <c r="B68" s="1186"/>
      <c r="C68" s="1186"/>
      <c r="D68" s="1186"/>
      <c r="E68" s="1186"/>
      <c r="F68" s="1186"/>
      <c r="G68" s="1185"/>
      <c r="H68" s="1186"/>
    </row>
    <row r="69" spans="1:15" ht="15.75">
      <c r="A69" s="232"/>
      <c r="B69" s="493"/>
      <c r="C69" s="493"/>
      <c r="D69" s="493"/>
      <c r="E69" s="493"/>
      <c r="F69" s="493"/>
      <c r="G69" s="232"/>
      <c r="H69" s="493"/>
    </row>
    <row r="70" spans="1:15">
      <c r="E70" s="464"/>
    </row>
    <row r="71" spans="1:15">
      <c r="A71" s="493"/>
      <c r="B71" s="493"/>
      <c r="C71" s="493"/>
      <c r="D71" s="493"/>
      <c r="E71" s="493"/>
      <c r="F71" s="493"/>
      <c r="G71" s="493"/>
      <c r="H71" s="493"/>
    </row>
    <row r="72" spans="1:15">
      <c r="A72" s="493"/>
      <c r="B72" s="497"/>
      <c r="C72" s="497"/>
      <c r="D72" s="493"/>
      <c r="E72" s="493"/>
      <c r="F72" s="493"/>
      <c r="G72" s="493"/>
      <c r="H72" s="497"/>
    </row>
    <row r="73" spans="1:15">
      <c r="A73" s="1190"/>
      <c r="B73" s="1186"/>
      <c r="C73" s="1186"/>
      <c r="D73" s="1186"/>
      <c r="E73" s="1186"/>
      <c r="F73" s="1186"/>
      <c r="G73" s="1190"/>
      <c r="H73" s="1186"/>
    </row>
    <row r="74" spans="1:15" ht="15.75">
      <c r="A74" s="1185"/>
      <c r="B74" s="1186"/>
      <c r="C74" s="1186"/>
      <c r="D74" s="1186"/>
      <c r="E74" s="1186"/>
      <c r="F74" s="1186"/>
      <c r="G74" s="1185"/>
      <c r="H74" s="1186"/>
    </row>
    <row r="75" spans="1:15" ht="15.75">
      <c r="A75" s="232"/>
      <c r="B75" s="493"/>
      <c r="C75" s="493"/>
      <c r="D75" s="493"/>
      <c r="E75" s="493"/>
      <c r="F75" s="493"/>
      <c r="G75" s="232"/>
      <c r="H75" s="493"/>
    </row>
    <row r="76" spans="1:15" s="498" customFormat="1" ht="15.75">
      <c r="A76" s="464"/>
      <c r="B76" s="464"/>
      <c r="C76" s="464"/>
      <c r="D76" s="464"/>
      <c r="E76" s="464"/>
      <c r="F76" s="464"/>
      <c r="G76" s="464"/>
      <c r="H76" s="464"/>
      <c r="I76" s="243"/>
      <c r="J76" s="243"/>
      <c r="K76" s="243"/>
      <c r="L76" s="243"/>
      <c r="M76" s="243"/>
      <c r="N76" s="243"/>
      <c r="O76" s="243"/>
    </row>
    <row r="77" spans="1:15" s="498" customFormat="1" ht="15.75">
      <c r="A77" s="493"/>
      <c r="B77" s="493"/>
      <c r="C77" s="493"/>
      <c r="D77" s="493"/>
      <c r="E77" s="493"/>
      <c r="F77" s="493"/>
      <c r="G77" s="493"/>
      <c r="H77" s="493"/>
      <c r="I77" s="243"/>
      <c r="J77" s="243"/>
      <c r="K77" s="243"/>
      <c r="L77" s="243"/>
      <c r="M77" s="243"/>
      <c r="N77" s="243"/>
      <c r="O77" s="243"/>
    </row>
    <row r="78" spans="1:15">
      <c r="A78" s="493"/>
      <c r="B78" s="497"/>
      <c r="C78" s="497"/>
      <c r="D78" s="493"/>
      <c r="E78" s="493"/>
      <c r="F78" s="493"/>
      <c r="G78" s="493"/>
      <c r="H78" s="497"/>
    </row>
    <row r="79" spans="1:15">
      <c r="A79" s="1190"/>
      <c r="B79" s="1186"/>
      <c r="C79" s="1186"/>
      <c r="D79" s="1186"/>
      <c r="E79" s="1186"/>
      <c r="F79" s="1186"/>
      <c r="G79" s="1190"/>
      <c r="H79" s="1186"/>
    </row>
    <row r="80" spans="1:15" ht="15.75">
      <c r="A80" s="1185"/>
      <c r="B80" s="1186"/>
      <c r="C80" s="1186"/>
      <c r="D80" s="1186"/>
      <c r="E80" s="1186"/>
      <c r="F80" s="1186"/>
      <c r="G80" s="1185"/>
      <c r="H80" s="1186"/>
    </row>
    <row r="81" spans="1:15" ht="15.75">
      <c r="A81" s="232"/>
      <c r="B81" s="493"/>
      <c r="C81" s="493"/>
      <c r="D81" s="493"/>
      <c r="E81" s="493"/>
      <c r="F81" s="493"/>
      <c r="G81" s="232"/>
      <c r="H81" s="493"/>
    </row>
    <row r="82" spans="1:15">
      <c r="E82" s="464"/>
    </row>
    <row r="83" spans="1:15">
      <c r="A83" s="493"/>
      <c r="B83" s="493"/>
      <c r="C83" s="493"/>
      <c r="D83" s="493"/>
      <c r="E83" s="493"/>
      <c r="F83" s="493"/>
      <c r="G83" s="493"/>
      <c r="H83" s="493"/>
    </row>
    <row r="84" spans="1:15">
      <c r="A84" s="493"/>
      <c r="B84" s="497"/>
      <c r="C84" s="497"/>
      <c r="D84" s="493"/>
      <c r="E84" s="493"/>
      <c r="F84" s="493"/>
      <c r="G84" s="493"/>
      <c r="H84" s="497"/>
    </row>
    <row r="85" spans="1:15">
      <c r="A85" s="1190"/>
      <c r="B85" s="1186"/>
      <c r="C85" s="1186"/>
      <c r="D85" s="1186"/>
      <c r="E85" s="1186"/>
      <c r="F85" s="1186"/>
      <c r="G85" s="1190"/>
      <c r="H85" s="1186"/>
    </row>
    <row r="86" spans="1:15" ht="15.75">
      <c r="A86" s="1185"/>
      <c r="B86" s="1186"/>
      <c r="C86" s="1186"/>
      <c r="D86" s="1186"/>
      <c r="E86" s="1186"/>
      <c r="F86" s="1186"/>
      <c r="G86" s="1185"/>
      <c r="H86" s="1186"/>
    </row>
    <row r="87" spans="1:15" s="498" customFormat="1" ht="15.75">
      <c r="A87" s="232"/>
      <c r="B87" s="493"/>
      <c r="C87" s="493"/>
      <c r="D87" s="493"/>
      <c r="E87" s="493"/>
      <c r="F87" s="493"/>
      <c r="G87" s="232"/>
      <c r="H87" s="493"/>
      <c r="I87" s="243"/>
      <c r="J87" s="243"/>
      <c r="K87" s="243"/>
      <c r="L87" s="243"/>
      <c r="M87" s="243"/>
      <c r="N87" s="243"/>
      <c r="O87" s="243"/>
    </row>
    <row r="88" spans="1:15">
      <c r="E88" s="464"/>
    </row>
    <row r="89" spans="1:15">
      <c r="A89" s="493"/>
      <c r="B89" s="493"/>
      <c r="C89" s="493"/>
      <c r="D89" s="493"/>
      <c r="E89" s="493"/>
      <c r="F89" s="493"/>
      <c r="G89" s="493"/>
      <c r="H89" s="493"/>
    </row>
    <row r="90" spans="1:15">
      <c r="A90" s="493"/>
      <c r="B90" s="497"/>
      <c r="C90" s="497"/>
      <c r="D90" s="493"/>
      <c r="E90" s="493"/>
      <c r="F90" s="493"/>
      <c r="G90" s="493"/>
      <c r="H90" s="497"/>
    </row>
    <row r="91" spans="1:15">
      <c r="A91" s="1190"/>
      <c r="B91" s="1186"/>
      <c r="C91" s="1186"/>
      <c r="D91" s="1186"/>
      <c r="E91" s="1186"/>
      <c r="F91" s="1186"/>
      <c r="G91" s="1190"/>
      <c r="H91" s="1186"/>
    </row>
    <row r="92" spans="1:15" ht="15.75">
      <c r="A92" s="1185"/>
      <c r="B92" s="1186"/>
      <c r="C92" s="1186"/>
      <c r="D92" s="1186"/>
      <c r="E92" s="1186"/>
      <c r="F92" s="1186"/>
      <c r="G92" s="1185"/>
      <c r="H92" s="1186"/>
    </row>
    <row r="93" spans="1:15" ht="15.75">
      <c r="A93" s="232"/>
      <c r="B93" s="493"/>
      <c r="C93" s="493"/>
      <c r="D93" s="493"/>
      <c r="E93" s="493"/>
      <c r="F93" s="493"/>
      <c r="G93" s="232"/>
      <c r="H93" s="493"/>
    </row>
    <row r="94" spans="1:15">
      <c r="E94" s="464"/>
    </row>
    <row r="95" spans="1:15">
      <c r="A95" s="493"/>
      <c r="B95" s="493"/>
      <c r="C95" s="493"/>
      <c r="D95" s="493"/>
      <c r="E95" s="493"/>
      <c r="F95" s="493"/>
      <c r="G95" s="493"/>
      <c r="H95" s="493"/>
    </row>
    <row r="96" spans="1:15">
      <c r="A96" s="493"/>
      <c r="B96" s="497"/>
      <c r="C96" s="497"/>
      <c r="D96" s="493"/>
      <c r="E96" s="493"/>
      <c r="F96" s="493"/>
      <c r="G96" s="493"/>
      <c r="H96" s="497"/>
    </row>
    <row r="97" spans="1:8">
      <c r="A97" s="1190"/>
      <c r="B97" s="1186"/>
      <c r="C97" s="1186"/>
      <c r="D97" s="1186"/>
      <c r="E97" s="1186"/>
      <c r="F97" s="1186"/>
      <c r="G97" s="1190"/>
      <c r="H97" s="1186"/>
    </row>
    <row r="98" spans="1:8" ht="15.75">
      <c r="A98" s="1185"/>
      <c r="B98" s="1186"/>
      <c r="C98" s="1186"/>
      <c r="D98" s="1186"/>
      <c r="E98" s="1186"/>
      <c r="F98" s="1186"/>
      <c r="G98" s="1185"/>
      <c r="H98" s="1186"/>
    </row>
    <row r="99" spans="1:8" ht="15.75">
      <c r="A99" s="232"/>
      <c r="B99" s="493"/>
      <c r="C99" s="493"/>
      <c r="D99" s="493"/>
      <c r="E99" s="493"/>
      <c r="F99" s="493"/>
      <c r="G99" s="232"/>
      <c r="H99" s="493"/>
    </row>
  </sheetData>
  <sheetProtection password="96CB" sheet="1" objects="1" scenarios="1" formatCells="0" formatColumns="0" formatRows="0" insertColumns="0" insertRows="0" deleteColumns="0" deleteRows="0" selectLockedCells="1"/>
  <mergeCells count="37">
    <mergeCell ref="A98:F98"/>
    <mergeCell ref="G98:H98"/>
    <mergeCell ref="A91:F91"/>
    <mergeCell ref="G91:H91"/>
    <mergeCell ref="A92:F92"/>
    <mergeCell ref="G92:H92"/>
    <mergeCell ref="A97:F97"/>
    <mergeCell ref="G97:H97"/>
    <mergeCell ref="A80:F80"/>
    <mergeCell ref="G80:H80"/>
    <mergeCell ref="A85:F85"/>
    <mergeCell ref="G85:H85"/>
    <mergeCell ref="A86:F86"/>
    <mergeCell ref="G86:H86"/>
    <mergeCell ref="A73:F73"/>
    <mergeCell ref="G73:H73"/>
    <mergeCell ref="A74:F74"/>
    <mergeCell ref="G74:H74"/>
    <mergeCell ref="A79:F79"/>
    <mergeCell ref="G79:H79"/>
    <mergeCell ref="A62:F62"/>
    <mergeCell ref="G62:H62"/>
    <mergeCell ref="A67:F67"/>
    <mergeCell ref="G67:H67"/>
    <mergeCell ref="A68:F68"/>
    <mergeCell ref="G68:H68"/>
    <mergeCell ref="A55:F55"/>
    <mergeCell ref="G55:H55"/>
    <mergeCell ref="A56:F56"/>
    <mergeCell ref="G56:H56"/>
    <mergeCell ref="A61:F61"/>
    <mergeCell ref="G61:H61"/>
    <mergeCell ref="B43:G43"/>
    <mergeCell ref="A49:F49"/>
    <mergeCell ref="G49:H49"/>
    <mergeCell ref="A50:F50"/>
    <mergeCell ref="G50:H50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62"/>
  <sheetViews>
    <sheetView showGridLines="0" view="pageBreakPreview" topLeftCell="A16" zoomScale="85" zoomScaleNormal="70" zoomScaleSheetLayoutView="85" workbookViewId="0">
      <selection activeCell="E11" sqref="E11"/>
    </sheetView>
  </sheetViews>
  <sheetFormatPr defaultColWidth="9.140625" defaultRowHeight="12.75"/>
  <cols>
    <col min="1" max="1" width="1.7109375" style="74" customWidth="1"/>
    <col min="2" max="2" width="50.5703125" style="74" bestFit="1" customWidth="1"/>
    <col min="3" max="6" width="14.28515625" style="74" customWidth="1"/>
    <col min="7" max="7" width="1.7109375" style="2" customWidth="1"/>
    <col min="8" max="12" width="9.140625" style="2" customWidth="1"/>
    <col min="13" max="13" width="10" style="74" customWidth="1"/>
    <col min="14" max="18" width="10.140625" style="74" bestFit="1" customWidth="1"/>
    <col min="19" max="16384" width="9.140625" style="74"/>
  </cols>
  <sheetData>
    <row r="1" spans="2:7" ht="7.9" customHeight="1"/>
    <row r="2" spans="2:7" ht="15.75">
      <c r="B2" s="111" t="s">
        <v>119</v>
      </c>
      <c r="C2" s="111"/>
      <c r="D2" s="111"/>
      <c r="E2" s="111"/>
      <c r="F2" s="111"/>
    </row>
    <row r="3" spans="2:7" ht="15">
      <c r="B3" s="1193" t="s">
        <v>120</v>
      </c>
      <c r="C3" s="1193"/>
      <c r="D3" s="1193"/>
      <c r="E3" s="1193"/>
      <c r="F3" s="547"/>
      <c r="G3" s="562"/>
    </row>
    <row r="4" spans="2:7" ht="15">
      <c r="B4" s="548"/>
      <c r="C4" s="469"/>
      <c r="D4" s="469"/>
      <c r="F4" s="469" t="s">
        <v>121</v>
      </c>
    </row>
    <row r="5" spans="2:7">
      <c r="B5" s="1194" t="s">
        <v>122</v>
      </c>
      <c r="C5" s="549"/>
      <c r="D5" s="549"/>
      <c r="E5" s="549"/>
      <c r="F5" s="549"/>
    </row>
    <row r="6" spans="2:7">
      <c r="B6" s="1195"/>
      <c r="C6" s="550">
        <v>41274</v>
      </c>
      <c r="D6" s="550">
        <v>41639</v>
      </c>
      <c r="E6" s="550">
        <v>42004</v>
      </c>
      <c r="F6" s="550">
        <v>42369</v>
      </c>
    </row>
    <row r="7" spans="2:7">
      <c r="B7" s="551" t="s">
        <v>123</v>
      </c>
      <c r="C7" s="27">
        <f>+C8+C14+C20+C28+C37+C45+C48+C51</f>
        <v>0</v>
      </c>
      <c r="D7" s="27">
        <f>+D8+D14+D20+D28+D37+D45+D48+D51</f>
        <v>0</v>
      </c>
      <c r="E7" s="27">
        <f>+E8+E14+E20+E28+E37+E45+E48+E51</f>
        <v>0</v>
      </c>
      <c r="F7" s="27">
        <f>+F8+F14+F20+F28+F37+F45+F48+F51</f>
        <v>0</v>
      </c>
    </row>
    <row r="8" spans="2:7">
      <c r="B8" s="551" t="s">
        <v>124</v>
      </c>
      <c r="C8" s="27">
        <f>C9+C10+C11-C12+C13</f>
        <v>0</v>
      </c>
      <c r="D8" s="27">
        <f>D9+D10+D11-D12+D13</f>
        <v>0</v>
      </c>
      <c r="E8" s="27">
        <f>E9+E10+E11-E12+E13</f>
        <v>0</v>
      </c>
      <c r="F8" s="27">
        <f>F9+F10+F11-F12+F13</f>
        <v>0</v>
      </c>
    </row>
    <row r="9" spans="2:7">
      <c r="B9" s="552" t="s">
        <v>125</v>
      </c>
      <c r="C9" s="181"/>
      <c r="D9" s="181"/>
      <c r="E9" s="181"/>
      <c r="F9" s="181"/>
    </row>
    <row r="10" spans="2:7">
      <c r="B10" s="552" t="s">
        <v>126</v>
      </c>
      <c r="C10" s="181"/>
      <c r="D10" s="181"/>
      <c r="E10" s="181"/>
      <c r="F10" s="181"/>
    </row>
    <row r="11" spans="2:7">
      <c r="B11" s="552" t="s">
        <v>127</v>
      </c>
      <c r="C11" s="181"/>
      <c r="D11" s="181"/>
      <c r="E11" s="181"/>
      <c r="F11" s="181"/>
    </row>
    <row r="12" spans="2:7">
      <c r="B12" s="552" t="s">
        <v>128</v>
      </c>
      <c r="C12" s="181"/>
      <c r="D12" s="181"/>
      <c r="E12" s="181"/>
      <c r="F12" s="181"/>
    </row>
    <row r="13" spans="2:7">
      <c r="B13" s="552" t="s">
        <v>129</v>
      </c>
      <c r="C13" s="181"/>
      <c r="D13" s="181"/>
      <c r="E13" s="181"/>
      <c r="F13" s="181"/>
    </row>
    <row r="14" spans="2:7">
      <c r="B14" s="551" t="s">
        <v>130</v>
      </c>
      <c r="C14" s="27">
        <f>C15+C16+C17+C18-C19</f>
        <v>0</v>
      </c>
      <c r="D14" s="27">
        <f>D15+D16+D17+D18-D19</f>
        <v>0</v>
      </c>
      <c r="E14" s="27">
        <f>E15+E16+E17+E18-E19</f>
        <v>0</v>
      </c>
      <c r="F14" s="27">
        <f>F15+F16+F17+F18-F19</f>
        <v>0</v>
      </c>
    </row>
    <row r="15" spans="2:7">
      <c r="B15" s="552" t="s">
        <v>131</v>
      </c>
      <c r="C15" s="181"/>
      <c r="D15" s="181"/>
      <c r="E15" s="181"/>
      <c r="F15" s="181"/>
    </row>
    <row r="16" spans="2:7">
      <c r="B16" s="552" t="s">
        <v>132</v>
      </c>
      <c r="C16" s="181"/>
      <c r="D16" s="181"/>
      <c r="E16" s="181"/>
      <c r="F16" s="181"/>
    </row>
    <row r="17" spans="2:6">
      <c r="B17" s="552" t="s">
        <v>133</v>
      </c>
      <c r="C17" s="181"/>
      <c r="D17" s="181"/>
      <c r="E17" s="181"/>
      <c r="F17" s="181"/>
    </row>
    <row r="18" spans="2:6">
      <c r="B18" s="552" t="s">
        <v>134</v>
      </c>
      <c r="C18" s="181"/>
      <c r="D18" s="181"/>
      <c r="E18" s="181"/>
      <c r="F18" s="181"/>
    </row>
    <row r="19" spans="2:6">
      <c r="B19" s="552" t="s">
        <v>135</v>
      </c>
      <c r="C19" s="181"/>
      <c r="D19" s="181"/>
      <c r="E19" s="181"/>
      <c r="F19" s="181"/>
    </row>
    <row r="20" spans="2:6">
      <c r="B20" s="551" t="s">
        <v>136</v>
      </c>
      <c r="C20" s="27">
        <f>+C21+C22-C23+C24+C25+C26-C27</f>
        <v>0</v>
      </c>
      <c r="D20" s="27">
        <f>+D21+D22-D23+D24+D25+D26-D27</f>
        <v>0</v>
      </c>
      <c r="E20" s="27">
        <f>+E21+E22-E23+E24+E25+E26-E27</f>
        <v>0</v>
      </c>
      <c r="F20" s="27">
        <f>+F21+F22-F23+F24+F25+F26-F27</f>
        <v>0</v>
      </c>
    </row>
    <row r="21" spans="2:6">
      <c r="B21" s="552" t="s">
        <v>137</v>
      </c>
      <c r="C21" s="181"/>
      <c r="D21" s="181"/>
      <c r="E21" s="181"/>
      <c r="F21" s="181"/>
    </row>
    <row r="22" spans="2:6">
      <c r="B22" s="552" t="s">
        <v>138</v>
      </c>
      <c r="C22" s="181"/>
      <c r="D22" s="181"/>
      <c r="E22" s="181"/>
      <c r="F22" s="181"/>
    </row>
    <row r="23" spans="2:6">
      <c r="B23" s="552" t="s">
        <v>139</v>
      </c>
      <c r="C23" s="181"/>
      <c r="D23" s="181"/>
      <c r="E23" s="181"/>
      <c r="F23" s="181"/>
    </row>
    <row r="24" spans="2:6">
      <c r="B24" s="552" t="s">
        <v>140</v>
      </c>
      <c r="C24" s="181"/>
      <c r="D24" s="181"/>
      <c r="E24" s="181"/>
      <c r="F24" s="181"/>
    </row>
    <row r="25" spans="2:6">
      <c r="B25" s="552" t="s">
        <v>141</v>
      </c>
      <c r="C25" s="181"/>
      <c r="D25" s="181"/>
      <c r="E25" s="181"/>
      <c r="F25" s="181"/>
    </row>
    <row r="26" spans="2:6">
      <c r="B26" s="552" t="s">
        <v>142</v>
      </c>
      <c r="C26" s="181"/>
      <c r="D26" s="181"/>
      <c r="E26" s="181"/>
      <c r="F26" s="181"/>
    </row>
    <row r="27" spans="2:6">
      <c r="B27" s="552" t="s">
        <v>143</v>
      </c>
      <c r="C27" s="181"/>
      <c r="D27" s="181"/>
      <c r="E27" s="181"/>
      <c r="F27" s="181"/>
    </row>
    <row r="28" spans="2:6">
      <c r="B28" s="551" t="s">
        <v>144</v>
      </c>
      <c r="C28" s="27">
        <f>C29+C30+C31+C32+C33-C34+C35-C36</f>
        <v>0</v>
      </c>
      <c r="D28" s="27">
        <f>D29+D30+D31+D32+D33-D34+D35-D36</f>
        <v>0</v>
      </c>
      <c r="E28" s="27">
        <f>E29+E30+E31+E32+E33-E34+E35-E36</f>
        <v>0</v>
      </c>
      <c r="F28" s="27">
        <f>F29+F30+F31+F32+F33-F34+F35-F36</f>
        <v>0</v>
      </c>
    </row>
    <row r="29" spans="2:6">
      <c r="B29" s="552" t="s">
        <v>145</v>
      </c>
      <c r="C29" s="181"/>
      <c r="D29" s="181"/>
      <c r="E29" s="181"/>
      <c r="F29" s="181"/>
    </row>
    <row r="30" spans="2:6">
      <c r="B30" s="552" t="s">
        <v>146</v>
      </c>
      <c r="C30" s="181"/>
      <c r="D30" s="181"/>
      <c r="E30" s="181"/>
      <c r="F30" s="181"/>
    </row>
    <row r="31" spans="2:6">
      <c r="B31" s="552" t="s">
        <v>147</v>
      </c>
      <c r="C31" s="181"/>
      <c r="D31" s="181"/>
      <c r="E31" s="181"/>
      <c r="F31" s="181"/>
    </row>
    <row r="32" spans="2:6">
      <c r="B32" s="552" t="s">
        <v>148</v>
      </c>
      <c r="C32" s="181"/>
      <c r="D32" s="181"/>
      <c r="E32" s="181"/>
      <c r="F32" s="181"/>
    </row>
    <row r="33" spans="2:6">
      <c r="B33" s="552" t="s">
        <v>149</v>
      </c>
      <c r="C33" s="181"/>
      <c r="D33" s="181"/>
      <c r="E33" s="181"/>
      <c r="F33" s="181"/>
    </row>
    <row r="34" spans="2:6">
      <c r="B34" s="553" t="s">
        <v>150</v>
      </c>
      <c r="C34" s="181"/>
      <c r="D34" s="181"/>
      <c r="E34" s="181"/>
      <c r="F34" s="181"/>
    </row>
    <row r="35" spans="2:6">
      <c r="B35" s="552" t="s">
        <v>151</v>
      </c>
      <c r="C35" s="181"/>
      <c r="D35" s="181"/>
      <c r="E35" s="181"/>
      <c r="F35" s="181"/>
    </row>
    <row r="36" spans="2:6">
      <c r="B36" s="552" t="s">
        <v>152</v>
      </c>
      <c r="C36" s="181"/>
      <c r="D36" s="181"/>
      <c r="E36" s="181"/>
      <c r="F36" s="181"/>
    </row>
    <row r="37" spans="2:6">
      <c r="B37" s="554" t="s">
        <v>153</v>
      </c>
      <c r="C37" s="27">
        <f>+C38+C39+C40+C41+C42-C43+C44</f>
        <v>0</v>
      </c>
      <c r="D37" s="27">
        <f>+D38+D39+D40+D41+D42-D43+D44</f>
        <v>0</v>
      </c>
      <c r="E37" s="27">
        <f>+E38+E39+E40+E41+E42-E43+E44</f>
        <v>0</v>
      </c>
      <c r="F37" s="27">
        <f>+F38+F39+F40+F41+F42-F43+F44</f>
        <v>0</v>
      </c>
    </row>
    <row r="38" spans="2:6">
      <c r="B38" s="552" t="s">
        <v>154</v>
      </c>
      <c r="C38" s="181"/>
      <c r="D38" s="181"/>
      <c r="E38" s="181"/>
      <c r="F38" s="181"/>
    </row>
    <row r="39" spans="2:6">
      <c r="B39" s="552" t="s">
        <v>155</v>
      </c>
      <c r="C39" s="181"/>
      <c r="D39" s="181"/>
      <c r="E39" s="181"/>
      <c r="F39" s="181"/>
    </row>
    <row r="40" spans="2:6">
      <c r="B40" s="552" t="s">
        <v>156</v>
      </c>
      <c r="C40" s="181"/>
      <c r="D40" s="181"/>
      <c r="E40" s="181"/>
      <c r="F40" s="181"/>
    </row>
    <row r="41" spans="2:6">
      <c r="B41" s="552" t="s">
        <v>157</v>
      </c>
      <c r="C41" s="181"/>
      <c r="D41" s="181"/>
      <c r="E41" s="181"/>
      <c r="F41" s="181"/>
    </row>
    <row r="42" spans="2:6">
      <c r="B42" s="552" t="s">
        <v>158</v>
      </c>
      <c r="C42" s="181"/>
      <c r="D42" s="181"/>
      <c r="E42" s="181"/>
      <c r="F42" s="181"/>
    </row>
    <row r="43" spans="2:6">
      <c r="B43" s="552" t="s">
        <v>159</v>
      </c>
      <c r="C43" s="181"/>
      <c r="D43" s="181"/>
      <c r="E43" s="181"/>
      <c r="F43" s="181"/>
    </row>
    <row r="44" spans="2:6">
      <c r="B44" s="552" t="s">
        <v>160</v>
      </c>
      <c r="C44" s="181"/>
      <c r="D44" s="181"/>
      <c r="E44" s="181"/>
      <c r="F44" s="181"/>
    </row>
    <row r="45" spans="2:6">
      <c r="B45" s="551" t="s">
        <v>161</v>
      </c>
      <c r="C45" s="27">
        <f>SUM(C46:C47)</f>
        <v>0</v>
      </c>
      <c r="D45" s="27">
        <f>SUM(D46:D47)</f>
        <v>0</v>
      </c>
      <c r="E45" s="27">
        <f>SUM(E46:E47)</f>
        <v>0</v>
      </c>
      <c r="F45" s="27">
        <f>SUM(F46:F47)</f>
        <v>0</v>
      </c>
    </row>
    <row r="46" spans="2:6">
      <c r="B46" s="552" t="s">
        <v>162</v>
      </c>
      <c r="C46" s="181"/>
      <c r="D46" s="181"/>
      <c r="E46" s="181"/>
      <c r="F46" s="181"/>
    </row>
    <row r="47" spans="2:6">
      <c r="B47" s="552" t="s">
        <v>163</v>
      </c>
      <c r="C47" s="181"/>
      <c r="D47" s="181"/>
      <c r="E47" s="181"/>
      <c r="F47" s="181"/>
    </row>
    <row r="48" spans="2:6">
      <c r="B48" s="551" t="s">
        <v>164</v>
      </c>
      <c r="C48" s="27">
        <f>SUM(C49:C50)</f>
        <v>0</v>
      </c>
      <c r="D48" s="27">
        <f>SUM(D49:D50)</f>
        <v>0</v>
      </c>
      <c r="E48" s="27">
        <f>SUM(E49:E50)</f>
        <v>0</v>
      </c>
      <c r="F48" s="27">
        <f>SUM(F49:F50)</f>
        <v>0</v>
      </c>
    </row>
    <row r="49" spans="2:6">
      <c r="B49" s="552" t="s">
        <v>165</v>
      </c>
      <c r="C49" s="181"/>
      <c r="D49" s="181"/>
      <c r="E49" s="181"/>
      <c r="F49" s="181"/>
    </row>
    <row r="50" spans="2:6">
      <c r="B50" s="552" t="s">
        <v>166</v>
      </c>
      <c r="C50" s="181"/>
      <c r="D50" s="181"/>
      <c r="E50" s="181"/>
      <c r="F50" s="181"/>
    </row>
    <row r="51" spans="2:6">
      <c r="B51" s="551" t="s">
        <v>167</v>
      </c>
      <c r="C51" s="27">
        <f>SUM(C52:C59)-C60</f>
        <v>0</v>
      </c>
      <c r="D51" s="27">
        <f>SUM(D52:D59)-D60</f>
        <v>0</v>
      </c>
      <c r="E51" s="27">
        <f>SUM(E52:E59)-E60</f>
        <v>0</v>
      </c>
      <c r="F51" s="27">
        <f>SUM(F52:F59)-F60</f>
        <v>0</v>
      </c>
    </row>
    <row r="52" spans="2:6">
      <c r="B52" s="552" t="s">
        <v>168</v>
      </c>
      <c r="C52" s="181"/>
      <c r="D52" s="181"/>
      <c r="E52" s="181"/>
      <c r="F52" s="181"/>
    </row>
    <row r="53" spans="2:6">
      <c r="B53" s="552" t="s">
        <v>169</v>
      </c>
      <c r="C53" s="181"/>
      <c r="D53" s="181"/>
      <c r="E53" s="181"/>
      <c r="F53" s="181"/>
    </row>
    <row r="54" spans="2:6">
      <c r="B54" s="552" t="s">
        <v>170</v>
      </c>
      <c r="C54" s="181"/>
      <c r="D54" s="181"/>
      <c r="E54" s="181"/>
      <c r="F54" s="181"/>
    </row>
    <row r="55" spans="2:6">
      <c r="B55" s="552" t="s">
        <v>171</v>
      </c>
      <c r="C55" s="181"/>
      <c r="D55" s="181"/>
      <c r="E55" s="181"/>
      <c r="F55" s="181"/>
    </row>
    <row r="56" spans="2:6">
      <c r="B56" s="552" t="s">
        <v>172</v>
      </c>
      <c r="C56" s="181"/>
      <c r="D56" s="181"/>
      <c r="E56" s="181"/>
      <c r="F56" s="181"/>
    </row>
    <row r="57" spans="2:6">
      <c r="B57" s="552" t="s">
        <v>173</v>
      </c>
      <c r="C57" s="181"/>
      <c r="D57" s="181"/>
      <c r="E57" s="181"/>
      <c r="F57" s="181"/>
    </row>
    <row r="58" spans="2:6">
      <c r="B58" s="552" t="s">
        <v>174</v>
      </c>
      <c r="C58" s="181"/>
      <c r="D58" s="181"/>
      <c r="E58" s="181"/>
      <c r="F58" s="181"/>
    </row>
    <row r="59" spans="2:6">
      <c r="B59" s="552" t="s">
        <v>175</v>
      </c>
      <c r="C59" s="181"/>
      <c r="D59" s="181"/>
      <c r="E59" s="181"/>
      <c r="F59" s="181"/>
    </row>
    <row r="60" spans="2:6">
      <c r="B60" s="552" t="s">
        <v>176</v>
      </c>
      <c r="C60" s="182"/>
      <c r="D60" s="182"/>
      <c r="E60" s="182"/>
      <c r="F60" s="182"/>
    </row>
    <row r="61" spans="2:6">
      <c r="B61" s="1194" t="s">
        <v>122</v>
      </c>
      <c r="C61" s="555"/>
      <c r="D61" s="555"/>
      <c r="E61" s="555"/>
      <c r="F61" s="555"/>
    </row>
    <row r="62" spans="2:6">
      <c r="B62" s="1195"/>
      <c r="C62" s="550">
        <v>41274</v>
      </c>
      <c r="D62" s="550">
        <v>41639</v>
      </c>
      <c r="E62" s="550">
        <v>42004</v>
      </c>
      <c r="F62" s="550">
        <v>42369</v>
      </c>
    </row>
    <row r="63" spans="2:6">
      <c r="B63" s="551" t="s">
        <v>177</v>
      </c>
      <c r="C63" s="27">
        <f>+C64+C70+C78+C89+C100+C109+C115+C118</f>
        <v>0</v>
      </c>
      <c r="D63" s="27">
        <f>+D64+D70+D78+D89+D100+D109+D115+D118</f>
        <v>0</v>
      </c>
      <c r="E63" s="27">
        <f>+E64+E70+E78+E89+E100+E109+E115+E118</f>
        <v>0</v>
      </c>
      <c r="F63" s="27">
        <f>+F64+F70+F78+F89+F100+F109+F115+F118</f>
        <v>0</v>
      </c>
    </row>
    <row r="64" spans="2:6">
      <c r="B64" s="551" t="s">
        <v>178</v>
      </c>
      <c r="C64" s="27">
        <f>C65+C66-C67+C68-C69</f>
        <v>0</v>
      </c>
      <c r="D64" s="27">
        <f>D65+D66-D67+D68-D69</f>
        <v>0</v>
      </c>
      <c r="E64" s="27">
        <f>E65+E66-E67+E68-E69</f>
        <v>0</v>
      </c>
      <c r="F64" s="27">
        <f>F65+F66-F67+F68-F69</f>
        <v>0</v>
      </c>
    </row>
    <row r="65" spans="2:6">
      <c r="B65" s="552" t="s">
        <v>137</v>
      </c>
      <c r="C65" s="181"/>
      <c r="D65" s="181"/>
      <c r="E65" s="181"/>
      <c r="F65" s="181"/>
    </row>
    <row r="66" spans="2:6">
      <c r="B66" s="552" t="s">
        <v>138</v>
      </c>
      <c r="C66" s="181"/>
      <c r="D66" s="181"/>
      <c r="E66" s="181"/>
      <c r="F66" s="181"/>
    </row>
    <row r="67" spans="2:6">
      <c r="B67" s="552" t="s">
        <v>179</v>
      </c>
      <c r="C67" s="181"/>
      <c r="D67" s="181"/>
      <c r="E67" s="181"/>
      <c r="F67" s="181"/>
    </row>
    <row r="68" spans="2:6">
      <c r="B68" s="552" t="s">
        <v>140</v>
      </c>
      <c r="C68" s="181"/>
      <c r="D68" s="181"/>
      <c r="E68" s="181"/>
      <c r="F68" s="181"/>
    </row>
    <row r="69" spans="2:6">
      <c r="B69" s="552" t="s">
        <v>180</v>
      </c>
      <c r="C69" s="181"/>
      <c r="D69" s="181"/>
      <c r="E69" s="181"/>
      <c r="F69" s="181"/>
    </row>
    <row r="70" spans="2:6">
      <c r="B70" s="551" t="s">
        <v>181</v>
      </c>
      <c r="C70" s="27">
        <f>SUM(C71:C75)-C76-C77</f>
        <v>0</v>
      </c>
      <c r="D70" s="27">
        <f>SUM(D71:D75)-D76-D77</f>
        <v>0</v>
      </c>
      <c r="E70" s="27">
        <f>SUM(E71:E75)-E76-E77</f>
        <v>0</v>
      </c>
      <c r="F70" s="27">
        <f>SUM(F71:F75)-F76-F77</f>
        <v>0</v>
      </c>
    </row>
    <row r="71" spans="2:6">
      <c r="B71" s="552" t="s">
        <v>145</v>
      </c>
      <c r="C71" s="181"/>
      <c r="D71" s="181"/>
      <c r="E71" s="181"/>
      <c r="F71" s="181"/>
    </row>
    <row r="72" spans="2:6">
      <c r="B72" s="552" t="s">
        <v>146</v>
      </c>
      <c r="C72" s="181"/>
      <c r="D72" s="181"/>
      <c r="E72" s="181"/>
      <c r="F72" s="181"/>
    </row>
    <row r="73" spans="2:6">
      <c r="B73" s="552" t="s">
        <v>147</v>
      </c>
      <c r="C73" s="181"/>
      <c r="D73" s="181"/>
      <c r="E73" s="181"/>
      <c r="F73" s="181"/>
    </row>
    <row r="74" spans="2:6">
      <c r="B74" s="552" t="s">
        <v>148</v>
      </c>
      <c r="C74" s="181"/>
      <c r="D74" s="181"/>
      <c r="E74" s="181"/>
      <c r="F74" s="181"/>
    </row>
    <row r="75" spans="2:6">
      <c r="B75" s="552" t="s">
        <v>149</v>
      </c>
      <c r="C75" s="181"/>
      <c r="D75" s="181"/>
      <c r="E75" s="181"/>
      <c r="F75" s="181"/>
    </row>
    <row r="76" spans="2:6">
      <c r="B76" s="552" t="s">
        <v>150</v>
      </c>
      <c r="C76" s="181"/>
      <c r="D76" s="181"/>
      <c r="E76" s="181"/>
      <c r="F76" s="181"/>
    </row>
    <row r="77" spans="2:6">
      <c r="B77" s="552" t="s">
        <v>182</v>
      </c>
      <c r="C77" s="181"/>
      <c r="D77" s="181"/>
      <c r="E77" s="181"/>
      <c r="F77" s="181"/>
    </row>
    <row r="78" spans="2:6">
      <c r="B78" s="551" t="s">
        <v>183</v>
      </c>
      <c r="C78" s="27">
        <f>+C79-C80+C81-C82-C83+C84-C85-C86+C87-C88</f>
        <v>0</v>
      </c>
      <c r="D78" s="27">
        <f>+D79-D80+D81-D82-D83+D84-D85-D86+D87-D88</f>
        <v>0</v>
      </c>
      <c r="E78" s="27">
        <f>+E79-E80+E81-E82-E83+E84-E85-E86+E87-E88</f>
        <v>0</v>
      </c>
      <c r="F78" s="27">
        <f>+F79-F80+F81-F82-F83+F84-F85-F86+F87-F88</f>
        <v>0</v>
      </c>
    </row>
    <row r="79" spans="2:6">
      <c r="B79" s="552" t="s">
        <v>184</v>
      </c>
      <c r="C79" s="181"/>
      <c r="D79" s="181"/>
      <c r="E79" s="181"/>
      <c r="F79" s="181"/>
    </row>
    <row r="80" spans="2:6">
      <c r="B80" s="552" t="s">
        <v>185</v>
      </c>
      <c r="C80" s="181"/>
      <c r="D80" s="181"/>
      <c r="E80" s="181"/>
      <c r="F80" s="181"/>
    </row>
    <row r="81" spans="2:6">
      <c r="B81" s="552" t="s">
        <v>186</v>
      </c>
      <c r="C81" s="181"/>
      <c r="D81" s="181"/>
      <c r="E81" s="181"/>
      <c r="F81" s="181"/>
    </row>
    <row r="82" spans="2:6">
      <c r="B82" s="552" t="s">
        <v>187</v>
      </c>
      <c r="C82" s="181"/>
      <c r="D82" s="181"/>
      <c r="E82" s="181"/>
      <c r="F82" s="181"/>
    </row>
    <row r="83" spans="2:6">
      <c r="B83" s="552" t="s">
        <v>188</v>
      </c>
      <c r="C83" s="181"/>
      <c r="D83" s="181"/>
      <c r="E83" s="181"/>
      <c r="F83" s="181"/>
    </row>
    <row r="84" spans="2:6">
      <c r="B84" s="552" t="s">
        <v>189</v>
      </c>
      <c r="C84" s="181"/>
      <c r="D84" s="181"/>
      <c r="E84" s="181"/>
      <c r="F84" s="181"/>
    </row>
    <row r="85" spans="2:6">
      <c r="B85" s="552" t="s">
        <v>190</v>
      </c>
      <c r="C85" s="181"/>
      <c r="D85" s="181"/>
      <c r="E85" s="181"/>
      <c r="F85" s="181"/>
    </row>
    <row r="86" spans="2:6">
      <c r="B86" s="552" t="s">
        <v>191</v>
      </c>
      <c r="C86" s="181"/>
      <c r="D86" s="181"/>
      <c r="E86" s="181"/>
      <c r="F86" s="181"/>
    </row>
    <row r="87" spans="2:6">
      <c r="B87" s="552" t="s">
        <v>192</v>
      </c>
      <c r="C87" s="181"/>
      <c r="D87" s="181"/>
      <c r="E87" s="181"/>
      <c r="F87" s="181"/>
    </row>
    <row r="88" spans="2:6">
      <c r="B88" s="552" t="s">
        <v>193</v>
      </c>
      <c r="C88" s="181"/>
      <c r="D88" s="181"/>
      <c r="E88" s="181"/>
      <c r="F88" s="181"/>
    </row>
    <row r="89" spans="2:6">
      <c r="B89" s="551" t="s">
        <v>194</v>
      </c>
      <c r="C89" s="27">
        <f>SUM(C90:C96)-C97+C98+C99</f>
        <v>0</v>
      </c>
      <c r="D89" s="27">
        <f>SUM(D90:D96)-D97+D98+D99</f>
        <v>0</v>
      </c>
      <c r="E89" s="27">
        <f>SUM(E90:E96)-E97+E98+E99</f>
        <v>0</v>
      </c>
      <c r="F89" s="27">
        <f>SUM(F90:F96)-F97+F98+F99</f>
        <v>0</v>
      </c>
    </row>
    <row r="90" spans="2:6">
      <c r="B90" s="552" t="s">
        <v>195</v>
      </c>
      <c r="C90" s="181"/>
      <c r="D90" s="181"/>
      <c r="E90" s="181"/>
      <c r="F90" s="181"/>
    </row>
    <row r="91" spans="2:6">
      <c r="B91" s="552" t="s">
        <v>196</v>
      </c>
      <c r="C91" s="181"/>
      <c r="D91" s="181"/>
      <c r="E91" s="181"/>
      <c r="F91" s="181"/>
    </row>
    <row r="92" spans="2:6">
      <c r="B92" s="552" t="s">
        <v>197</v>
      </c>
      <c r="C92" s="181"/>
      <c r="D92" s="181"/>
      <c r="E92" s="181"/>
      <c r="F92" s="181"/>
    </row>
    <row r="93" spans="2:6">
      <c r="B93" s="552" t="s">
        <v>198</v>
      </c>
      <c r="C93" s="181"/>
      <c r="D93" s="181"/>
      <c r="E93" s="181"/>
      <c r="F93" s="181"/>
    </row>
    <row r="94" spans="2:6">
      <c r="B94" s="552" t="s">
        <v>199</v>
      </c>
      <c r="C94" s="181"/>
      <c r="D94" s="181"/>
      <c r="E94" s="181"/>
      <c r="F94" s="181"/>
    </row>
    <row r="95" spans="2:6">
      <c r="B95" s="552" t="s">
        <v>200</v>
      </c>
      <c r="C95" s="181"/>
      <c r="D95" s="181"/>
      <c r="E95" s="181"/>
      <c r="F95" s="181"/>
    </row>
    <row r="96" spans="2:6">
      <c r="B96" s="552" t="s">
        <v>201</v>
      </c>
      <c r="C96" s="181"/>
      <c r="D96" s="181"/>
      <c r="E96" s="181"/>
      <c r="F96" s="181"/>
    </row>
    <row r="97" spans="2:6">
      <c r="B97" s="552" t="s">
        <v>202</v>
      </c>
      <c r="C97" s="181"/>
      <c r="D97" s="181"/>
      <c r="E97" s="181"/>
      <c r="F97" s="181"/>
    </row>
    <row r="98" spans="2:6">
      <c r="B98" s="552" t="s">
        <v>203</v>
      </c>
      <c r="C98" s="181"/>
      <c r="D98" s="181"/>
      <c r="E98" s="181"/>
      <c r="F98" s="181"/>
    </row>
    <row r="99" spans="2:6">
      <c r="B99" s="552" t="s">
        <v>204</v>
      </c>
      <c r="C99" s="181"/>
      <c r="D99" s="181"/>
      <c r="E99" s="181"/>
      <c r="F99" s="181"/>
    </row>
    <row r="100" spans="2:6">
      <c r="B100" s="551" t="s">
        <v>205</v>
      </c>
      <c r="C100" s="27">
        <f>SUM(C101:C106)-C107+C108</f>
        <v>0</v>
      </c>
      <c r="D100" s="27">
        <f>SUM(D101:D106)-D107+D108</f>
        <v>0</v>
      </c>
      <c r="E100" s="27">
        <f>SUM(E101:E106)-E107+E108</f>
        <v>0</v>
      </c>
      <c r="F100" s="27">
        <f>SUM(F101:F106)-F107+F108</f>
        <v>0</v>
      </c>
    </row>
    <row r="101" spans="2:6">
      <c r="B101" s="552" t="s">
        <v>206</v>
      </c>
      <c r="C101" s="181"/>
      <c r="D101" s="181"/>
      <c r="E101" s="181"/>
      <c r="F101" s="181"/>
    </row>
    <row r="102" spans="2:6">
      <c r="B102" s="552" t="s">
        <v>207</v>
      </c>
      <c r="C102" s="181"/>
      <c r="D102" s="181"/>
      <c r="E102" s="181"/>
      <c r="F102" s="181"/>
    </row>
    <row r="103" spans="2:6">
      <c r="B103" s="552" t="s">
        <v>208</v>
      </c>
      <c r="C103" s="181"/>
      <c r="D103" s="181"/>
      <c r="E103" s="181"/>
      <c r="F103" s="181"/>
    </row>
    <row r="104" spans="2:6">
      <c r="B104" s="552" t="s">
        <v>209</v>
      </c>
      <c r="C104" s="181"/>
      <c r="D104" s="181"/>
      <c r="E104" s="181"/>
      <c r="F104" s="181"/>
    </row>
    <row r="105" spans="2:6">
      <c r="B105" s="552" t="s">
        <v>210</v>
      </c>
      <c r="C105" s="181"/>
      <c r="D105" s="181"/>
      <c r="E105" s="181"/>
      <c r="F105" s="181"/>
    </row>
    <row r="106" spans="2:6">
      <c r="B106" s="552" t="s">
        <v>211</v>
      </c>
      <c r="C106" s="181"/>
      <c r="D106" s="181"/>
      <c r="E106" s="181"/>
      <c r="F106" s="181"/>
    </row>
    <row r="107" spans="2:6">
      <c r="B107" s="552" t="s">
        <v>212</v>
      </c>
      <c r="C107" s="181"/>
      <c r="D107" s="181"/>
      <c r="E107" s="181"/>
      <c r="F107" s="181"/>
    </row>
    <row r="108" spans="2:6">
      <c r="B108" s="552" t="s">
        <v>213</v>
      </c>
      <c r="C108" s="181"/>
      <c r="D108" s="181"/>
      <c r="E108" s="181"/>
      <c r="F108" s="181"/>
    </row>
    <row r="109" spans="2:6">
      <c r="B109" s="551" t="s">
        <v>214</v>
      </c>
      <c r="C109" s="27">
        <f>SUM(C110:C112)-C113+C114</f>
        <v>0</v>
      </c>
      <c r="D109" s="27">
        <f>SUM(D110:D112)-D113+D114</f>
        <v>0</v>
      </c>
      <c r="E109" s="27">
        <f>SUM(E110:E112)-E113+E114</f>
        <v>0</v>
      </c>
      <c r="F109" s="27">
        <f>SUM(F110:F112)-F113+F114</f>
        <v>0</v>
      </c>
    </row>
    <row r="110" spans="2:6">
      <c r="B110" s="552" t="s">
        <v>215</v>
      </c>
      <c r="C110" s="181"/>
      <c r="D110" s="181"/>
      <c r="E110" s="181"/>
      <c r="F110" s="181"/>
    </row>
    <row r="111" spans="2:6">
      <c r="B111" s="552" t="s">
        <v>216</v>
      </c>
      <c r="C111" s="181"/>
      <c r="D111" s="181"/>
      <c r="E111" s="181"/>
      <c r="F111" s="181"/>
    </row>
    <row r="112" spans="2:6">
      <c r="B112" s="552" t="s">
        <v>217</v>
      </c>
      <c r="C112" s="181"/>
      <c r="D112" s="181"/>
      <c r="E112" s="181"/>
      <c r="F112" s="181"/>
    </row>
    <row r="113" spans="2:6">
      <c r="B113" s="552" t="s">
        <v>218</v>
      </c>
      <c r="C113" s="181"/>
      <c r="D113" s="181"/>
      <c r="E113" s="181"/>
      <c r="F113" s="181"/>
    </row>
    <row r="114" spans="2:6">
      <c r="B114" s="552" t="s">
        <v>219</v>
      </c>
      <c r="C114" s="181"/>
      <c r="D114" s="181"/>
      <c r="E114" s="181"/>
      <c r="F114" s="181"/>
    </row>
    <row r="115" spans="2:6">
      <c r="B115" s="551" t="s">
        <v>220</v>
      </c>
      <c r="C115" s="27">
        <f>SUM(C116:C117)</f>
        <v>0</v>
      </c>
      <c r="D115" s="27">
        <f>SUM(D116:D117)</f>
        <v>0</v>
      </c>
      <c r="E115" s="27">
        <f>SUM(E116:E117)</f>
        <v>0</v>
      </c>
      <c r="F115" s="27">
        <f>SUM(F116:F117)</f>
        <v>0</v>
      </c>
    </row>
    <row r="116" spans="2:6">
      <c r="B116" s="552" t="s">
        <v>221</v>
      </c>
      <c r="C116" s="181"/>
      <c r="D116" s="181"/>
      <c r="E116" s="181"/>
      <c r="F116" s="181"/>
    </row>
    <row r="117" spans="2:6">
      <c r="B117" s="552" t="s">
        <v>166</v>
      </c>
      <c r="C117" s="181"/>
      <c r="D117" s="181"/>
      <c r="E117" s="181"/>
      <c r="F117" s="181"/>
    </row>
    <row r="118" spans="2:6">
      <c r="B118" s="551" t="s">
        <v>222</v>
      </c>
      <c r="C118" s="27">
        <f>SUM(C119:C124)-C125-C126</f>
        <v>0</v>
      </c>
      <c r="D118" s="27">
        <f>SUM(D119:D124)-D125-D126</f>
        <v>0</v>
      </c>
      <c r="E118" s="27">
        <f>SUM(E119:E124)-E125-E126</f>
        <v>0</v>
      </c>
      <c r="F118" s="27">
        <f>SUM(F119:F124)-F125-F126</f>
        <v>0</v>
      </c>
    </row>
    <row r="119" spans="2:6">
      <c r="B119" s="552" t="s">
        <v>223</v>
      </c>
      <c r="C119" s="181"/>
      <c r="D119" s="181"/>
      <c r="E119" s="181"/>
      <c r="F119" s="181"/>
    </row>
    <row r="120" spans="2:6">
      <c r="B120" s="552" t="s">
        <v>224</v>
      </c>
      <c r="C120" s="181"/>
      <c r="D120" s="181"/>
      <c r="E120" s="181"/>
      <c r="F120" s="181"/>
    </row>
    <row r="121" spans="2:6">
      <c r="B121" s="552" t="s">
        <v>225</v>
      </c>
      <c r="C121" s="181"/>
      <c r="D121" s="181"/>
      <c r="E121" s="181"/>
      <c r="F121" s="181"/>
    </row>
    <row r="122" spans="2:6">
      <c r="B122" s="552" t="s">
        <v>226</v>
      </c>
      <c r="C122" s="181"/>
      <c r="D122" s="181"/>
      <c r="E122" s="181"/>
      <c r="F122" s="181"/>
    </row>
    <row r="123" spans="2:6">
      <c r="B123" s="552" t="s">
        <v>227</v>
      </c>
      <c r="C123" s="181"/>
      <c r="D123" s="181"/>
      <c r="E123" s="181"/>
      <c r="F123" s="181"/>
    </row>
    <row r="124" spans="2:6">
      <c r="B124" s="552" t="s">
        <v>228</v>
      </c>
      <c r="C124" s="181"/>
      <c r="D124" s="181"/>
      <c r="E124" s="181"/>
      <c r="F124" s="181"/>
    </row>
    <row r="125" spans="2:6">
      <c r="B125" s="552" t="s">
        <v>229</v>
      </c>
      <c r="C125" s="181"/>
      <c r="D125" s="181"/>
      <c r="E125" s="181"/>
      <c r="F125" s="181"/>
    </row>
    <row r="126" spans="2:6">
      <c r="B126" s="552" t="s">
        <v>202</v>
      </c>
      <c r="C126" s="181"/>
      <c r="D126" s="181"/>
      <c r="E126" s="181"/>
      <c r="F126" s="181"/>
    </row>
    <row r="127" spans="2:6">
      <c r="B127" s="556"/>
      <c r="C127" s="181"/>
      <c r="D127" s="181"/>
      <c r="E127" s="181"/>
      <c r="F127" s="181"/>
    </row>
    <row r="128" spans="2:6">
      <c r="B128" s="557" t="s">
        <v>230</v>
      </c>
      <c r="C128" s="27">
        <f>+C7+C63</f>
        <v>0</v>
      </c>
      <c r="D128" s="27">
        <f>+D7+D63</f>
        <v>0</v>
      </c>
      <c r="E128" s="27">
        <f>+E7+E63</f>
        <v>0</v>
      </c>
      <c r="F128" s="27">
        <f>+F7+F63</f>
        <v>0</v>
      </c>
    </row>
    <row r="129" spans="2:6">
      <c r="B129" s="557" t="s">
        <v>231</v>
      </c>
      <c r="C129" s="25"/>
      <c r="D129" s="25"/>
      <c r="E129" s="25"/>
      <c r="F129" s="25"/>
    </row>
    <row r="130" spans="2:6">
      <c r="B130" s="146"/>
      <c r="C130" s="26"/>
      <c r="D130" s="26"/>
      <c r="E130" s="26"/>
      <c r="F130" s="26"/>
    </row>
    <row r="131" spans="2:6">
      <c r="B131" s="146"/>
      <c r="C131" s="558"/>
      <c r="D131" s="558"/>
      <c r="E131" s="558"/>
      <c r="F131" s="559" t="s">
        <v>121</v>
      </c>
    </row>
    <row r="132" spans="2:6">
      <c r="B132" s="1194" t="s">
        <v>232</v>
      </c>
      <c r="C132" s="560"/>
      <c r="D132" s="560"/>
      <c r="E132" s="560"/>
      <c r="F132" s="560"/>
    </row>
    <row r="133" spans="2:6">
      <c r="B133" s="1195"/>
      <c r="C133" s="550">
        <v>41274</v>
      </c>
      <c r="D133" s="550">
        <v>41639</v>
      </c>
      <c r="E133" s="550">
        <v>42004</v>
      </c>
      <c r="F133" s="550">
        <v>42369</v>
      </c>
    </row>
    <row r="134" spans="2:6">
      <c r="B134" s="551" t="s">
        <v>233</v>
      </c>
      <c r="C134" s="27">
        <f>C135+C143+C149+C156+C159+C161+C166+C172+C175</f>
        <v>0</v>
      </c>
      <c r="D134" s="27">
        <f>D135+D143+D149+D156+D159+D161+D166+D172+D175</f>
        <v>0</v>
      </c>
      <c r="E134" s="27">
        <f>E135+E143+E149+E156+E159+E161+E166+E172+E175</f>
        <v>0</v>
      </c>
      <c r="F134" s="27">
        <f>F135+F143+F149+F156+F159+F161+F166+F172+F175</f>
        <v>0</v>
      </c>
    </row>
    <row r="135" spans="2:6">
      <c r="B135" s="551" t="s">
        <v>234</v>
      </c>
      <c r="C135" s="27">
        <f>SUM(C136:C140)-C141+C142</f>
        <v>0</v>
      </c>
      <c r="D135" s="27">
        <f>SUM(D136:D140)-D141+D142</f>
        <v>0</v>
      </c>
      <c r="E135" s="27">
        <f>SUM(E136:E140)-E141+E142</f>
        <v>0</v>
      </c>
      <c r="F135" s="27">
        <f>SUM(F136:F140)-F141+F142</f>
        <v>0</v>
      </c>
    </row>
    <row r="136" spans="2:6">
      <c r="B136" s="552" t="s">
        <v>235</v>
      </c>
      <c r="C136" s="181"/>
      <c r="D136" s="181"/>
      <c r="E136" s="181"/>
      <c r="F136" s="181"/>
    </row>
    <row r="137" spans="2:6">
      <c r="B137" s="552" t="s">
        <v>236</v>
      </c>
      <c r="C137" s="181"/>
      <c r="D137" s="181"/>
      <c r="E137" s="181"/>
      <c r="F137" s="181"/>
    </row>
    <row r="138" spans="2:6">
      <c r="B138" s="552" t="s">
        <v>237</v>
      </c>
      <c r="C138" s="181"/>
      <c r="D138" s="181"/>
      <c r="E138" s="181"/>
      <c r="F138" s="181"/>
    </row>
    <row r="139" spans="2:6">
      <c r="B139" s="552" t="s">
        <v>238</v>
      </c>
      <c r="C139" s="181"/>
      <c r="D139" s="181"/>
      <c r="E139" s="181"/>
      <c r="F139" s="181"/>
    </row>
    <row r="140" spans="2:6">
      <c r="B140" s="552" t="s">
        <v>239</v>
      </c>
      <c r="C140" s="181"/>
      <c r="D140" s="181"/>
      <c r="E140" s="181"/>
      <c r="F140" s="181"/>
    </row>
    <row r="141" spans="2:6">
      <c r="B141" s="552" t="s">
        <v>240</v>
      </c>
      <c r="C141" s="181"/>
      <c r="D141" s="181"/>
      <c r="E141" s="181"/>
      <c r="F141" s="181"/>
    </row>
    <row r="142" spans="2:6">
      <c r="B142" s="552" t="s">
        <v>241</v>
      </c>
      <c r="C142" s="181"/>
      <c r="D142" s="181"/>
      <c r="E142" s="181"/>
      <c r="F142" s="181"/>
    </row>
    <row r="143" spans="2:6">
      <c r="B143" s="551" t="s">
        <v>242</v>
      </c>
      <c r="C143" s="27">
        <f>SUM(C144:C145)-C146+C147+C148</f>
        <v>0</v>
      </c>
      <c r="D143" s="27">
        <f>SUM(D144:D145)-D146+D147+D148</f>
        <v>0</v>
      </c>
      <c r="E143" s="27">
        <f>SUM(E144:E145)-E146+E147+E148</f>
        <v>0</v>
      </c>
      <c r="F143" s="27">
        <f>SUM(F144:F145)-F146+F147+F148</f>
        <v>0</v>
      </c>
    </row>
    <row r="144" spans="2:6">
      <c r="B144" s="552" t="s">
        <v>243</v>
      </c>
      <c r="C144" s="181"/>
      <c r="D144" s="181"/>
      <c r="E144" s="181"/>
      <c r="F144" s="181"/>
    </row>
    <row r="145" spans="2:6">
      <c r="B145" s="552" t="s">
        <v>244</v>
      </c>
      <c r="C145" s="181"/>
      <c r="D145" s="181"/>
      <c r="E145" s="181"/>
      <c r="F145" s="181"/>
    </row>
    <row r="146" spans="2:6">
      <c r="B146" s="552" t="s">
        <v>245</v>
      </c>
      <c r="C146" s="181"/>
      <c r="D146" s="181"/>
      <c r="E146" s="181"/>
      <c r="F146" s="181"/>
    </row>
    <row r="147" spans="2:6">
      <c r="B147" s="552" t="s">
        <v>246</v>
      </c>
      <c r="C147" s="181"/>
      <c r="D147" s="181"/>
      <c r="E147" s="181"/>
      <c r="F147" s="181"/>
    </row>
    <row r="148" spans="2:6">
      <c r="B148" s="552" t="s">
        <v>247</v>
      </c>
      <c r="C148" s="181"/>
      <c r="D148" s="181"/>
      <c r="E148" s="181"/>
      <c r="F148" s="181"/>
    </row>
    <row r="149" spans="2:6">
      <c r="B149" s="551" t="s">
        <v>248</v>
      </c>
      <c r="C149" s="27">
        <f>SUM(C150:C154)-C155</f>
        <v>0</v>
      </c>
      <c r="D149" s="27">
        <f>SUM(D150:D154)-D155</f>
        <v>0</v>
      </c>
      <c r="E149" s="27">
        <f>SUM(E150:E154)-E155</f>
        <v>0</v>
      </c>
      <c r="F149" s="27">
        <f>SUM(F150:F154)-F155</f>
        <v>0</v>
      </c>
    </row>
    <row r="150" spans="2:6">
      <c r="B150" s="552" t="s">
        <v>249</v>
      </c>
      <c r="C150" s="181"/>
      <c r="D150" s="181"/>
      <c r="E150" s="181"/>
      <c r="F150" s="181"/>
    </row>
    <row r="151" spans="2:6">
      <c r="B151" s="552" t="s">
        <v>250</v>
      </c>
      <c r="C151" s="181"/>
      <c r="D151" s="181"/>
      <c r="E151" s="181"/>
      <c r="F151" s="181"/>
    </row>
    <row r="152" spans="2:6">
      <c r="B152" s="552" t="s">
        <v>251</v>
      </c>
      <c r="C152" s="181"/>
      <c r="D152" s="181"/>
      <c r="E152" s="181"/>
      <c r="F152" s="181"/>
    </row>
    <row r="153" spans="2:6">
      <c r="B153" s="552" t="s">
        <v>252</v>
      </c>
      <c r="C153" s="181"/>
      <c r="D153" s="181"/>
      <c r="E153" s="181"/>
      <c r="F153" s="181"/>
    </row>
    <row r="154" spans="2:6">
      <c r="B154" s="552" t="s">
        <v>253</v>
      </c>
      <c r="C154" s="181"/>
      <c r="D154" s="181"/>
      <c r="E154" s="181"/>
      <c r="F154" s="181"/>
    </row>
    <row r="155" spans="2:6">
      <c r="B155" s="552" t="s">
        <v>254</v>
      </c>
      <c r="C155" s="181"/>
      <c r="D155" s="181"/>
      <c r="E155" s="181"/>
      <c r="F155" s="181"/>
    </row>
    <row r="156" spans="2:6">
      <c r="B156" s="551" t="s">
        <v>255</v>
      </c>
      <c r="C156" s="27">
        <f>SUM(C157:C158)</f>
        <v>0</v>
      </c>
      <c r="D156" s="27">
        <f>SUM(D157:D158)</f>
        <v>0</v>
      </c>
      <c r="E156" s="27">
        <f>SUM(E157:E158)</f>
        <v>0</v>
      </c>
      <c r="F156" s="27">
        <f>SUM(F157:F158)</f>
        <v>0</v>
      </c>
    </row>
    <row r="157" spans="2:6">
      <c r="B157" s="552" t="s">
        <v>256</v>
      </c>
      <c r="C157" s="181"/>
      <c r="D157" s="181"/>
      <c r="E157" s="181"/>
      <c r="F157" s="181"/>
    </row>
    <row r="158" spans="2:6">
      <c r="B158" s="552" t="s">
        <v>257</v>
      </c>
      <c r="C158" s="181"/>
      <c r="D158" s="181"/>
      <c r="E158" s="181"/>
      <c r="F158" s="181"/>
    </row>
    <row r="159" spans="2:6">
      <c r="B159" s="551" t="s">
        <v>258</v>
      </c>
      <c r="C159" s="27">
        <f>C160</f>
        <v>0</v>
      </c>
      <c r="D159" s="27">
        <f>D160</f>
        <v>0</v>
      </c>
      <c r="E159" s="27">
        <f>E160</f>
        <v>0</v>
      </c>
      <c r="F159" s="27">
        <f>F160</f>
        <v>0</v>
      </c>
    </row>
    <row r="160" spans="2:6">
      <c r="B160" s="552" t="s">
        <v>259</v>
      </c>
      <c r="C160" s="181"/>
      <c r="D160" s="181"/>
      <c r="E160" s="181"/>
      <c r="F160" s="181"/>
    </row>
    <row r="161" spans="2:6">
      <c r="B161" s="551" t="s">
        <v>260</v>
      </c>
      <c r="C161" s="27">
        <f>SUM(C162:C165)</f>
        <v>0</v>
      </c>
      <c r="D161" s="27">
        <f>SUM(D162:D165)</f>
        <v>0</v>
      </c>
      <c r="E161" s="27">
        <f>SUM(E162:E165)</f>
        <v>0</v>
      </c>
      <c r="F161" s="27">
        <f>SUM(F162:F165)</f>
        <v>0</v>
      </c>
    </row>
    <row r="162" spans="2:6">
      <c r="B162" s="552" t="s">
        <v>261</v>
      </c>
      <c r="C162" s="181"/>
      <c r="D162" s="181"/>
      <c r="E162" s="181"/>
      <c r="F162" s="181"/>
    </row>
    <row r="163" spans="2:6">
      <c r="B163" s="552" t="s">
        <v>262</v>
      </c>
      <c r="C163" s="181"/>
      <c r="D163" s="181"/>
      <c r="E163" s="181"/>
      <c r="F163" s="181"/>
    </row>
    <row r="164" spans="2:6" ht="22.5">
      <c r="B164" s="561" t="s">
        <v>263</v>
      </c>
      <c r="C164" s="181"/>
      <c r="D164" s="181"/>
      <c r="E164" s="181"/>
      <c r="F164" s="181"/>
    </row>
    <row r="165" spans="2:6">
      <c r="B165" s="552" t="s">
        <v>264</v>
      </c>
      <c r="C165" s="181"/>
      <c r="D165" s="181"/>
      <c r="E165" s="181"/>
      <c r="F165" s="181"/>
    </row>
    <row r="166" spans="2:6">
      <c r="B166" s="551" t="s">
        <v>265</v>
      </c>
      <c r="C166" s="27">
        <f>C167-C168+C169+C170+C171</f>
        <v>0</v>
      </c>
      <c r="D166" s="27">
        <f>D167-D168+D169+D170+D171</f>
        <v>0</v>
      </c>
      <c r="E166" s="27">
        <f>E167-E168+E169+E170+E171</f>
        <v>0</v>
      </c>
      <c r="F166" s="27">
        <f>F167-F168+F169+F170+F171</f>
        <v>0</v>
      </c>
    </row>
    <row r="167" spans="2:6">
      <c r="B167" s="552" t="s">
        <v>266</v>
      </c>
      <c r="C167" s="181"/>
      <c r="D167" s="181"/>
      <c r="E167" s="181"/>
      <c r="F167" s="181"/>
    </row>
    <row r="168" spans="2:6">
      <c r="B168" s="552" t="s">
        <v>267</v>
      </c>
      <c r="C168" s="181"/>
      <c r="D168" s="181"/>
      <c r="E168" s="181"/>
      <c r="F168" s="181"/>
    </row>
    <row r="169" spans="2:6">
      <c r="B169" s="552" t="s">
        <v>268</v>
      </c>
      <c r="C169" s="181"/>
      <c r="D169" s="181"/>
      <c r="E169" s="181"/>
      <c r="F169" s="181"/>
    </row>
    <row r="170" spans="2:6">
      <c r="B170" s="552" t="s">
        <v>269</v>
      </c>
      <c r="C170" s="181"/>
      <c r="D170" s="181"/>
      <c r="E170" s="181"/>
      <c r="F170" s="181"/>
    </row>
    <row r="171" spans="2:6">
      <c r="B171" s="552" t="s">
        <v>270</v>
      </c>
      <c r="C171" s="181"/>
      <c r="D171" s="181"/>
      <c r="E171" s="181"/>
      <c r="F171" s="181"/>
    </row>
    <row r="172" spans="2:6">
      <c r="B172" s="551" t="s">
        <v>271</v>
      </c>
      <c r="C172" s="27">
        <f>C173+C174</f>
        <v>0</v>
      </c>
      <c r="D172" s="27">
        <f>D173+D174</f>
        <v>0</v>
      </c>
      <c r="E172" s="27">
        <f>E173+E174</f>
        <v>0</v>
      </c>
      <c r="F172" s="27">
        <f>F173+F174</f>
        <v>0</v>
      </c>
    </row>
    <row r="173" spans="2:6">
      <c r="B173" s="552" t="s">
        <v>165</v>
      </c>
      <c r="C173" s="181"/>
      <c r="D173" s="181"/>
      <c r="E173" s="181"/>
      <c r="F173" s="181"/>
    </row>
    <row r="174" spans="2:6">
      <c r="B174" s="552" t="s">
        <v>272</v>
      </c>
      <c r="C174" s="181"/>
      <c r="D174" s="181"/>
      <c r="E174" s="181"/>
      <c r="F174" s="181"/>
    </row>
    <row r="175" spans="2:6">
      <c r="B175" s="551" t="s">
        <v>273</v>
      </c>
      <c r="C175" s="27">
        <f>SUM(C176:C180)</f>
        <v>0</v>
      </c>
      <c r="D175" s="27">
        <f>SUM(D176:D180)</f>
        <v>0</v>
      </c>
      <c r="E175" s="27">
        <f>SUM(E176:E180)</f>
        <v>0</v>
      </c>
      <c r="F175" s="27">
        <f>SUM(F176:F180)</f>
        <v>0</v>
      </c>
    </row>
    <row r="176" spans="2:6">
      <c r="B176" s="552" t="s">
        <v>274</v>
      </c>
      <c r="C176" s="181"/>
      <c r="D176" s="181"/>
      <c r="E176" s="181"/>
      <c r="F176" s="181"/>
    </row>
    <row r="177" spans="2:6">
      <c r="B177" s="552" t="s">
        <v>224</v>
      </c>
      <c r="C177" s="181"/>
      <c r="D177" s="181"/>
      <c r="E177" s="181"/>
      <c r="F177" s="181"/>
    </row>
    <row r="178" spans="2:6">
      <c r="B178" s="552" t="s">
        <v>275</v>
      </c>
      <c r="C178" s="181"/>
      <c r="D178" s="181"/>
      <c r="E178" s="181"/>
      <c r="F178" s="181"/>
    </row>
    <row r="179" spans="2:6">
      <c r="B179" s="552" t="s">
        <v>276</v>
      </c>
      <c r="C179" s="181"/>
      <c r="D179" s="181"/>
      <c r="E179" s="181"/>
      <c r="F179" s="181"/>
    </row>
    <row r="180" spans="2:6">
      <c r="B180" s="552" t="s">
        <v>277</v>
      </c>
      <c r="C180" s="183"/>
      <c r="D180" s="183"/>
      <c r="E180" s="183"/>
      <c r="F180" s="183"/>
    </row>
    <row r="181" spans="2:6">
      <c r="B181" s="1196" t="s">
        <v>232</v>
      </c>
      <c r="C181" s="555"/>
      <c r="D181" s="555"/>
      <c r="E181" s="555"/>
      <c r="F181" s="555"/>
    </row>
    <row r="182" spans="2:6">
      <c r="B182" s="1195"/>
      <c r="C182" s="550">
        <v>41274</v>
      </c>
      <c r="D182" s="550">
        <v>41639</v>
      </c>
      <c r="E182" s="550">
        <v>42004</v>
      </c>
      <c r="F182" s="550">
        <v>42369</v>
      </c>
    </row>
    <row r="183" spans="2:6">
      <c r="B183" s="551" t="s">
        <v>278</v>
      </c>
      <c r="C183" s="27">
        <f>C184+C190+C196+C203+C206+C209+C212</f>
        <v>0</v>
      </c>
      <c r="D183" s="27">
        <f>D184+D190+D196+D203+D206+D209+D212</f>
        <v>0</v>
      </c>
      <c r="E183" s="27">
        <f>E184+E190+E196+E203+E206+E209+E212</f>
        <v>0</v>
      </c>
      <c r="F183" s="27">
        <f>F184+F190+F196+F203+F206+F209+F212</f>
        <v>0</v>
      </c>
    </row>
    <row r="184" spans="2:6">
      <c r="B184" s="551" t="s">
        <v>234</v>
      </c>
      <c r="C184" s="27">
        <f>C185+C186+C187-C188+C189</f>
        <v>0</v>
      </c>
      <c r="D184" s="27">
        <f>D185+D186+D187-D188+D189</f>
        <v>0</v>
      </c>
      <c r="E184" s="27">
        <f>E185+E186+E187-E188+E189</f>
        <v>0</v>
      </c>
      <c r="F184" s="27">
        <f>F185+F186+F187-F188+F189</f>
        <v>0</v>
      </c>
    </row>
    <row r="185" spans="2:6">
      <c r="B185" s="552" t="s">
        <v>235</v>
      </c>
      <c r="C185" s="181"/>
      <c r="D185" s="181"/>
      <c r="E185" s="181"/>
      <c r="F185" s="181"/>
    </row>
    <row r="186" spans="2:6">
      <c r="B186" s="552" t="s">
        <v>279</v>
      </c>
      <c r="C186" s="181"/>
      <c r="D186" s="181"/>
      <c r="E186" s="181"/>
      <c r="F186" s="181"/>
    </row>
    <row r="187" spans="2:6">
      <c r="B187" s="552" t="s">
        <v>280</v>
      </c>
      <c r="C187" s="181"/>
      <c r="D187" s="181"/>
      <c r="E187" s="181"/>
      <c r="F187" s="181"/>
    </row>
    <row r="188" spans="2:6">
      <c r="B188" s="552" t="s">
        <v>281</v>
      </c>
      <c r="C188" s="181"/>
      <c r="D188" s="181"/>
      <c r="E188" s="181"/>
      <c r="F188" s="181"/>
    </row>
    <row r="189" spans="2:6">
      <c r="B189" s="552" t="s">
        <v>282</v>
      </c>
      <c r="C189" s="181"/>
      <c r="D189" s="181"/>
      <c r="E189" s="181"/>
      <c r="F189" s="181"/>
    </row>
    <row r="190" spans="2:6">
      <c r="B190" s="551" t="s">
        <v>242</v>
      </c>
      <c r="C190" s="27">
        <f>C191+C192-C193+C194+C195</f>
        <v>0</v>
      </c>
      <c r="D190" s="27">
        <f>D191+D192-D193+D194+D195</f>
        <v>0</v>
      </c>
      <c r="E190" s="27">
        <f>E191+E192-E193+E194+E195</f>
        <v>0</v>
      </c>
      <c r="F190" s="27">
        <f>F191+F192-F193+F194+F195</f>
        <v>0</v>
      </c>
    </row>
    <row r="191" spans="2:6">
      <c r="B191" s="552" t="s">
        <v>243</v>
      </c>
      <c r="C191" s="181"/>
      <c r="D191" s="181"/>
      <c r="E191" s="181"/>
      <c r="F191" s="181"/>
    </row>
    <row r="192" spans="2:6">
      <c r="B192" s="552" t="s">
        <v>244</v>
      </c>
      <c r="C192" s="181"/>
      <c r="D192" s="181"/>
      <c r="E192" s="181"/>
      <c r="F192" s="181"/>
    </row>
    <row r="193" spans="2:6">
      <c r="B193" s="552" t="s">
        <v>245</v>
      </c>
      <c r="C193" s="181"/>
      <c r="D193" s="181"/>
      <c r="E193" s="181"/>
      <c r="F193" s="181"/>
    </row>
    <row r="194" spans="2:6">
      <c r="B194" s="552" t="s">
        <v>246</v>
      </c>
      <c r="C194" s="181"/>
      <c r="D194" s="181"/>
      <c r="E194" s="181"/>
      <c r="F194" s="181"/>
    </row>
    <row r="195" spans="2:6">
      <c r="B195" s="552" t="s">
        <v>247</v>
      </c>
      <c r="C195" s="181"/>
      <c r="D195" s="181"/>
      <c r="E195" s="181"/>
      <c r="F195" s="181"/>
    </row>
    <row r="196" spans="2:6">
      <c r="B196" s="551" t="s">
        <v>248</v>
      </c>
      <c r="C196" s="27">
        <f>C197+C198+C199+C200-C201+C202</f>
        <v>0</v>
      </c>
      <c r="D196" s="27">
        <f>D197+D198+D199+D200-D201+D202</f>
        <v>0</v>
      </c>
      <c r="E196" s="27">
        <f>E197+E198+E199+E200-E201+E202</f>
        <v>0</v>
      </c>
      <c r="F196" s="27">
        <f>F197+F198+F199+F200-F201+F202</f>
        <v>0</v>
      </c>
    </row>
    <row r="197" spans="2:6">
      <c r="B197" s="552" t="s">
        <v>249</v>
      </c>
      <c r="C197" s="181"/>
      <c r="D197" s="181"/>
      <c r="E197" s="181"/>
      <c r="F197" s="181"/>
    </row>
    <row r="198" spans="2:6">
      <c r="B198" s="552" t="s">
        <v>250</v>
      </c>
      <c r="C198" s="181"/>
      <c r="D198" s="181"/>
      <c r="E198" s="181"/>
      <c r="F198" s="181"/>
    </row>
    <row r="199" spans="2:6">
      <c r="B199" s="552" t="s">
        <v>251</v>
      </c>
      <c r="C199" s="181"/>
      <c r="D199" s="181"/>
      <c r="E199" s="181"/>
      <c r="F199" s="181"/>
    </row>
    <row r="200" spans="2:6">
      <c r="B200" s="552" t="s">
        <v>283</v>
      </c>
      <c r="C200" s="181"/>
      <c r="D200" s="181"/>
      <c r="E200" s="181"/>
      <c r="F200" s="181"/>
    </row>
    <row r="201" spans="2:6">
      <c r="B201" s="552" t="s">
        <v>284</v>
      </c>
      <c r="C201" s="181"/>
      <c r="D201" s="181"/>
      <c r="E201" s="181"/>
      <c r="F201" s="181"/>
    </row>
    <row r="202" spans="2:6">
      <c r="B202" s="552" t="s">
        <v>285</v>
      </c>
      <c r="C202" s="181"/>
      <c r="D202" s="181"/>
      <c r="E202" s="181"/>
      <c r="F202" s="181"/>
    </row>
    <row r="203" spans="2:6">
      <c r="B203" s="551" t="s">
        <v>255</v>
      </c>
      <c r="C203" s="27">
        <f>C204+C205</f>
        <v>0</v>
      </c>
      <c r="D203" s="27">
        <f>D204+D205</f>
        <v>0</v>
      </c>
      <c r="E203" s="27">
        <f>E204+E205</f>
        <v>0</v>
      </c>
      <c r="F203" s="27">
        <f>F204+F205</f>
        <v>0</v>
      </c>
    </row>
    <row r="204" spans="2:6">
      <c r="B204" s="552" t="s">
        <v>256</v>
      </c>
      <c r="C204" s="181"/>
      <c r="D204" s="181"/>
      <c r="E204" s="181"/>
      <c r="F204" s="181"/>
    </row>
    <row r="205" spans="2:6">
      <c r="B205" s="552" t="s">
        <v>257</v>
      </c>
      <c r="C205" s="181"/>
      <c r="D205" s="181"/>
      <c r="E205" s="181"/>
      <c r="F205" s="181"/>
    </row>
    <row r="206" spans="2:6">
      <c r="B206" s="551" t="s">
        <v>286</v>
      </c>
      <c r="C206" s="27">
        <f>C207+C208</f>
        <v>0</v>
      </c>
      <c r="D206" s="27">
        <f>D207+D208</f>
        <v>0</v>
      </c>
      <c r="E206" s="27">
        <f>E207+E208</f>
        <v>0</v>
      </c>
      <c r="F206" s="27">
        <f>F207+F208</f>
        <v>0</v>
      </c>
    </row>
    <row r="207" spans="2:6">
      <c r="B207" s="552" t="s">
        <v>287</v>
      </c>
      <c r="C207" s="181"/>
      <c r="D207" s="181"/>
      <c r="E207" s="181"/>
      <c r="F207" s="181"/>
    </row>
    <row r="208" spans="2:6">
      <c r="B208" s="552" t="s">
        <v>288</v>
      </c>
      <c r="C208" s="181"/>
      <c r="D208" s="181"/>
      <c r="E208" s="181"/>
      <c r="F208" s="181"/>
    </row>
    <row r="209" spans="2:6">
      <c r="B209" s="551" t="s">
        <v>289</v>
      </c>
      <c r="C209" s="27">
        <f>C210+C211</f>
        <v>0</v>
      </c>
      <c r="D209" s="27">
        <f>D210+D211</f>
        <v>0</v>
      </c>
      <c r="E209" s="27">
        <f>E210+E211</f>
        <v>0</v>
      </c>
      <c r="F209" s="27">
        <f>F210+F211</f>
        <v>0</v>
      </c>
    </row>
    <row r="210" spans="2:6">
      <c r="B210" s="552" t="s">
        <v>290</v>
      </c>
      <c r="C210" s="181"/>
      <c r="D210" s="181"/>
      <c r="E210" s="181"/>
      <c r="F210" s="181"/>
    </row>
    <row r="211" spans="2:6">
      <c r="B211" s="552" t="s">
        <v>272</v>
      </c>
      <c r="C211" s="181"/>
      <c r="D211" s="181"/>
      <c r="E211" s="181"/>
      <c r="F211" s="181"/>
    </row>
    <row r="212" spans="2:6">
      <c r="B212" s="551" t="s">
        <v>291</v>
      </c>
      <c r="C212" s="27">
        <f>C213+C214+C215</f>
        <v>0</v>
      </c>
      <c r="D212" s="27">
        <f>D213+D214+D215</f>
        <v>0</v>
      </c>
      <c r="E212" s="27">
        <f>E213+E214+E215</f>
        <v>0</v>
      </c>
      <c r="F212" s="27">
        <f>F213+F214+F215</f>
        <v>0</v>
      </c>
    </row>
    <row r="213" spans="2:6">
      <c r="B213" s="552" t="s">
        <v>292</v>
      </c>
      <c r="C213" s="181"/>
      <c r="D213" s="181"/>
      <c r="E213" s="181"/>
      <c r="F213" s="181"/>
    </row>
    <row r="214" spans="2:6">
      <c r="B214" s="552" t="s">
        <v>293</v>
      </c>
      <c r="C214" s="181"/>
      <c r="D214" s="181"/>
      <c r="E214" s="181"/>
      <c r="F214" s="181"/>
    </row>
    <row r="215" spans="2:6">
      <c r="B215" s="552" t="s">
        <v>294</v>
      </c>
      <c r="C215" s="181"/>
      <c r="D215" s="181"/>
      <c r="E215" s="181"/>
      <c r="F215" s="181"/>
    </row>
    <row r="216" spans="2:6">
      <c r="B216" s="556"/>
      <c r="C216" s="181"/>
      <c r="D216" s="181"/>
      <c r="E216" s="181"/>
      <c r="F216" s="181"/>
    </row>
    <row r="217" spans="2:6">
      <c r="B217" s="551" t="s">
        <v>295</v>
      </c>
      <c r="C217" s="27">
        <f>C218+C221+C227+C233-C235+C238-C239</f>
        <v>0</v>
      </c>
      <c r="D217" s="27">
        <f>D218+D221+D227+D233-D235+D238-D239</f>
        <v>0</v>
      </c>
      <c r="E217" s="27">
        <f>E218+E221+E227+E233-E235+E238-E239</f>
        <v>0</v>
      </c>
      <c r="F217" s="27">
        <f>F218+F221+F227+F233-F235+F238-F239</f>
        <v>0</v>
      </c>
    </row>
    <row r="218" spans="2:6">
      <c r="B218" s="551" t="s">
        <v>296</v>
      </c>
      <c r="C218" s="27">
        <f>C219-C220</f>
        <v>0</v>
      </c>
      <c r="D218" s="27">
        <f>D219-D220</f>
        <v>0</v>
      </c>
      <c r="E218" s="27">
        <f>E219-E220</f>
        <v>0</v>
      </c>
      <c r="F218" s="27">
        <f>F219-F220</f>
        <v>0</v>
      </c>
    </row>
    <row r="219" spans="2:6">
      <c r="B219" s="552" t="s">
        <v>297</v>
      </c>
      <c r="C219" s="181"/>
      <c r="D219" s="181"/>
      <c r="E219" s="181"/>
      <c r="F219" s="181"/>
    </row>
    <row r="220" spans="2:6">
      <c r="B220" s="552" t="s">
        <v>298</v>
      </c>
      <c r="C220" s="181"/>
      <c r="D220" s="181"/>
      <c r="E220" s="181"/>
      <c r="F220" s="181"/>
    </row>
    <row r="221" spans="2:6">
      <c r="B221" s="551" t="s">
        <v>299</v>
      </c>
      <c r="C221" s="27">
        <f>SUM(C222:C226)</f>
        <v>0</v>
      </c>
      <c r="D221" s="27">
        <f>SUM(D222:D226)</f>
        <v>0</v>
      </c>
      <c r="E221" s="27">
        <f>SUM(E222:E226)</f>
        <v>0</v>
      </c>
      <c r="F221" s="27">
        <f>SUM(F222:F226)</f>
        <v>0</v>
      </c>
    </row>
    <row r="222" spans="2:6">
      <c r="B222" s="552" t="s">
        <v>300</v>
      </c>
      <c r="C222" s="181"/>
      <c r="D222" s="181"/>
      <c r="E222" s="181"/>
      <c r="F222" s="181"/>
    </row>
    <row r="223" spans="2:6">
      <c r="B223" s="553" t="s">
        <v>301</v>
      </c>
      <c r="C223" s="181"/>
      <c r="D223" s="181"/>
      <c r="E223" s="181"/>
      <c r="F223" s="181"/>
    </row>
    <row r="224" spans="2:6">
      <c r="B224" s="552" t="s">
        <v>302</v>
      </c>
      <c r="C224" s="181"/>
      <c r="D224" s="181"/>
      <c r="E224" s="181"/>
      <c r="F224" s="181"/>
    </row>
    <row r="225" spans="2:6">
      <c r="B225" s="552" t="s">
        <v>303</v>
      </c>
      <c r="C225" s="181"/>
      <c r="D225" s="181"/>
      <c r="E225" s="181"/>
      <c r="F225" s="181"/>
    </row>
    <row r="226" spans="2:6">
      <c r="B226" s="552" t="s">
        <v>304</v>
      </c>
      <c r="C226" s="181"/>
      <c r="D226" s="181"/>
      <c r="E226" s="181"/>
      <c r="F226" s="181"/>
    </row>
    <row r="227" spans="2:6">
      <c r="B227" s="551" t="s">
        <v>305</v>
      </c>
      <c r="C227" s="27">
        <f>SUM(C228:C232)</f>
        <v>0</v>
      </c>
      <c r="D227" s="27">
        <f>SUM(D228:D232)</f>
        <v>0</v>
      </c>
      <c r="E227" s="27">
        <f>SUM(E228:E232)</f>
        <v>0</v>
      </c>
      <c r="F227" s="27">
        <f>SUM(F228:F232)</f>
        <v>0</v>
      </c>
    </row>
    <row r="228" spans="2:6">
      <c r="B228" s="552" t="s">
        <v>306</v>
      </c>
      <c r="C228" s="181"/>
      <c r="D228" s="181"/>
      <c r="E228" s="181"/>
      <c r="F228" s="181"/>
    </row>
    <row r="229" spans="2:6">
      <c r="B229" s="552" t="s">
        <v>307</v>
      </c>
      <c r="C229" s="181"/>
      <c r="D229" s="181"/>
      <c r="E229" s="181"/>
      <c r="F229" s="181"/>
    </row>
    <row r="230" spans="2:6">
      <c r="B230" s="552" t="s">
        <v>308</v>
      </c>
      <c r="C230" s="181"/>
      <c r="D230" s="181"/>
      <c r="E230" s="181"/>
      <c r="F230" s="181"/>
    </row>
    <row r="231" spans="2:6">
      <c r="B231" s="552" t="s">
        <v>309</v>
      </c>
      <c r="C231" s="181"/>
      <c r="D231" s="181"/>
      <c r="E231" s="181"/>
      <c r="F231" s="181"/>
    </row>
    <row r="232" spans="2:6">
      <c r="B232" s="552" t="s">
        <v>310</v>
      </c>
      <c r="C232" s="181"/>
      <c r="D232" s="181"/>
      <c r="E232" s="181"/>
      <c r="F232" s="181"/>
    </row>
    <row r="233" spans="2:6">
      <c r="B233" s="551" t="s">
        <v>311</v>
      </c>
      <c r="C233" s="27">
        <f>C234</f>
        <v>0</v>
      </c>
      <c r="D233" s="27">
        <f>D234</f>
        <v>0</v>
      </c>
      <c r="E233" s="27">
        <f>E234</f>
        <v>0</v>
      </c>
      <c r="F233" s="27">
        <f>F234</f>
        <v>0</v>
      </c>
    </row>
    <row r="234" spans="2:6">
      <c r="B234" s="552" t="s">
        <v>312</v>
      </c>
      <c r="C234" s="181"/>
      <c r="D234" s="181"/>
      <c r="E234" s="181"/>
      <c r="F234" s="181"/>
    </row>
    <row r="235" spans="2:6">
      <c r="B235" s="551" t="s">
        <v>313</v>
      </c>
      <c r="C235" s="27">
        <f>C236</f>
        <v>0</v>
      </c>
      <c r="D235" s="27">
        <f>D236</f>
        <v>0</v>
      </c>
      <c r="E235" s="27">
        <f>E236</f>
        <v>0</v>
      </c>
      <c r="F235" s="27">
        <f>F236</f>
        <v>0</v>
      </c>
    </row>
    <row r="236" spans="2:6">
      <c r="B236" s="552" t="s">
        <v>314</v>
      </c>
      <c r="C236" s="181"/>
      <c r="D236" s="181"/>
      <c r="E236" s="181"/>
      <c r="F236" s="181"/>
    </row>
    <row r="237" spans="2:6">
      <c r="B237" s="551" t="s">
        <v>315</v>
      </c>
      <c r="C237" s="27">
        <f>C238-C239</f>
        <v>0</v>
      </c>
      <c r="D237" s="27">
        <f>D238-D239</f>
        <v>0</v>
      </c>
      <c r="E237" s="27">
        <f>E238-E239</f>
        <v>0</v>
      </c>
      <c r="F237" s="27">
        <f>F238-F239</f>
        <v>0</v>
      </c>
    </row>
    <row r="238" spans="2:6">
      <c r="B238" s="552" t="s">
        <v>316</v>
      </c>
      <c r="C238" s="181"/>
      <c r="D238" s="181"/>
      <c r="E238" s="181"/>
      <c r="F238" s="181"/>
    </row>
    <row r="239" spans="2:6">
      <c r="B239" s="552" t="s">
        <v>317</v>
      </c>
      <c r="C239" s="181"/>
      <c r="D239" s="181"/>
      <c r="E239" s="181"/>
      <c r="F239" s="181"/>
    </row>
    <row r="240" spans="2:6">
      <c r="B240" s="556"/>
      <c r="C240" s="181"/>
      <c r="D240" s="181"/>
      <c r="E240" s="181"/>
      <c r="F240" s="181"/>
    </row>
    <row r="241" spans="2:6">
      <c r="B241" s="557" t="s">
        <v>318</v>
      </c>
      <c r="C241" s="27">
        <f>C217+C183+C134</f>
        <v>0</v>
      </c>
      <c r="D241" s="27">
        <f>D217+D183+D134</f>
        <v>0</v>
      </c>
      <c r="E241" s="27">
        <f>E217+E183+E134</f>
        <v>0</v>
      </c>
      <c r="F241" s="27">
        <f>F217+F183+F134</f>
        <v>0</v>
      </c>
    </row>
    <row r="242" spans="2:6">
      <c r="B242" s="557" t="s">
        <v>231</v>
      </c>
      <c r="C242" s="25"/>
      <c r="D242" s="25"/>
      <c r="E242" s="25"/>
      <c r="F242" s="25"/>
    </row>
    <row r="243" spans="2:6" ht="7.9" customHeight="1">
      <c r="C243" s="26"/>
      <c r="D243" s="26"/>
      <c r="E243" s="26"/>
      <c r="F243" s="26"/>
    </row>
    <row r="244" spans="2:6">
      <c r="C244" s="26"/>
      <c r="D244" s="26"/>
      <c r="E244" s="26"/>
      <c r="F244" s="26"/>
    </row>
    <row r="245" spans="2:6">
      <c r="C245" s="558"/>
      <c r="D245" s="558"/>
      <c r="E245" s="558"/>
      <c r="F245" s="558"/>
    </row>
    <row r="290" spans="3:8">
      <c r="C290" s="558"/>
      <c r="D290" s="558"/>
      <c r="E290" s="558"/>
      <c r="F290" s="558"/>
      <c r="G290" s="26"/>
      <c r="H290" s="26"/>
    </row>
    <row r="291" spans="3:8">
      <c r="C291" s="558"/>
      <c r="D291" s="558"/>
      <c r="E291" s="558"/>
      <c r="F291" s="558"/>
      <c r="G291" s="26"/>
      <c r="H291" s="26"/>
    </row>
    <row r="292" spans="3:8">
      <c r="C292" s="558"/>
      <c r="D292" s="558"/>
      <c r="E292" s="558"/>
      <c r="F292" s="558"/>
      <c r="G292" s="26"/>
      <c r="H292" s="26"/>
    </row>
    <row r="293" spans="3:8">
      <c r="C293" s="558"/>
      <c r="D293" s="558"/>
      <c r="E293" s="558"/>
      <c r="F293" s="558"/>
      <c r="G293" s="26"/>
      <c r="H293" s="26"/>
    </row>
    <row r="294" spans="3:8">
      <c r="C294" s="558"/>
      <c r="D294" s="558"/>
      <c r="E294" s="558"/>
      <c r="F294" s="558"/>
      <c r="G294" s="26"/>
      <c r="H294" s="26"/>
    </row>
    <row r="295" spans="3:8">
      <c r="C295" s="558"/>
      <c r="D295" s="558"/>
      <c r="E295" s="558"/>
      <c r="F295" s="558"/>
      <c r="G295" s="26"/>
      <c r="H295" s="26"/>
    </row>
    <row r="296" spans="3:8">
      <c r="C296" s="558"/>
      <c r="D296" s="558"/>
      <c r="E296" s="558"/>
      <c r="F296" s="558"/>
      <c r="G296" s="26"/>
      <c r="H296" s="26"/>
    </row>
    <row r="297" spans="3:8">
      <c r="C297" s="558"/>
      <c r="D297" s="558"/>
      <c r="E297" s="558"/>
      <c r="F297" s="558"/>
      <c r="G297" s="26"/>
      <c r="H297" s="26"/>
    </row>
    <row r="298" spans="3:8">
      <c r="C298" s="558"/>
      <c r="D298" s="558"/>
      <c r="E298" s="558"/>
      <c r="F298" s="558"/>
      <c r="G298" s="26"/>
      <c r="H298" s="26"/>
    </row>
    <row r="299" spans="3:8">
      <c r="C299" s="558"/>
      <c r="D299" s="558"/>
      <c r="E299" s="558"/>
      <c r="F299" s="558"/>
      <c r="G299" s="26"/>
      <c r="H299" s="26"/>
    </row>
    <row r="300" spans="3:8">
      <c r="C300" s="558"/>
      <c r="D300" s="558"/>
      <c r="E300" s="558"/>
      <c r="F300" s="558"/>
      <c r="G300" s="26"/>
      <c r="H300" s="26"/>
    </row>
    <row r="301" spans="3:8">
      <c r="C301" s="558"/>
      <c r="D301" s="558"/>
      <c r="E301" s="558"/>
      <c r="F301" s="558"/>
      <c r="G301" s="26"/>
      <c r="H301" s="26"/>
    </row>
    <row r="302" spans="3:8">
      <c r="C302" s="558"/>
      <c r="D302" s="558"/>
      <c r="E302" s="558"/>
      <c r="F302" s="558"/>
      <c r="G302" s="26"/>
      <c r="H302" s="26"/>
    </row>
    <row r="303" spans="3:8">
      <c r="C303" s="558"/>
      <c r="D303" s="558"/>
      <c r="E303" s="558"/>
      <c r="F303" s="558"/>
      <c r="G303" s="26"/>
      <c r="H303" s="26"/>
    </row>
    <row r="304" spans="3:8">
      <c r="C304" s="558"/>
      <c r="D304" s="558"/>
      <c r="E304" s="558"/>
      <c r="F304" s="558"/>
      <c r="G304" s="26"/>
      <c r="H304" s="26"/>
    </row>
    <row r="305" spans="3:8">
      <c r="C305" s="558"/>
      <c r="D305" s="558"/>
      <c r="E305" s="558"/>
      <c r="F305" s="558"/>
      <c r="G305" s="26"/>
      <c r="H305" s="26"/>
    </row>
    <row r="306" spans="3:8">
      <c r="C306" s="558"/>
      <c r="D306" s="558"/>
      <c r="E306" s="558"/>
      <c r="F306" s="558"/>
      <c r="G306" s="26"/>
      <c r="H306" s="26"/>
    </row>
    <row r="307" spans="3:8">
      <c r="C307" s="558"/>
      <c r="D307" s="558"/>
      <c r="E307" s="558"/>
      <c r="F307" s="558"/>
      <c r="G307" s="26"/>
      <c r="H307" s="26"/>
    </row>
    <row r="308" spans="3:8">
      <c r="C308" s="558"/>
      <c r="D308" s="558"/>
      <c r="E308" s="558"/>
      <c r="F308" s="558"/>
      <c r="G308" s="26"/>
      <c r="H308" s="26"/>
    </row>
    <row r="309" spans="3:8">
      <c r="C309" s="558"/>
      <c r="D309" s="558"/>
      <c r="E309" s="558"/>
      <c r="F309" s="558"/>
      <c r="G309" s="26"/>
      <c r="H309" s="26"/>
    </row>
    <row r="310" spans="3:8">
      <c r="C310" s="558"/>
      <c r="D310" s="558"/>
      <c r="E310" s="558"/>
      <c r="F310" s="558"/>
      <c r="G310" s="26"/>
      <c r="H310" s="26"/>
    </row>
    <row r="311" spans="3:8">
      <c r="C311" s="558"/>
      <c r="D311" s="558"/>
      <c r="E311" s="558"/>
      <c r="F311" s="558"/>
      <c r="G311" s="26"/>
      <c r="H311" s="26"/>
    </row>
    <row r="312" spans="3:8">
      <c r="C312" s="558"/>
      <c r="D312" s="558"/>
      <c r="E312" s="558"/>
      <c r="F312" s="558"/>
      <c r="G312" s="26"/>
      <c r="H312" s="26"/>
    </row>
    <row r="313" spans="3:8">
      <c r="C313" s="558"/>
      <c r="D313" s="558"/>
      <c r="E313" s="558"/>
      <c r="F313" s="558"/>
      <c r="G313" s="26"/>
      <c r="H313" s="26"/>
    </row>
    <row r="314" spans="3:8">
      <c r="C314" s="558"/>
      <c r="D314" s="558"/>
      <c r="E314" s="558"/>
      <c r="F314" s="558"/>
      <c r="G314" s="26"/>
      <c r="H314" s="26"/>
    </row>
    <row r="315" spans="3:8">
      <c r="C315" s="558"/>
      <c r="D315" s="558"/>
      <c r="E315" s="558"/>
      <c r="F315" s="558"/>
      <c r="G315" s="26"/>
      <c r="H315" s="26"/>
    </row>
    <row r="316" spans="3:8">
      <c r="C316" s="558"/>
      <c r="D316" s="558"/>
      <c r="E316" s="558"/>
      <c r="F316" s="558"/>
      <c r="G316" s="26"/>
      <c r="H316" s="26"/>
    </row>
    <row r="317" spans="3:8">
      <c r="C317" s="558"/>
      <c r="D317" s="558"/>
      <c r="E317" s="558"/>
      <c r="F317" s="558"/>
      <c r="G317" s="26"/>
      <c r="H317" s="26"/>
    </row>
    <row r="318" spans="3:8">
      <c r="C318" s="558"/>
      <c r="D318" s="558"/>
      <c r="E318" s="558"/>
      <c r="F318" s="558"/>
      <c r="G318" s="26"/>
      <c r="H318" s="26"/>
    </row>
    <row r="319" spans="3:8">
      <c r="C319" s="558"/>
      <c r="D319" s="558"/>
      <c r="E319" s="558"/>
      <c r="F319" s="558"/>
      <c r="G319" s="26"/>
      <c r="H319" s="26"/>
    </row>
    <row r="320" spans="3:8">
      <c r="C320" s="558"/>
      <c r="D320" s="558"/>
      <c r="E320" s="558"/>
      <c r="F320" s="558"/>
      <c r="G320" s="26"/>
      <c r="H320" s="26"/>
    </row>
    <row r="321" spans="3:8">
      <c r="C321" s="558"/>
      <c r="D321" s="558"/>
      <c r="E321" s="558"/>
      <c r="F321" s="558"/>
      <c r="G321" s="26"/>
      <c r="H321" s="26"/>
    </row>
    <row r="322" spans="3:8">
      <c r="C322" s="558"/>
      <c r="D322" s="558"/>
      <c r="E322" s="558"/>
      <c r="F322" s="558"/>
      <c r="G322" s="26"/>
      <c r="H322" s="26"/>
    </row>
    <row r="323" spans="3:8">
      <c r="C323" s="558"/>
      <c r="D323" s="558"/>
      <c r="E323" s="558"/>
      <c r="F323" s="558"/>
      <c r="G323" s="26"/>
      <c r="H323" s="26"/>
    </row>
    <row r="324" spans="3:8">
      <c r="C324" s="558"/>
      <c r="D324" s="558"/>
      <c r="E324" s="558"/>
      <c r="F324" s="558"/>
      <c r="G324" s="26"/>
      <c r="H324" s="26"/>
    </row>
    <row r="325" spans="3:8">
      <c r="C325" s="558"/>
      <c r="D325" s="558"/>
      <c r="E325" s="558"/>
      <c r="F325" s="558"/>
      <c r="G325" s="26"/>
      <c r="H325" s="26"/>
    </row>
    <row r="326" spans="3:8">
      <c r="C326" s="558"/>
      <c r="D326" s="558"/>
      <c r="E326" s="558"/>
      <c r="F326" s="558"/>
      <c r="G326" s="26"/>
      <c r="H326" s="26"/>
    </row>
    <row r="327" spans="3:8">
      <c r="C327" s="558"/>
      <c r="D327" s="558"/>
      <c r="E327" s="558"/>
      <c r="F327" s="558"/>
      <c r="G327" s="26"/>
      <c r="H327" s="26"/>
    </row>
    <row r="328" spans="3:8">
      <c r="C328" s="558"/>
      <c r="D328" s="558"/>
      <c r="E328" s="558"/>
      <c r="F328" s="558"/>
      <c r="G328" s="26"/>
      <c r="H328" s="26"/>
    </row>
    <row r="329" spans="3:8">
      <c r="C329" s="558"/>
      <c r="D329" s="558"/>
      <c r="E329" s="558"/>
      <c r="F329" s="558"/>
      <c r="G329" s="26"/>
      <c r="H329" s="26"/>
    </row>
    <row r="330" spans="3:8">
      <c r="C330" s="558"/>
      <c r="D330" s="558"/>
      <c r="E330" s="558"/>
      <c r="F330" s="558"/>
      <c r="G330" s="26"/>
      <c r="H330" s="26"/>
    </row>
    <row r="331" spans="3:8">
      <c r="C331" s="558"/>
      <c r="D331" s="558"/>
      <c r="E331" s="558"/>
      <c r="F331" s="558"/>
      <c r="G331" s="26"/>
      <c r="H331" s="26"/>
    </row>
    <row r="332" spans="3:8">
      <c r="C332" s="558"/>
      <c r="D332" s="558"/>
      <c r="E332" s="558"/>
      <c r="F332" s="558"/>
      <c r="G332" s="26"/>
      <c r="H332" s="26"/>
    </row>
    <row r="333" spans="3:8">
      <c r="C333" s="558"/>
      <c r="D333" s="558"/>
      <c r="E333" s="558"/>
      <c r="F333" s="558"/>
      <c r="G333" s="26"/>
      <c r="H333" s="26"/>
    </row>
    <row r="334" spans="3:8">
      <c r="C334" s="558"/>
      <c r="D334" s="558"/>
      <c r="E334" s="558"/>
      <c r="F334" s="558"/>
      <c r="G334" s="26"/>
      <c r="H334" s="26"/>
    </row>
    <row r="335" spans="3:8">
      <c r="C335" s="558"/>
      <c r="D335" s="558"/>
      <c r="E335" s="558"/>
      <c r="F335" s="558"/>
      <c r="G335" s="26"/>
      <c r="H335" s="26"/>
    </row>
    <row r="336" spans="3:8">
      <c r="C336" s="558"/>
      <c r="D336" s="558"/>
      <c r="E336" s="558"/>
      <c r="F336" s="558"/>
      <c r="G336" s="26"/>
      <c r="H336" s="26"/>
    </row>
    <row r="337" spans="3:8">
      <c r="C337" s="558"/>
      <c r="D337" s="558"/>
      <c r="E337" s="558"/>
      <c r="F337" s="558"/>
      <c r="G337" s="26"/>
      <c r="H337" s="26"/>
    </row>
    <row r="338" spans="3:8">
      <c r="C338" s="558"/>
      <c r="D338" s="558"/>
      <c r="E338" s="558"/>
      <c r="F338" s="558"/>
      <c r="G338" s="26"/>
      <c r="H338" s="26"/>
    </row>
    <row r="339" spans="3:8">
      <c r="C339" s="558"/>
      <c r="D339" s="558"/>
      <c r="E339" s="558"/>
      <c r="F339" s="558"/>
      <c r="G339" s="26"/>
      <c r="H339" s="26"/>
    </row>
    <row r="340" spans="3:8">
      <c r="C340" s="558"/>
      <c r="D340" s="558"/>
      <c r="E340" s="558"/>
      <c r="F340" s="558"/>
      <c r="G340" s="26"/>
      <c r="H340" s="26"/>
    </row>
    <row r="341" spans="3:8">
      <c r="C341" s="558"/>
      <c r="D341" s="558"/>
      <c r="E341" s="558"/>
      <c r="F341" s="558"/>
      <c r="G341" s="26"/>
      <c r="H341" s="26"/>
    </row>
    <row r="342" spans="3:8">
      <c r="C342" s="558"/>
      <c r="D342" s="558"/>
      <c r="E342" s="558"/>
      <c r="F342" s="558"/>
      <c r="G342" s="26"/>
      <c r="H342" s="26"/>
    </row>
    <row r="343" spans="3:8">
      <c r="C343" s="558"/>
      <c r="D343" s="558"/>
      <c r="E343" s="558"/>
      <c r="F343" s="558"/>
      <c r="G343" s="26"/>
      <c r="H343" s="26"/>
    </row>
    <row r="344" spans="3:8">
      <c r="C344" s="558"/>
      <c r="D344" s="558"/>
      <c r="E344" s="558"/>
      <c r="F344" s="558"/>
      <c r="G344" s="26"/>
      <c r="H344" s="26"/>
    </row>
    <row r="345" spans="3:8">
      <c r="C345" s="558"/>
      <c r="D345" s="558"/>
      <c r="E345" s="558"/>
      <c r="F345" s="558"/>
      <c r="G345" s="26"/>
      <c r="H345" s="26"/>
    </row>
    <row r="346" spans="3:8">
      <c r="C346" s="558"/>
      <c r="D346" s="558"/>
      <c r="E346" s="558"/>
      <c r="F346" s="558"/>
      <c r="G346" s="26"/>
      <c r="H346" s="26"/>
    </row>
    <row r="347" spans="3:8">
      <c r="C347" s="558"/>
      <c r="D347" s="558"/>
      <c r="E347" s="558"/>
      <c r="F347" s="558"/>
      <c r="G347" s="26"/>
      <c r="H347" s="26"/>
    </row>
    <row r="348" spans="3:8">
      <c r="C348" s="558"/>
      <c r="D348" s="558"/>
      <c r="E348" s="558"/>
      <c r="F348" s="558"/>
      <c r="G348" s="26"/>
      <c r="H348" s="26"/>
    </row>
    <row r="349" spans="3:8">
      <c r="C349" s="558"/>
      <c r="D349" s="558"/>
      <c r="E349" s="558"/>
      <c r="F349" s="558"/>
      <c r="G349" s="26"/>
      <c r="H349" s="26"/>
    </row>
    <row r="350" spans="3:8">
      <c r="C350" s="558"/>
      <c r="D350" s="558"/>
      <c r="E350" s="558"/>
      <c r="F350" s="558"/>
      <c r="G350" s="26"/>
      <c r="H350" s="26"/>
    </row>
    <row r="351" spans="3:8">
      <c r="C351" s="558"/>
      <c r="D351" s="558"/>
      <c r="E351" s="558"/>
      <c r="F351" s="558"/>
      <c r="G351" s="26"/>
      <c r="H351" s="26"/>
    </row>
    <row r="352" spans="3:8">
      <c r="C352" s="558"/>
      <c r="D352" s="558"/>
      <c r="E352" s="558"/>
      <c r="F352" s="558"/>
      <c r="G352" s="26"/>
      <c r="H352" s="26"/>
    </row>
    <row r="353" spans="3:8">
      <c r="C353" s="558"/>
      <c r="D353" s="558"/>
      <c r="E353" s="558"/>
      <c r="F353" s="558"/>
      <c r="G353" s="26"/>
      <c r="H353" s="26"/>
    </row>
    <row r="354" spans="3:8">
      <c r="C354" s="558"/>
      <c r="D354" s="558"/>
      <c r="E354" s="558"/>
      <c r="F354" s="558"/>
      <c r="G354" s="26"/>
      <c r="H354" s="26"/>
    </row>
    <row r="355" spans="3:8">
      <c r="C355" s="558"/>
      <c r="D355" s="558"/>
      <c r="E355" s="558"/>
      <c r="F355" s="558"/>
      <c r="G355" s="26"/>
      <c r="H355" s="26"/>
    </row>
    <row r="356" spans="3:8">
      <c r="C356" s="558"/>
      <c r="D356" s="558"/>
      <c r="E356" s="558"/>
      <c r="F356" s="558"/>
      <c r="G356" s="26"/>
      <c r="H356" s="26"/>
    </row>
    <row r="357" spans="3:8">
      <c r="C357" s="558"/>
      <c r="D357" s="558"/>
      <c r="E357" s="558"/>
      <c r="F357" s="558"/>
      <c r="G357" s="26"/>
      <c r="H357" s="26"/>
    </row>
    <row r="358" spans="3:8">
      <c r="C358" s="558"/>
      <c r="D358" s="558"/>
      <c r="E358" s="558"/>
      <c r="F358" s="558"/>
      <c r="G358" s="26"/>
      <c r="H358" s="26"/>
    </row>
    <row r="359" spans="3:8">
      <c r="C359" s="558"/>
      <c r="D359" s="558"/>
      <c r="E359" s="558"/>
      <c r="F359" s="558"/>
      <c r="G359" s="26"/>
      <c r="H359" s="26"/>
    </row>
    <row r="360" spans="3:8">
      <c r="C360" s="558"/>
      <c r="D360" s="558"/>
      <c r="E360" s="558"/>
      <c r="F360" s="558"/>
      <c r="G360" s="26"/>
      <c r="H360" s="26"/>
    </row>
    <row r="361" spans="3:8">
      <c r="C361" s="558"/>
      <c r="D361" s="558"/>
      <c r="E361" s="558"/>
      <c r="F361" s="558"/>
      <c r="G361" s="26"/>
      <c r="H361" s="26"/>
    </row>
    <row r="362" spans="3:8">
      <c r="C362" s="558"/>
      <c r="D362" s="558"/>
      <c r="E362" s="558"/>
      <c r="F362" s="558"/>
      <c r="G362" s="26"/>
      <c r="H362" s="26"/>
    </row>
    <row r="363" spans="3:8">
      <c r="C363" s="558"/>
      <c r="D363" s="558"/>
      <c r="E363" s="558"/>
      <c r="F363" s="558"/>
      <c r="G363" s="26"/>
      <c r="H363" s="26"/>
    </row>
    <row r="364" spans="3:8">
      <c r="C364" s="558"/>
      <c r="D364" s="558"/>
      <c r="E364" s="558"/>
      <c r="F364" s="558"/>
      <c r="G364" s="26"/>
      <c r="H364" s="26"/>
    </row>
    <row r="365" spans="3:8">
      <c r="C365" s="558"/>
      <c r="D365" s="558"/>
      <c r="E365" s="558"/>
      <c r="F365" s="558"/>
      <c r="G365" s="26"/>
      <c r="H365" s="26"/>
    </row>
    <row r="366" spans="3:8">
      <c r="C366" s="558"/>
      <c r="D366" s="558"/>
      <c r="E366" s="558"/>
      <c r="F366" s="558"/>
      <c r="G366" s="26"/>
      <c r="H366" s="26"/>
    </row>
    <row r="367" spans="3:8">
      <c r="C367" s="558"/>
      <c r="D367" s="558"/>
      <c r="E367" s="558"/>
      <c r="F367" s="558"/>
      <c r="G367" s="26"/>
      <c r="H367" s="26"/>
    </row>
    <row r="368" spans="3:8">
      <c r="C368" s="558"/>
      <c r="D368" s="558"/>
      <c r="E368" s="558"/>
      <c r="F368" s="558"/>
      <c r="G368" s="26"/>
      <c r="H368" s="26"/>
    </row>
    <row r="369" spans="3:8">
      <c r="C369" s="558"/>
      <c r="D369" s="558"/>
      <c r="E369" s="558"/>
      <c r="F369" s="558"/>
      <c r="G369" s="26"/>
      <c r="H369" s="26"/>
    </row>
    <row r="370" spans="3:8">
      <c r="C370" s="558"/>
      <c r="D370" s="558"/>
      <c r="E370" s="558"/>
      <c r="F370" s="558"/>
      <c r="G370" s="26"/>
      <c r="H370" s="26"/>
    </row>
    <row r="371" spans="3:8">
      <c r="C371" s="558"/>
      <c r="D371" s="558"/>
      <c r="E371" s="558"/>
      <c r="F371" s="558"/>
      <c r="G371" s="26"/>
      <c r="H371" s="26"/>
    </row>
    <row r="372" spans="3:8">
      <c r="C372" s="558"/>
      <c r="D372" s="558"/>
      <c r="E372" s="558"/>
      <c r="F372" s="558"/>
      <c r="G372" s="26"/>
      <c r="H372" s="26"/>
    </row>
    <row r="373" spans="3:8">
      <c r="C373" s="558"/>
      <c r="D373" s="558"/>
      <c r="E373" s="558"/>
      <c r="F373" s="558"/>
      <c r="G373" s="26"/>
      <c r="H373" s="26"/>
    </row>
    <row r="374" spans="3:8">
      <c r="C374" s="558"/>
      <c r="D374" s="558"/>
      <c r="E374" s="558"/>
      <c r="F374" s="558"/>
      <c r="G374" s="26"/>
      <c r="H374" s="26"/>
    </row>
    <row r="375" spans="3:8">
      <c r="C375" s="558"/>
      <c r="D375" s="558"/>
      <c r="E375" s="558"/>
      <c r="F375" s="558"/>
      <c r="G375" s="26"/>
      <c r="H375" s="26"/>
    </row>
    <row r="376" spans="3:8">
      <c r="C376" s="558"/>
      <c r="D376" s="558"/>
      <c r="E376" s="558"/>
      <c r="F376" s="558"/>
      <c r="G376" s="26"/>
      <c r="H376" s="26"/>
    </row>
    <row r="377" spans="3:8">
      <c r="C377" s="558"/>
      <c r="D377" s="558"/>
      <c r="E377" s="558"/>
      <c r="F377" s="558"/>
      <c r="G377" s="26"/>
      <c r="H377" s="26"/>
    </row>
    <row r="378" spans="3:8">
      <c r="C378" s="558"/>
      <c r="D378" s="558"/>
      <c r="E378" s="558"/>
      <c r="F378" s="558"/>
      <c r="G378" s="26"/>
      <c r="H378" s="26"/>
    </row>
    <row r="379" spans="3:8">
      <c r="C379" s="558"/>
      <c r="D379" s="558"/>
      <c r="E379" s="558"/>
      <c r="F379" s="558"/>
      <c r="G379" s="26"/>
      <c r="H379" s="26"/>
    </row>
    <row r="380" spans="3:8">
      <c r="C380" s="558"/>
      <c r="D380" s="558"/>
      <c r="E380" s="558"/>
      <c r="F380" s="558"/>
      <c r="G380" s="26"/>
      <c r="H380" s="26"/>
    </row>
    <row r="381" spans="3:8">
      <c r="C381" s="558"/>
      <c r="D381" s="558"/>
      <c r="E381" s="558"/>
      <c r="F381" s="558"/>
      <c r="G381" s="26"/>
      <c r="H381" s="26"/>
    </row>
    <row r="382" spans="3:8">
      <c r="C382" s="558"/>
      <c r="D382" s="558"/>
      <c r="E382" s="558"/>
      <c r="F382" s="558"/>
      <c r="G382" s="26"/>
      <c r="H382" s="26"/>
    </row>
    <row r="383" spans="3:8">
      <c r="C383" s="558"/>
      <c r="D383" s="558"/>
      <c r="E383" s="558"/>
      <c r="F383" s="558"/>
      <c r="G383" s="26"/>
      <c r="H383" s="26"/>
    </row>
    <row r="384" spans="3:8">
      <c r="C384" s="558"/>
      <c r="D384" s="558"/>
      <c r="E384" s="558"/>
      <c r="F384" s="558"/>
      <c r="G384" s="26"/>
      <c r="H384" s="26"/>
    </row>
    <row r="385" spans="3:8">
      <c r="C385" s="558"/>
      <c r="D385" s="558"/>
      <c r="E385" s="558"/>
      <c r="F385" s="558"/>
      <c r="G385" s="26"/>
      <c r="H385" s="26"/>
    </row>
    <row r="386" spans="3:8">
      <c r="C386" s="558"/>
      <c r="D386" s="558"/>
      <c r="E386" s="558"/>
      <c r="F386" s="558"/>
      <c r="G386" s="26"/>
      <c r="H386" s="26"/>
    </row>
    <row r="387" spans="3:8">
      <c r="C387" s="558"/>
      <c r="D387" s="558"/>
      <c r="E387" s="558"/>
      <c r="F387" s="558"/>
      <c r="G387" s="26"/>
      <c r="H387" s="26"/>
    </row>
    <row r="388" spans="3:8">
      <c r="C388" s="558"/>
      <c r="D388" s="558"/>
      <c r="E388" s="558"/>
      <c r="F388" s="558"/>
      <c r="G388" s="26"/>
      <c r="H388" s="26"/>
    </row>
    <row r="389" spans="3:8">
      <c r="C389" s="558"/>
      <c r="D389" s="558"/>
      <c r="E389" s="558"/>
      <c r="F389" s="558"/>
      <c r="G389" s="26"/>
      <c r="H389" s="26"/>
    </row>
    <row r="390" spans="3:8">
      <c r="C390" s="558"/>
      <c r="D390" s="558"/>
      <c r="E390" s="558"/>
      <c r="F390" s="558"/>
      <c r="G390" s="26"/>
      <c r="H390" s="26"/>
    </row>
    <row r="391" spans="3:8">
      <c r="C391" s="558"/>
      <c r="D391" s="558"/>
      <c r="E391" s="558"/>
      <c r="F391" s="558"/>
      <c r="G391" s="26"/>
      <c r="H391" s="26"/>
    </row>
    <row r="392" spans="3:8">
      <c r="C392" s="558"/>
      <c r="D392" s="558"/>
      <c r="E392" s="558"/>
      <c r="F392" s="558"/>
      <c r="G392" s="26"/>
      <c r="H392" s="26"/>
    </row>
    <row r="393" spans="3:8">
      <c r="C393" s="558"/>
      <c r="D393" s="558"/>
      <c r="E393" s="558"/>
      <c r="F393" s="558"/>
      <c r="G393" s="26"/>
      <c r="H393" s="26"/>
    </row>
    <row r="394" spans="3:8">
      <c r="C394" s="558"/>
      <c r="D394" s="558"/>
      <c r="E394" s="558"/>
      <c r="F394" s="558"/>
      <c r="G394" s="26"/>
      <c r="H394" s="26"/>
    </row>
    <row r="395" spans="3:8">
      <c r="C395" s="558"/>
      <c r="D395" s="558"/>
      <c r="E395" s="558"/>
      <c r="F395" s="558"/>
      <c r="G395" s="26"/>
      <c r="H395" s="26"/>
    </row>
    <row r="396" spans="3:8">
      <c r="C396" s="558"/>
      <c r="D396" s="558"/>
      <c r="E396" s="558"/>
      <c r="F396" s="558"/>
      <c r="G396" s="26"/>
      <c r="H396" s="26"/>
    </row>
    <row r="397" spans="3:8">
      <c r="C397" s="558"/>
      <c r="D397" s="558"/>
      <c r="E397" s="558"/>
      <c r="F397" s="558"/>
      <c r="G397" s="26"/>
      <c r="H397" s="26"/>
    </row>
    <row r="398" spans="3:8">
      <c r="C398" s="558"/>
      <c r="D398" s="558"/>
      <c r="E398" s="558"/>
      <c r="F398" s="558"/>
      <c r="G398" s="26"/>
      <c r="H398" s="26"/>
    </row>
    <row r="399" spans="3:8">
      <c r="C399" s="558"/>
      <c r="D399" s="558"/>
      <c r="E399" s="558"/>
      <c r="F399" s="558"/>
      <c r="G399" s="26"/>
      <c r="H399" s="26"/>
    </row>
    <row r="400" spans="3:8">
      <c r="C400" s="558"/>
      <c r="D400" s="558"/>
      <c r="E400" s="558"/>
      <c r="F400" s="558"/>
      <c r="G400" s="26"/>
      <c r="H400" s="26"/>
    </row>
    <row r="401" spans="3:8">
      <c r="C401" s="558"/>
      <c r="D401" s="558"/>
      <c r="E401" s="558"/>
      <c r="F401" s="558"/>
      <c r="G401" s="26"/>
      <c r="H401" s="26"/>
    </row>
    <row r="402" spans="3:8">
      <c r="C402" s="558"/>
      <c r="D402" s="558"/>
      <c r="E402" s="558"/>
      <c r="F402" s="558"/>
      <c r="G402" s="26"/>
      <c r="H402" s="26"/>
    </row>
    <row r="403" spans="3:8">
      <c r="C403" s="558"/>
      <c r="D403" s="558"/>
      <c r="E403" s="558"/>
      <c r="F403" s="558"/>
      <c r="G403" s="26"/>
      <c r="H403" s="26"/>
    </row>
    <row r="404" spans="3:8">
      <c r="C404" s="558"/>
      <c r="D404" s="558"/>
      <c r="E404" s="558"/>
      <c r="F404" s="558"/>
      <c r="G404" s="26"/>
      <c r="H404" s="26"/>
    </row>
    <row r="405" spans="3:8">
      <c r="C405" s="558"/>
      <c r="D405" s="558"/>
      <c r="E405" s="558"/>
      <c r="F405" s="558"/>
      <c r="G405" s="26"/>
      <c r="H405" s="26"/>
    </row>
    <row r="406" spans="3:8">
      <c r="C406" s="558"/>
      <c r="D406" s="558"/>
      <c r="E406" s="558"/>
      <c r="F406" s="558"/>
      <c r="G406" s="26"/>
      <c r="H406" s="26"/>
    </row>
    <row r="407" spans="3:8">
      <c r="C407" s="558"/>
      <c r="D407" s="558"/>
      <c r="E407" s="558"/>
      <c r="F407" s="558"/>
      <c r="G407" s="26"/>
      <c r="H407" s="26"/>
    </row>
    <row r="408" spans="3:8">
      <c r="C408" s="558"/>
      <c r="D408" s="558"/>
      <c r="E408" s="558"/>
      <c r="F408" s="558"/>
      <c r="G408" s="26"/>
      <c r="H408" s="26"/>
    </row>
    <row r="409" spans="3:8">
      <c r="C409" s="558"/>
      <c r="D409" s="558"/>
      <c r="E409" s="558"/>
      <c r="F409" s="558"/>
      <c r="G409" s="26"/>
      <c r="H409" s="26"/>
    </row>
    <row r="410" spans="3:8">
      <c r="C410" s="558"/>
      <c r="D410" s="558"/>
      <c r="E410" s="558"/>
      <c r="F410" s="558"/>
      <c r="G410" s="26"/>
      <c r="H410" s="26"/>
    </row>
    <row r="411" spans="3:8">
      <c r="C411" s="558"/>
      <c r="D411" s="558"/>
      <c r="E411" s="558"/>
      <c r="F411" s="558"/>
      <c r="G411" s="26"/>
      <c r="H411" s="26"/>
    </row>
    <row r="412" spans="3:8">
      <c r="C412" s="558"/>
      <c r="D412" s="558"/>
      <c r="E412" s="558"/>
      <c r="F412" s="558"/>
      <c r="G412" s="26"/>
      <c r="H412" s="26"/>
    </row>
    <row r="413" spans="3:8">
      <c r="C413" s="558"/>
      <c r="D413" s="558"/>
      <c r="E413" s="558"/>
      <c r="F413" s="558"/>
      <c r="G413" s="26"/>
      <c r="H413" s="26"/>
    </row>
    <row r="414" spans="3:8">
      <c r="C414" s="558"/>
      <c r="D414" s="558"/>
      <c r="E414" s="558"/>
      <c r="F414" s="558"/>
      <c r="G414" s="26"/>
      <c r="H414" s="26"/>
    </row>
    <row r="415" spans="3:8">
      <c r="C415" s="558"/>
      <c r="D415" s="558"/>
      <c r="E415" s="558"/>
      <c r="F415" s="558"/>
      <c r="G415" s="26"/>
      <c r="H415" s="26"/>
    </row>
    <row r="416" spans="3:8">
      <c r="C416" s="558"/>
      <c r="D416" s="558"/>
      <c r="E416" s="558"/>
      <c r="F416" s="558"/>
      <c r="G416" s="26"/>
      <c r="H416" s="26"/>
    </row>
    <row r="417" spans="3:8">
      <c r="C417" s="558"/>
      <c r="D417" s="558"/>
      <c r="E417" s="558"/>
      <c r="F417" s="558"/>
      <c r="G417" s="26"/>
      <c r="H417" s="26"/>
    </row>
    <row r="418" spans="3:8">
      <c r="C418" s="558"/>
      <c r="D418" s="558"/>
      <c r="E418" s="558"/>
      <c r="F418" s="558"/>
      <c r="G418" s="26"/>
      <c r="H418" s="26"/>
    </row>
    <row r="419" spans="3:8">
      <c r="C419" s="558"/>
      <c r="D419" s="558"/>
      <c r="E419" s="558"/>
      <c r="F419" s="558"/>
      <c r="G419" s="26"/>
      <c r="H419" s="26"/>
    </row>
    <row r="420" spans="3:8">
      <c r="C420" s="558"/>
      <c r="D420" s="558"/>
      <c r="E420" s="558"/>
      <c r="F420" s="558"/>
      <c r="G420" s="26"/>
      <c r="H420" s="26"/>
    </row>
    <row r="421" spans="3:8">
      <c r="C421" s="558"/>
      <c r="D421" s="558"/>
      <c r="E421" s="558"/>
      <c r="F421" s="558"/>
      <c r="G421" s="26"/>
      <c r="H421" s="26"/>
    </row>
    <row r="422" spans="3:8">
      <c r="C422" s="558"/>
      <c r="D422" s="558"/>
      <c r="E422" s="558"/>
      <c r="F422" s="558"/>
      <c r="G422" s="26"/>
      <c r="H422" s="26"/>
    </row>
    <row r="423" spans="3:8">
      <c r="C423" s="558"/>
      <c r="D423" s="558"/>
      <c r="E423" s="558"/>
      <c r="F423" s="558"/>
      <c r="G423" s="26"/>
      <c r="H423" s="26"/>
    </row>
    <row r="424" spans="3:8">
      <c r="C424" s="558"/>
      <c r="D424" s="558"/>
      <c r="E424" s="558"/>
      <c r="F424" s="558"/>
      <c r="G424" s="26"/>
      <c r="H424" s="26"/>
    </row>
    <row r="425" spans="3:8">
      <c r="C425" s="558"/>
      <c r="D425" s="558"/>
      <c r="E425" s="558"/>
      <c r="F425" s="558"/>
      <c r="G425" s="26"/>
      <c r="H425" s="26"/>
    </row>
    <row r="426" spans="3:8">
      <c r="C426" s="558"/>
      <c r="D426" s="558"/>
      <c r="E426" s="558"/>
      <c r="F426" s="558"/>
      <c r="G426" s="26"/>
      <c r="H426" s="26"/>
    </row>
    <row r="427" spans="3:8">
      <c r="C427" s="558"/>
      <c r="D427" s="558"/>
      <c r="E427" s="558"/>
      <c r="F427" s="558"/>
      <c r="G427" s="26"/>
      <c r="H427" s="26"/>
    </row>
    <row r="428" spans="3:8">
      <c r="C428" s="558"/>
      <c r="D428" s="558"/>
      <c r="E428" s="558"/>
      <c r="F428" s="558"/>
      <c r="G428" s="26"/>
      <c r="H428" s="26"/>
    </row>
    <row r="429" spans="3:8">
      <c r="C429" s="558"/>
      <c r="D429" s="558"/>
      <c r="E429" s="558"/>
      <c r="F429" s="558"/>
      <c r="G429" s="26"/>
      <c r="H429" s="26"/>
    </row>
    <row r="430" spans="3:8">
      <c r="C430" s="558"/>
      <c r="D430" s="558"/>
      <c r="E430" s="558"/>
      <c r="F430" s="558"/>
      <c r="G430" s="26"/>
      <c r="H430" s="26"/>
    </row>
    <row r="431" spans="3:8">
      <c r="C431" s="558"/>
      <c r="D431" s="558"/>
      <c r="E431" s="558"/>
      <c r="F431" s="558"/>
      <c r="G431" s="26"/>
      <c r="H431" s="26"/>
    </row>
    <row r="432" spans="3:8">
      <c r="C432" s="558"/>
      <c r="D432" s="558"/>
      <c r="E432" s="558"/>
      <c r="F432" s="558"/>
      <c r="G432" s="26"/>
      <c r="H432" s="26"/>
    </row>
    <row r="433" spans="3:8">
      <c r="C433" s="558"/>
      <c r="D433" s="558"/>
      <c r="E433" s="558"/>
      <c r="F433" s="558"/>
      <c r="G433" s="26"/>
      <c r="H433" s="26"/>
    </row>
    <row r="434" spans="3:8">
      <c r="C434" s="558"/>
      <c r="D434" s="558"/>
      <c r="E434" s="558"/>
      <c r="F434" s="558"/>
      <c r="G434" s="26"/>
      <c r="H434" s="26"/>
    </row>
    <row r="435" spans="3:8">
      <c r="C435" s="558"/>
      <c r="D435" s="558"/>
      <c r="E435" s="558"/>
      <c r="F435" s="558"/>
      <c r="G435" s="26"/>
      <c r="H435" s="26"/>
    </row>
    <row r="436" spans="3:8">
      <c r="C436" s="558"/>
      <c r="D436" s="558"/>
      <c r="E436" s="558"/>
      <c r="F436" s="558"/>
      <c r="G436" s="26"/>
      <c r="H436" s="26"/>
    </row>
    <row r="437" spans="3:8">
      <c r="C437" s="558"/>
      <c r="D437" s="558"/>
      <c r="E437" s="558"/>
      <c r="F437" s="558"/>
      <c r="G437" s="26"/>
      <c r="H437" s="26"/>
    </row>
    <row r="438" spans="3:8">
      <c r="C438" s="558"/>
      <c r="D438" s="558"/>
      <c r="E438" s="558"/>
      <c r="F438" s="558"/>
      <c r="G438" s="26"/>
      <c r="H438" s="26"/>
    </row>
    <row r="439" spans="3:8">
      <c r="C439" s="558"/>
      <c r="D439" s="558"/>
      <c r="E439" s="558"/>
      <c r="F439" s="558"/>
      <c r="G439" s="26"/>
      <c r="H439" s="26"/>
    </row>
    <row r="440" spans="3:8">
      <c r="C440" s="558"/>
      <c r="D440" s="558"/>
      <c r="E440" s="558"/>
      <c r="F440" s="558"/>
      <c r="G440" s="26"/>
      <c r="H440" s="26"/>
    </row>
    <row r="441" spans="3:8">
      <c r="C441" s="558"/>
      <c r="D441" s="558"/>
      <c r="E441" s="558"/>
      <c r="F441" s="558"/>
      <c r="G441" s="26"/>
      <c r="H441" s="26"/>
    </row>
    <row r="442" spans="3:8">
      <c r="C442" s="558"/>
      <c r="D442" s="558"/>
      <c r="E442" s="558"/>
      <c r="F442" s="558"/>
      <c r="G442" s="26"/>
      <c r="H442" s="26"/>
    </row>
    <row r="443" spans="3:8">
      <c r="C443" s="558"/>
      <c r="D443" s="558"/>
      <c r="E443" s="558"/>
      <c r="F443" s="558"/>
      <c r="G443" s="26"/>
      <c r="H443" s="26"/>
    </row>
    <row r="444" spans="3:8">
      <c r="C444" s="558"/>
      <c r="D444" s="558"/>
      <c r="E444" s="558"/>
      <c r="F444" s="558"/>
      <c r="G444" s="26"/>
      <c r="H444" s="26"/>
    </row>
    <row r="445" spans="3:8">
      <c r="C445" s="558"/>
      <c r="D445" s="558"/>
      <c r="E445" s="558"/>
      <c r="F445" s="558"/>
      <c r="G445" s="26"/>
      <c r="H445" s="26"/>
    </row>
    <row r="446" spans="3:8">
      <c r="C446" s="558"/>
      <c r="D446" s="558"/>
      <c r="E446" s="558"/>
      <c r="F446" s="558"/>
      <c r="G446" s="26"/>
      <c r="H446" s="26"/>
    </row>
    <row r="447" spans="3:8">
      <c r="C447" s="558"/>
      <c r="D447" s="558"/>
      <c r="E447" s="558"/>
      <c r="F447" s="558"/>
      <c r="G447" s="26"/>
      <c r="H447" s="26"/>
    </row>
    <row r="448" spans="3:8">
      <c r="C448" s="558"/>
      <c r="D448" s="558"/>
      <c r="E448" s="558"/>
      <c r="F448" s="558"/>
      <c r="G448" s="26"/>
      <c r="H448" s="26"/>
    </row>
    <row r="449" spans="3:8">
      <c r="C449" s="558"/>
      <c r="D449" s="558"/>
      <c r="E449" s="558"/>
      <c r="F449" s="558"/>
      <c r="G449" s="26"/>
      <c r="H449" s="26"/>
    </row>
    <row r="450" spans="3:8">
      <c r="C450" s="558"/>
      <c r="D450" s="558"/>
      <c r="E450" s="558"/>
      <c r="F450" s="558"/>
      <c r="G450" s="26"/>
      <c r="H450" s="26"/>
    </row>
    <row r="451" spans="3:8">
      <c r="C451" s="558"/>
      <c r="D451" s="558"/>
      <c r="E451" s="558"/>
      <c r="F451" s="558"/>
      <c r="G451" s="26"/>
      <c r="H451" s="26"/>
    </row>
    <row r="452" spans="3:8">
      <c r="C452" s="558"/>
      <c r="D452" s="558"/>
      <c r="E452" s="558"/>
      <c r="F452" s="558"/>
      <c r="G452" s="26"/>
      <c r="H452" s="26"/>
    </row>
    <row r="453" spans="3:8">
      <c r="C453" s="558"/>
      <c r="D453" s="558"/>
      <c r="E453" s="558"/>
      <c r="F453" s="558"/>
      <c r="G453" s="26"/>
      <c r="H453" s="26"/>
    </row>
    <row r="454" spans="3:8">
      <c r="C454" s="558"/>
      <c r="D454" s="558"/>
      <c r="E454" s="558"/>
      <c r="F454" s="558"/>
      <c r="G454" s="26"/>
      <c r="H454" s="26"/>
    </row>
    <row r="455" spans="3:8">
      <c r="C455" s="558"/>
      <c r="D455" s="558"/>
      <c r="E455" s="558"/>
      <c r="F455" s="558"/>
      <c r="G455" s="26"/>
      <c r="H455" s="26"/>
    </row>
    <row r="456" spans="3:8">
      <c r="C456" s="558"/>
      <c r="D456" s="558"/>
      <c r="E456" s="558"/>
      <c r="F456" s="558"/>
      <c r="G456" s="26"/>
      <c r="H456" s="26"/>
    </row>
    <row r="457" spans="3:8">
      <c r="C457" s="558"/>
      <c r="D457" s="558"/>
      <c r="E457" s="558"/>
      <c r="F457" s="558"/>
      <c r="G457" s="26"/>
      <c r="H457" s="26"/>
    </row>
    <row r="458" spans="3:8">
      <c r="C458" s="558"/>
      <c r="D458" s="558"/>
      <c r="E458" s="558"/>
      <c r="F458" s="558"/>
      <c r="G458" s="26"/>
      <c r="H458" s="26"/>
    </row>
    <row r="459" spans="3:8">
      <c r="C459" s="558"/>
      <c r="D459" s="558"/>
      <c r="E459" s="558"/>
      <c r="F459" s="558"/>
      <c r="G459" s="26"/>
      <c r="H459" s="26"/>
    </row>
    <row r="460" spans="3:8">
      <c r="C460" s="558"/>
      <c r="D460" s="558"/>
      <c r="E460" s="558"/>
      <c r="F460" s="558"/>
      <c r="G460" s="26"/>
      <c r="H460" s="26"/>
    </row>
    <row r="461" spans="3:8">
      <c r="C461" s="558"/>
      <c r="D461" s="558"/>
      <c r="E461" s="558"/>
      <c r="F461" s="558"/>
      <c r="G461" s="26"/>
      <c r="H461" s="26"/>
    </row>
    <row r="462" spans="3:8">
      <c r="C462" s="558"/>
      <c r="D462" s="558"/>
      <c r="E462" s="558"/>
      <c r="F462" s="558"/>
      <c r="G462" s="26"/>
      <c r="H462" s="26"/>
    </row>
    <row r="463" spans="3:8">
      <c r="C463" s="558"/>
      <c r="D463" s="558"/>
      <c r="E463" s="558"/>
      <c r="F463" s="558"/>
      <c r="G463" s="26"/>
      <c r="H463" s="26"/>
    </row>
    <row r="464" spans="3:8">
      <c r="C464" s="558"/>
      <c r="D464" s="558"/>
      <c r="E464" s="558"/>
      <c r="F464" s="558"/>
      <c r="G464" s="26"/>
      <c r="H464" s="26"/>
    </row>
    <row r="465" spans="3:8">
      <c r="C465" s="558"/>
      <c r="D465" s="558"/>
      <c r="E465" s="558"/>
      <c r="F465" s="558"/>
      <c r="G465" s="26"/>
      <c r="H465" s="26"/>
    </row>
    <row r="466" spans="3:8">
      <c r="C466" s="558"/>
      <c r="D466" s="558"/>
      <c r="E466" s="558"/>
      <c r="F466" s="558"/>
      <c r="G466" s="26"/>
      <c r="H466" s="26"/>
    </row>
    <row r="467" spans="3:8">
      <c r="C467" s="558"/>
      <c r="D467" s="558"/>
      <c r="E467" s="558"/>
      <c r="F467" s="558"/>
      <c r="G467" s="26"/>
      <c r="H467" s="26"/>
    </row>
    <row r="468" spans="3:8">
      <c r="C468" s="558"/>
      <c r="D468" s="558"/>
      <c r="E468" s="558"/>
      <c r="F468" s="558"/>
      <c r="G468" s="26"/>
      <c r="H468" s="26"/>
    </row>
    <row r="469" spans="3:8">
      <c r="C469" s="558"/>
      <c r="D469" s="558"/>
      <c r="E469" s="558"/>
      <c r="F469" s="558"/>
      <c r="G469" s="26"/>
      <c r="H469" s="26"/>
    </row>
    <row r="470" spans="3:8">
      <c r="C470" s="558"/>
      <c r="D470" s="558"/>
      <c r="E470" s="558"/>
      <c r="F470" s="558"/>
      <c r="G470" s="26"/>
      <c r="H470" s="26"/>
    </row>
    <row r="471" spans="3:8">
      <c r="C471" s="558"/>
      <c r="D471" s="558"/>
      <c r="E471" s="558"/>
      <c r="F471" s="558"/>
      <c r="G471" s="26"/>
      <c r="H471" s="26"/>
    </row>
    <row r="472" spans="3:8">
      <c r="C472" s="558"/>
      <c r="D472" s="558"/>
      <c r="E472" s="558"/>
      <c r="F472" s="558"/>
      <c r="G472" s="26"/>
      <c r="H472" s="26"/>
    </row>
    <row r="473" spans="3:8">
      <c r="C473" s="558"/>
      <c r="D473" s="558"/>
      <c r="E473" s="558"/>
      <c r="F473" s="558"/>
      <c r="G473" s="26"/>
      <c r="H473" s="26"/>
    </row>
    <row r="474" spans="3:8">
      <c r="C474" s="558"/>
      <c r="D474" s="558"/>
      <c r="E474" s="558"/>
      <c r="F474" s="558"/>
      <c r="G474" s="26"/>
      <c r="H474" s="26"/>
    </row>
    <row r="475" spans="3:8">
      <c r="C475" s="558"/>
      <c r="D475" s="558"/>
      <c r="E475" s="558"/>
      <c r="F475" s="558"/>
      <c r="G475" s="26"/>
      <c r="H475" s="26"/>
    </row>
    <row r="476" spans="3:8">
      <c r="C476" s="558"/>
      <c r="D476" s="558"/>
      <c r="E476" s="558"/>
      <c r="F476" s="558"/>
      <c r="G476" s="26"/>
      <c r="H476" s="26"/>
    </row>
    <row r="477" spans="3:8">
      <c r="C477" s="558"/>
      <c r="D477" s="558"/>
      <c r="E477" s="558"/>
      <c r="F477" s="558"/>
      <c r="G477" s="26"/>
      <c r="H477" s="26"/>
    </row>
    <row r="478" spans="3:8">
      <c r="C478" s="558"/>
      <c r="D478" s="558"/>
      <c r="E478" s="558"/>
      <c r="F478" s="558"/>
      <c r="G478" s="26"/>
      <c r="H478" s="26"/>
    </row>
    <row r="479" spans="3:8">
      <c r="C479" s="558"/>
      <c r="D479" s="558"/>
      <c r="E479" s="558"/>
      <c r="F479" s="558"/>
      <c r="G479" s="26"/>
      <c r="H479" s="26"/>
    </row>
    <row r="480" spans="3:8">
      <c r="C480" s="558"/>
      <c r="D480" s="558"/>
      <c r="E480" s="558"/>
      <c r="F480" s="558"/>
      <c r="G480" s="26"/>
      <c r="H480" s="26"/>
    </row>
    <row r="481" spans="3:8">
      <c r="C481" s="558"/>
      <c r="D481" s="558"/>
      <c r="E481" s="558"/>
      <c r="F481" s="558"/>
      <c r="G481" s="26"/>
      <c r="H481" s="26"/>
    </row>
    <row r="482" spans="3:8">
      <c r="C482" s="558"/>
      <c r="D482" s="558"/>
      <c r="E482" s="558"/>
      <c r="F482" s="558"/>
      <c r="G482" s="26"/>
      <c r="H482" s="26"/>
    </row>
    <row r="483" spans="3:8">
      <c r="C483" s="558"/>
      <c r="D483" s="558"/>
      <c r="E483" s="558"/>
      <c r="F483" s="558"/>
      <c r="G483" s="26"/>
      <c r="H483" s="26"/>
    </row>
    <row r="484" spans="3:8">
      <c r="C484" s="558"/>
      <c r="D484" s="558"/>
      <c r="E484" s="558"/>
      <c r="F484" s="558"/>
      <c r="G484" s="26"/>
      <c r="H484" s="26"/>
    </row>
    <row r="485" spans="3:8">
      <c r="C485" s="558"/>
      <c r="D485" s="558"/>
      <c r="E485" s="558"/>
      <c r="F485" s="558"/>
      <c r="G485" s="26"/>
      <c r="H485" s="26"/>
    </row>
    <row r="486" spans="3:8">
      <c r="C486" s="558"/>
      <c r="D486" s="558"/>
      <c r="E486" s="558"/>
      <c r="F486" s="558"/>
      <c r="G486" s="26"/>
      <c r="H486" s="26"/>
    </row>
    <row r="487" spans="3:8">
      <c r="C487" s="558"/>
      <c r="D487" s="558"/>
      <c r="E487" s="558"/>
      <c r="F487" s="558"/>
      <c r="G487" s="26"/>
      <c r="H487" s="26"/>
    </row>
    <row r="488" spans="3:8">
      <c r="C488" s="558"/>
      <c r="D488" s="558"/>
      <c r="E488" s="558"/>
      <c r="F488" s="558"/>
      <c r="G488" s="26"/>
      <c r="H488" s="26"/>
    </row>
    <row r="489" spans="3:8">
      <c r="C489" s="558"/>
      <c r="D489" s="558"/>
      <c r="E489" s="558"/>
      <c r="F489" s="558"/>
      <c r="G489" s="26"/>
      <c r="H489" s="26"/>
    </row>
    <row r="490" spans="3:8">
      <c r="C490" s="558"/>
      <c r="D490" s="558"/>
      <c r="E490" s="558"/>
      <c r="F490" s="558"/>
      <c r="G490" s="26"/>
      <c r="H490" s="26"/>
    </row>
    <row r="491" spans="3:8">
      <c r="C491" s="558"/>
      <c r="D491" s="558"/>
      <c r="E491" s="558"/>
      <c r="F491" s="558"/>
      <c r="G491" s="26"/>
      <c r="H491" s="26"/>
    </row>
    <row r="492" spans="3:8">
      <c r="C492" s="558"/>
      <c r="D492" s="558"/>
      <c r="E492" s="558"/>
      <c r="F492" s="558"/>
      <c r="G492" s="26"/>
      <c r="H492" s="26"/>
    </row>
    <row r="493" spans="3:8">
      <c r="C493" s="558"/>
      <c r="D493" s="558"/>
      <c r="E493" s="558"/>
      <c r="F493" s="558"/>
      <c r="G493" s="26"/>
      <c r="H493" s="26"/>
    </row>
    <row r="494" spans="3:8">
      <c r="C494" s="558"/>
      <c r="D494" s="558"/>
      <c r="E494" s="558"/>
      <c r="F494" s="558"/>
      <c r="G494" s="26"/>
      <c r="H494" s="26"/>
    </row>
    <row r="495" spans="3:8">
      <c r="C495" s="558"/>
      <c r="D495" s="558"/>
      <c r="E495" s="558"/>
      <c r="F495" s="558"/>
      <c r="G495" s="26"/>
      <c r="H495" s="26"/>
    </row>
    <row r="496" spans="3:8">
      <c r="C496" s="558"/>
      <c r="D496" s="558"/>
      <c r="E496" s="558"/>
      <c r="F496" s="558"/>
      <c r="G496" s="26"/>
      <c r="H496" s="26"/>
    </row>
    <row r="497" spans="3:8">
      <c r="C497" s="558"/>
      <c r="D497" s="558"/>
      <c r="E497" s="558"/>
      <c r="F497" s="558"/>
      <c r="G497" s="26"/>
      <c r="H497" s="26"/>
    </row>
    <row r="498" spans="3:8">
      <c r="C498" s="558"/>
      <c r="D498" s="558"/>
      <c r="E498" s="558"/>
      <c r="F498" s="558"/>
      <c r="G498" s="26"/>
      <c r="H498" s="26"/>
    </row>
    <row r="499" spans="3:8">
      <c r="C499" s="558"/>
      <c r="D499" s="558"/>
      <c r="E499" s="558"/>
      <c r="F499" s="558"/>
      <c r="G499" s="26"/>
      <c r="H499" s="26"/>
    </row>
    <row r="500" spans="3:8">
      <c r="C500" s="558"/>
      <c r="D500" s="558"/>
      <c r="E500" s="558"/>
      <c r="F500" s="558"/>
      <c r="G500" s="26"/>
      <c r="H500" s="26"/>
    </row>
    <row r="501" spans="3:8">
      <c r="C501" s="558"/>
      <c r="D501" s="558"/>
      <c r="E501" s="558"/>
      <c r="F501" s="558"/>
      <c r="G501" s="26"/>
      <c r="H501" s="26"/>
    </row>
    <row r="502" spans="3:8">
      <c r="C502" s="558"/>
      <c r="D502" s="558"/>
      <c r="E502" s="558"/>
      <c r="F502" s="558"/>
      <c r="G502" s="26"/>
      <c r="H502" s="26"/>
    </row>
    <row r="503" spans="3:8">
      <c r="C503" s="558"/>
      <c r="D503" s="558"/>
      <c r="E503" s="558"/>
      <c r="F503" s="558"/>
      <c r="G503" s="26"/>
      <c r="H503" s="26"/>
    </row>
    <row r="504" spans="3:8">
      <c r="C504" s="558"/>
      <c r="D504" s="558"/>
      <c r="E504" s="558"/>
      <c r="F504" s="558"/>
      <c r="G504" s="26"/>
      <c r="H504" s="26"/>
    </row>
    <row r="505" spans="3:8">
      <c r="C505" s="558"/>
      <c r="D505" s="558"/>
      <c r="E505" s="558"/>
      <c r="F505" s="558"/>
      <c r="G505" s="26"/>
      <c r="H505" s="26"/>
    </row>
    <row r="506" spans="3:8">
      <c r="C506" s="558"/>
      <c r="D506" s="558"/>
      <c r="E506" s="558"/>
      <c r="F506" s="558"/>
      <c r="G506" s="26"/>
      <c r="H506" s="26"/>
    </row>
    <row r="507" spans="3:8">
      <c r="C507" s="558"/>
      <c r="D507" s="558"/>
      <c r="E507" s="558"/>
      <c r="F507" s="558"/>
      <c r="G507" s="26"/>
      <c r="H507" s="26"/>
    </row>
    <row r="508" spans="3:8">
      <c r="C508" s="558"/>
      <c r="D508" s="558"/>
      <c r="E508" s="558"/>
      <c r="F508" s="558"/>
      <c r="G508" s="26"/>
      <c r="H508" s="26"/>
    </row>
    <row r="509" spans="3:8">
      <c r="C509" s="558"/>
      <c r="D509" s="558"/>
      <c r="E509" s="558"/>
      <c r="F509" s="558"/>
      <c r="G509" s="26"/>
      <c r="H509" s="26"/>
    </row>
    <row r="510" spans="3:8">
      <c r="C510" s="558"/>
      <c r="D510" s="558"/>
      <c r="E510" s="558"/>
      <c r="F510" s="558"/>
      <c r="G510" s="26"/>
      <c r="H510" s="26"/>
    </row>
    <row r="511" spans="3:8">
      <c r="C511" s="558"/>
      <c r="D511" s="558"/>
      <c r="E511" s="558"/>
      <c r="F511" s="558"/>
      <c r="G511" s="26"/>
      <c r="H511" s="26"/>
    </row>
    <row r="512" spans="3:8">
      <c r="C512" s="558"/>
      <c r="D512" s="558"/>
      <c r="E512" s="558"/>
      <c r="F512" s="558"/>
      <c r="G512" s="26"/>
      <c r="H512" s="26"/>
    </row>
    <row r="513" spans="3:8">
      <c r="C513" s="558"/>
      <c r="D513" s="558"/>
      <c r="E513" s="558"/>
      <c r="F513" s="558"/>
      <c r="G513" s="26"/>
      <c r="H513" s="26"/>
    </row>
    <row r="514" spans="3:8">
      <c r="C514" s="558"/>
      <c r="D514" s="558"/>
      <c r="E514" s="558"/>
      <c r="F514" s="558"/>
      <c r="G514" s="26"/>
      <c r="H514" s="26"/>
    </row>
    <row r="515" spans="3:8">
      <c r="C515" s="558"/>
      <c r="D515" s="558"/>
      <c r="E515" s="558"/>
      <c r="F515" s="558"/>
      <c r="G515" s="26"/>
      <c r="H515" s="26"/>
    </row>
    <row r="516" spans="3:8">
      <c r="C516" s="558"/>
      <c r="D516" s="558"/>
      <c r="E516" s="558"/>
      <c r="F516" s="558"/>
      <c r="G516" s="26"/>
      <c r="H516" s="26"/>
    </row>
    <row r="517" spans="3:8">
      <c r="C517" s="558"/>
      <c r="D517" s="558"/>
      <c r="E517" s="558"/>
      <c r="F517" s="558"/>
      <c r="G517" s="26"/>
      <c r="H517" s="26"/>
    </row>
    <row r="518" spans="3:8">
      <c r="C518" s="558"/>
      <c r="D518" s="558"/>
      <c r="E518" s="558"/>
      <c r="F518" s="558"/>
      <c r="G518" s="26"/>
      <c r="H518" s="26"/>
    </row>
    <row r="519" spans="3:8">
      <c r="C519" s="558"/>
      <c r="D519" s="558"/>
      <c r="E519" s="558"/>
      <c r="F519" s="558"/>
      <c r="G519" s="26"/>
      <c r="H519" s="26"/>
    </row>
    <row r="520" spans="3:8">
      <c r="C520" s="558"/>
      <c r="D520" s="558"/>
      <c r="E520" s="558"/>
      <c r="F520" s="558"/>
      <c r="G520" s="26"/>
      <c r="H520" s="26"/>
    </row>
    <row r="521" spans="3:8">
      <c r="C521" s="558"/>
      <c r="D521" s="558"/>
      <c r="E521" s="558"/>
      <c r="F521" s="558"/>
      <c r="G521" s="26"/>
      <c r="H521" s="26"/>
    </row>
    <row r="522" spans="3:8">
      <c r="C522" s="558"/>
      <c r="D522" s="558"/>
      <c r="E522" s="558"/>
      <c r="F522" s="558"/>
      <c r="G522" s="26"/>
      <c r="H522" s="26"/>
    </row>
    <row r="523" spans="3:8">
      <c r="C523" s="558"/>
      <c r="D523" s="558"/>
      <c r="E523" s="558"/>
      <c r="F523" s="558"/>
      <c r="G523" s="26"/>
      <c r="H523" s="26"/>
    </row>
    <row r="524" spans="3:8">
      <c r="C524" s="558"/>
      <c r="D524" s="558"/>
      <c r="E524" s="558"/>
      <c r="F524" s="558"/>
      <c r="G524" s="26"/>
      <c r="H524" s="26"/>
    </row>
    <row r="525" spans="3:8">
      <c r="C525" s="558"/>
      <c r="D525" s="558"/>
      <c r="E525" s="558"/>
      <c r="F525" s="558"/>
      <c r="G525" s="26"/>
      <c r="H525" s="26"/>
    </row>
    <row r="526" spans="3:8">
      <c r="C526" s="558"/>
      <c r="D526" s="558"/>
      <c r="E526" s="558"/>
      <c r="F526" s="558"/>
      <c r="G526" s="26"/>
      <c r="H526" s="26"/>
    </row>
    <row r="527" spans="3:8">
      <c r="C527" s="558"/>
      <c r="D527" s="558"/>
      <c r="E527" s="558"/>
      <c r="F527" s="558"/>
      <c r="G527" s="26"/>
      <c r="H527" s="26"/>
    </row>
    <row r="528" spans="3:8">
      <c r="C528" s="558"/>
      <c r="D528" s="558"/>
      <c r="E528" s="558"/>
      <c r="F528" s="558"/>
      <c r="G528" s="26"/>
      <c r="H528" s="26"/>
    </row>
    <row r="529" spans="3:8">
      <c r="C529" s="558"/>
      <c r="D529" s="558"/>
      <c r="E529" s="558"/>
      <c r="F529" s="558"/>
      <c r="G529" s="26"/>
      <c r="H529" s="26"/>
    </row>
    <row r="530" spans="3:8">
      <c r="C530" s="558"/>
      <c r="D530" s="558"/>
      <c r="E530" s="558"/>
      <c r="F530" s="558"/>
      <c r="G530" s="26"/>
      <c r="H530" s="26"/>
    </row>
    <row r="531" spans="3:8">
      <c r="C531" s="558"/>
      <c r="D531" s="558"/>
      <c r="E531" s="558"/>
      <c r="F531" s="558"/>
      <c r="G531" s="26"/>
      <c r="H531" s="26"/>
    </row>
    <row r="532" spans="3:8">
      <c r="C532" s="558"/>
      <c r="D532" s="558"/>
      <c r="E532" s="558"/>
      <c r="F532" s="558"/>
      <c r="G532" s="26"/>
      <c r="H532" s="26"/>
    </row>
    <row r="533" spans="3:8">
      <c r="C533" s="558"/>
      <c r="D533" s="558"/>
      <c r="E533" s="558"/>
      <c r="F533" s="558"/>
      <c r="G533" s="26"/>
      <c r="H533" s="26"/>
    </row>
    <row r="534" spans="3:8">
      <c r="C534" s="558"/>
      <c r="D534" s="558"/>
      <c r="E534" s="558"/>
      <c r="F534" s="558"/>
      <c r="G534" s="26"/>
      <c r="H534" s="26"/>
    </row>
    <row r="535" spans="3:8">
      <c r="C535" s="558"/>
      <c r="D535" s="558"/>
      <c r="E535" s="558"/>
      <c r="F535" s="558"/>
      <c r="G535" s="26"/>
      <c r="H535" s="26"/>
    </row>
    <row r="536" spans="3:8">
      <c r="C536" s="558"/>
      <c r="D536" s="558"/>
      <c r="E536" s="558"/>
      <c r="F536" s="558"/>
      <c r="G536" s="26"/>
      <c r="H536" s="26"/>
    </row>
    <row r="537" spans="3:8">
      <c r="C537" s="558"/>
      <c r="D537" s="558"/>
      <c r="E537" s="558"/>
      <c r="F537" s="558"/>
      <c r="G537" s="26"/>
      <c r="H537" s="26"/>
    </row>
    <row r="538" spans="3:8">
      <c r="C538" s="558"/>
      <c r="D538" s="558"/>
      <c r="E538" s="558"/>
      <c r="F538" s="558"/>
      <c r="G538" s="26"/>
      <c r="H538" s="26"/>
    </row>
    <row r="539" spans="3:8">
      <c r="C539" s="558"/>
      <c r="D539" s="558"/>
      <c r="E539" s="558"/>
      <c r="F539" s="558"/>
      <c r="G539" s="26"/>
      <c r="H539" s="26"/>
    </row>
    <row r="540" spans="3:8">
      <c r="C540" s="558"/>
      <c r="D540" s="558"/>
      <c r="E540" s="558"/>
      <c r="F540" s="558"/>
      <c r="G540" s="26"/>
      <c r="H540" s="26"/>
    </row>
    <row r="541" spans="3:8">
      <c r="C541" s="558"/>
      <c r="D541" s="558"/>
      <c r="E541" s="558"/>
      <c r="F541" s="558"/>
      <c r="G541" s="26"/>
      <c r="H541" s="26"/>
    </row>
    <row r="542" spans="3:8">
      <c r="C542" s="558"/>
      <c r="D542" s="558"/>
      <c r="E542" s="558"/>
      <c r="F542" s="558"/>
      <c r="G542" s="26"/>
      <c r="H542" s="26"/>
    </row>
    <row r="543" spans="3:8">
      <c r="C543" s="558"/>
      <c r="D543" s="558"/>
      <c r="E543" s="558"/>
      <c r="F543" s="558"/>
      <c r="G543" s="26"/>
      <c r="H543" s="26"/>
    </row>
    <row r="544" spans="3:8">
      <c r="C544" s="558"/>
      <c r="D544" s="558"/>
      <c r="E544" s="558"/>
      <c r="F544" s="558"/>
      <c r="G544" s="26"/>
      <c r="H544" s="26"/>
    </row>
    <row r="545" spans="3:8">
      <c r="C545" s="558"/>
      <c r="D545" s="558"/>
      <c r="E545" s="558"/>
      <c r="F545" s="558"/>
      <c r="G545" s="26"/>
      <c r="H545" s="26"/>
    </row>
    <row r="546" spans="3:8">
      <c r="C546" s="558"/>
      <c r="D546" s="558"/>
      <c r="E546" s="558"/>
      <c r="F546" s="558"/>
      <c r="G546" s="26"/>
      <c r="H546" s="26"/>
    </row>
    <row r="547" spans="3:8">
      <c r="C547" s="558"/>
      <c r="D547" s="558"/>
      <c r="E547" s="558"/>
      <c r="F547" s="558"/>
      <c r="G547" s="26"/>
      <c r="H547" s="26"/>
    </row>
    <row r="548" spans="3:8">
      <c r="C548" s="558"/>
      <c r="D548" s="558"/>
      <c r="E548" s="558"/>
      <c r="F548" s="558"/>
      <c r="G548" s="26"/>
      <c r="H548" s="26"/>
    </row>
    <row r="549" spans="3:8">
      <c r="C549" s="558"/>
      <c r="D549" s="558"/>
      <c r="E549" s="558"/>
      <c r="F549" s="558"/>
      <c r="G549" s="26"/>
      <c r="H549" s="26"/>
    </row>
    <row r="550" spans="3:8">
      <c r="C550" s="558"/>
      <c r="D550" s="558"/>
      <c r="E550" s="558"/>
      <c r="F550" s="558"/>
      <c r="G550" s="26"/>
      <c r="H550" s="26"/>
    </row>
    <row r="551" spans="3:8">
      <c r="C551" s="558"/>
      <c r="D551" s="558"/>
      <c r="E551" s="558"/>
      <c r="F551" s="558"/>
      <c r="G551" s="26"/>
      <c r="H551" s="26"/>
    </row>
    <row r="552" spans="3:8">
      <c r="C552" s="558"/>
      <c r="D552" s="558"/>
      <c r="E552" s="558"/>
      <c r="F552" s="558"/>
      <c r="G552" s="26"/>
      <c r="H552" s="26"/>
    </row>
    <row r="553" spans="3:8">
      <c r="C553" s="558"/>
      <c r="D553" s="558"/>
      <c r="E553" s="558"/>
      <c r="F553" s="558"/>
      <c r="G553" s="26"/>
      <c r="H553" s="26"/>
    </row>
    <row r="554" spans="3:8">
      <c r="C554" s="558"/>
      <c r="D554" s="558"/>
      <c r="E554" s="558"/>
      <c r="F554" s="558"/>
      <c r="G554" s="26"/>
      <c r="H554" s="26"/>
    </row>
    <row r="555" spans="3:8">
      <c r="C555" s="558"/>
      <c r="D555" s="558"/>
      <c r="E555" s="558"/>
      <c r="F555" s="558"/>
      <c r="G555" s="26"/>
      <c r="H555" s="26"/>
    </row>
    <row r="556" spans="3:8">
      <c r="C556" s="558"/>
      <c r="D556" s="558"/>
      <c r="E556" s="558"/>
      <c r="F556" s="558"/>
      <c r="G556" s="26"/>
      <c r="H556" s="26"/>
    </row>
    <row r="557" spans="3:8">
      <c r="C557" s="558"/>
      <c r="D557" s="558"/>
      <c r="E557" s="558"/>
      <c r="F557" s="558"/>
      <c r="G557" s="26"/>
      <c r="H557" s="26"/>
    </row>
    <row r="558" spans="3:8">
      <c r="C558" s="558"/>
      <c r="D558" s="558"/>
      <c r="E558" s="558"/>
      <c r="F558" s="558"/>
      <c r="G558" s="26"/>
      <c r="H558" s="26"/>
    </row>
    <row r="559" spans="3:8">
      <c r="C559" s="558"/>
      <c r="D559" s="558"/>
      <c r="E559" s="558"/>
      <c r="F559" s="558"/>
      <c r="G559" s="26"/>
      <c r="H559" s="26"/>
    </row>
    <row r="560" spans="3:8">
      <c r="C560" s="558"/>
      <c r="D560" s="558"/>
      <c r="E560" s="558"/>
      <c r="F560" s="558"/>
      <c r="G560" s="26"/>
      <c r="H560" s="26"/>
    </row>
    <row r="561" spans="3:8">
      <c r="C561" s="558"/>
      <c r="D561" s="558"/>
      <c r="E561" s="558"/>
      <c r="F561" s="558"/>
      <c r="G561" s="26"/>
      <c r="H561" s="26"/>
    </row>
    <row r="562" spans="3:8">
      <c r="C562" s="558"/>
      <c r="D562" s="558"/>
      <c r="E562" s="558"/>
      <c r="F562" s="558"/>
      <c r="G562" s="26"/>
      <c r="H562" s="26"/>
    </row>
    <row r="563" spans="3:8">
      <c r="C563" s="558"/>
      <c r="D563" s="558"/>
      <c r="E563" s="558"/>
      <c r="F563" s="558"/>
      <c r="G563" s="26"/>
      <c r="H563" s="26"/>
    </row>
    <row r="564" spans="3:8">
      <c r="C564" s="558"/>
      <c r="D564" s="558"/>
      <c r="E564" s="558"/>
      <c r="F564" s="558"/>
      <c r="G564" s="26"/>
      <c r="H564" s="26"/>
    </row>
    <row r="565" spans="3:8">
      <c r="C565" s="558"/>
      <c r="D565" s="558"/>
      <c r="E565" s="558"/>
      <c r="F565" s="558"/>
      <c r="G565" s="26"/>
      <c r="H565" s="26"/>
    </row>
    <row r="566" spans="3:8">
      <c r="C566" s="558"/>
      <c r="D566" s="558"/>
      <c r="E566" s="558"/>
      <c r="F566" s="558"/>
      <c r="G566" s="26"/>
      <c r="H566" s="26"/>
    </row>
    <row r="567" spans="3:8">
      <c r="C567" s="558"/>
      <c r="D567" s="558"/>
      <c r="E567" s="558"/>
      <c r="F567" s="558"/>
      <c r="G567" s="26"/>
      <c r="H567" s="26"/>
    </row>
    <row r="568" spans="3:8">
      <c r="C568" s="558"/>
      <c r="D568" s="558"/>
      <c r="E568" s="558"/>
      <c r="F568" s="558"/>
      <c r="G568" s="26"/>
      <c r="H568" s="26"/>
    </row>
    <row r="569" spans="3:8">
      <c r="C569" s="558"/>
      <c r="D569" s="558"/>
      <c r="E569" s="558"/>
      <c r="F569" s="558"/>
      <c r="G569" s="26"/>
      <c r="H569" s="26"/>
    </row>
    <row r="570" spans="3:8">
      <c r="C570" s="558"/>
      <c r="D570" s="558"/>
      <c r="E570" s="558"/>
      <c r="F570" s="558"/>
      <c r="G570" s="26"/>
      <c r="H570" s="26"/>
    </row>
    <row r="571" spans="3:8">
      <c r="C571" s="558"/>
      <c r="D571" s="558"/>
      <c r="E571" s="558"/>
      <c r="F571" s="558"/>
      <c r="G571" s="26"/>
      <c r="H571" s="26"/>
    </row>
    <row r="572" spans="3:8">
      <c r="C572" s="558"/>
      <c r="D572" s="558"/>
      <c r="E572" s="558"/>
      <c r="F572" s="558"/>
      <c r="G572" s="26"/>
      <c r="H572" s="26"/>
    </row>
    <row r="573" spans="3:8">
      <c r="C573" s="558"/>
      <c r="D573" s="558"/>
      <c r="E573" s="558"/>
      <c r="F573" s="558"/>
      <c r="G573" s="26"/>
      <c r="H573" s="26"/>
    </row>
    <row r="574" spans="3:8">
      <c r="C574" s="558"/>
      <c r="D574" s="558"/>
      <c r="E574" s="558"/>
      <c r="F574" s="558"/>
      <c r="G574" s="26"/>
      <c r="H574" s="26"/>
    </row>
    <row r="575" spans="3:8">
      <c r="C575" s="558"/>
      <c r="D575" s="558"/>
      <c r="E575" s="558"/>
      <c r="F575" s="558"/>
      <c r="G575" s="26"/>
      <c r="H575" s="26"/>
    </row>
    <row r="576" spans="3:8">
      <c r="C576" s="558"/>
      <c r="D576" s="558"/>
      <c r="E576" s="558"/>
      <c r="F576" s="558"/>
      <c r="G576" s="26"/>
      <c r="H576" s="26"/>
    </row>
    <row r="577" spans="3:8">
      <c r="C577" s="558"/>
      <c r="D577" s="558"/>
      <c r="E577" s="558"/>
      <c r="F577" s="558"/>
      <c r="G577" s="26"/>
      <c r="H577" s="26"/>
    </row>
    <row r="578" spans="3:8">
      <c r="C578" s="558"/>
      <c r="D578" s="558"/>
      <c r="E578" s="558"/>
      <c r="F578" s="558"/>
      <c r="G578" s="26"/>
      <c r="H578" s="26"/>
    </row>
    <row r="579" spans="3:8">
      <c r="C579" s="558"/>
      <c r="D579" s="558"/>
      <c r="E579" s="558"/>
      <c r="F579" s="558"/>
      <c r="G579" s="26"/>
      <c r="H579" s="26"/>
    </row>
    <row r="580" spans="3:8">
      <c r="C580" s="558"/>
      <c r="D580" s="558"/>
      <c r="E580" s="558"/>
      <c r="F580" s="558"/>
      <c r="G580" s="26"/>
      <c r="H580" s="26"/>
    </row>
    <row r="581" spans="3:8">
      <c r="C581" s="558"/>
      <c r="D581" s="558"/>
      <c r="E581" s="558"/>
      <c r="F581" s="558"/>
      <c r="G581" s="26"/>
      <c r="H581" s="26"/>
    </row>
    <row r="582" spans="3:8">
      <c r="C582" s="558"/>
      <c r="D582" s="558"/>
      <c r="E582" s="558"/>
      <c r="F582" s="558"/>
      <c r="G582" s="26"/>
      <c r="H582" s="26"/>
    </row>
    <row r="583" spans="3:8">
      <c r="C583" s="558"/>
      <c r="D583" s="558"/>
      <c r="E583" s="558"/>
      <c r="F583" s="558"/>
      <c r="G583" s="26"/>
      <c r="H583" s="26"/>
    </row>
    <row r="584" spans="3:8">
      <c r="C584" s="558"/>
      <c r="D584" s="558"/>
      <c r="E584" s="558"/>
      <c r="F584" s="558"/>
      <c r="G584" s="26"/>
      <c r="H584" s="26"/>
    </row>
    <row r="585" spans="3:8">
      <c r="C585" s="558"/>
      <c r="D585" s="558"/>
      <c r="E585" s="558"/>
      <c r="F585" s="558"/>
      <c r="G585" s="26"/>
      <c r="H585" s="26"/>
    </row>
    <row r="586" spans="3:8">
      <c r="C586" s="558"/>
      <c r="D586" s="558"/>
      <c r="E586" s="558"/>
      <c r="F586" s="558"/>
      <c r="G586" s="26"/>
      <c r="H586" s="26"/>
    </row>
    <row r="587" spans="3:8">
      <c r="C587" s="558"/>
      <c r="D587" s="558"/>
      <c r="E587" s="558"/>
      <c r="F587" s="558"/>
      <c r="G587" s="26"/>
      <c r="H587" s="26"/>
    </row>
    <row r="588" spans="3:8">
      <c r="C588" s="558"/>
      <c r="D588" s="558"/>
      <c r="E588" s="558"/>
      <c r="F588" s="558"/>
      <c r="G588" s="26"/>
      <c r="H588" s="26"/>
    </row>
    <row r="589" spans="3:8">
      <c r="C589" s="558"/>
      <c r="D589" s="558"/>
      <c r="E589" s="558"/>
      <c r="F589" s="558"/>
      <c r="G589" s="26"/>
      <c r="H589" s="26"/>
    </row>
    <row r="590" spans="3:8">
      <c r="C590" s="558"/>
      <c r="D590" s="558"/>
      <c r="E590" s="558"/>
      <c r="F590" s="558"/>
      <c r="G590" s="26"/>
      <c r="H590" s="26"/>
    </row>
    <row r="591" spans="3:8">
      <c r="C591" s="558"/>
      <c r="D591" s="558"/>
      <c r="E591" s="558"/>
      <c r="F591" s="558"/>
      <c r="G591" s="26"/>
      <c r="H591" s="26"/>
    </row>
    <row r="592" spans="3:8">
      <c r="C592" s="558"/>
      <c r="D592" s="558"/>
      <c r="E592" s="558"/>
      <c r="F592" s="558"/>
      <c r="G592" s="26"/>
      <c r="H592" s="26"/>
    </row>
    <row r="593" spans="3:8">
      <c r="C593" s="558"/>
      <c r="D593" s="558"/>
      <c r="E593" s="558"/>
      <c r="F593" s="558"/>
      <c r="G593" s="26"/>
      <c r="H593" s="26"/>
    </row>
    <row r="594" spans="3:8">
      <c r="C594" s="558"/>
      <c r="D594" s="558"/>
      <c r="E594" s="558"/>
      <c r="F594" s="558"/>
      <c r="G594" s="26"/>
      <c r="H594" s="26"/>
    </row>
    <row r="595" spans="3:8">
      <c r="C595" s="558"/>
      <c r="D595" s="558"/>
      <c r="E595" s="558"/>
      <c r="F595" s="558"/>
      <c r="G595" s="26"/>
      <c r="H595" s="26"/>
    </row>
    <row r="596" spans="3:8">
      <c r="C596" s="558"/>
      <c r="D596" s="558"/>
      <c r="E596" s="558"/>
      <c r="F596" s="558"/>
      <c r="G596" s="26"/>
      <c r="H596" s="26"/>
    </row>
    <row r="597" spans="3:8">
      <c r="C597" s="558"/>
      <c r="D597" s="558"/>
      <c r="E597" s="558"/>
      <c r="F597" s="558"/>
      <c r="G597" s="26"/>
      <c r="H597" s="26"/>
    </row>
    <row r="598" spans="3:8">
      <c r="C598" s="558"/>
      <c r="D598" s="558"/>
      <c r="E598" s="558"/>
      <c r="F598" s="558"/>
      <c r="G598" s="26"/>
      <c r="H598" s="26"/>
    </row>
    <row r="599" spans="3:8">
      <c r="C599" s="558"/>
      <c r="D599" s="558"/>
      <c r="E599" s="558"/>
      <c r="F599" s="558"/>
      <c r="G599" s="26"/>
      <c r="H599" s="26"/>
    </row>
    <row r="600" spans="3:8">
      <c r="C600" s="558"/>
      <c r="D600" s="558"/>
      <c r="E600" s="558"/>
      <c r="F600" s="558"/>
      <c r="G600" s="26"/>
      <c r="H600" s="26"/>
    </row>
    <row r="601" spans="3:8">
      <c r="C601" s="558"/>
      <c r="D601" s="558"/>
      <c r="E601" s="558"/>
      <c r="F601" s="558"/>
      <c r="G601" s="26"/>
      <c r="H601" s="26"/>
    </row>
    <row r="602" spans="3:8">
      <c r="C602" s="558"/>
      <c r="D602" s="558"/>
      <c r="E602" s="558"/>
      <c r="F602" s="558"/>
      <c r="G602" s="26"/>
      <c r="H602" s="26"/>
    </row>
    <row r="603" spans="3:8">
      <c r="C603" s="558"/>
      <c r="D603" s="558"/>
      <c r="E603" s="558"/>
      <c r="F603" s="558"/>
      <c r="G603" s="26"/>
      <c r="H603" s="26"/>
    </row>
    <row r="604" spans="3:8">
      <c r="C604" s="558"/>
      <c r="D604" s="558"/>
      <c r="E604" s="558"/>
      <c r="F604" s="558"/>
      <c r="G604" s="26"/>
      <c r="H604" s="26"/>
    </row>
    <row r="605" spans="3:8">
      <c r="C605" s="558"/>
      <c r="D605" s="558"/>
      <c r="E605" s="558"/>
      <c r="F605" s="558"/>
      <c r="G605" s="26"/>
      <c r="H605" s="26"/>
    </row>
    <row r="606" spans="3:8">
      <c r="C606" s="558"/>
      <c r="D606" s="558"/>
      <c r="E606" s="558"/>
      <c r="F606" s="558"/>
      <c r="G606" s="26"/>
      <c r="H606" s="26"/>
    </row>
    <row r="607" spans="3:8">
      <c r="C607" s="558"/>
      <c r="D607" s="558"/>
      <c r="E607" s="558"/>
      <c r="F607" s="558"/>
      <c r="G607" s="26"/>
      <c r="H607" s="26"/>
    </row>
    <row r="608" spans="3:8">
      <c r="C608" s="558"/>
      <c r="D608" s="558"/>
      <c r="E608" s="558"/>
      <c r="F608" s="558"/>
      <c r="G608" s="26"/>
      <c r="H608" s="26"/>
    </row>
    <row r="609" spans="3:8">
      <c r="C609" s="558"/>
      <c r="D609" s="558"/>
      <c r="E609" s="558"/>
      <c r="F609" s="558"/>
      <c r="G609" s="26"/>
      <c r="H609" s="26"/>
    </row>
    <row r="610" spans="3:8">
      <c r="C610" s="558"/>
      <c r="D610" s="558"/>
      <c r="E610" s="558"/>
      <c r="F610" s="558"/>
      <c r="G610" s="26"/>
      <c r="H610" s="26"/>
    </row>
    <row r="611" spans="3:8">
      <c r="C611" s="558"/>
      <c r="D611" s="558"/>
      <c r="E611" s="558"/>
      <c r="F611" s="558"/>
      <c r="G611" s="26"/>
      <c r="H611" s="26"/>
    </row>
    <row r="612" spans="3:8">
      <c r="C612" s="558"/>
      <c r="D612" s="558"/>
      <c r="E612" s="558"/>
      <c r="F612" s="558"/>
      <c r="G612" s="26"/>
      <c r="H612" s="26"/>
    </row>
    <row r="613" spans="3:8">
      <c r="C613" s="558"/>
      <c r="D613" s="558"/>
      <c r="E613" s="558"/>
      <c r="F613" s="558"/>
      <c r="G613" s="26"/>
      <c r="H613" s="26"/>
    </row>
    <row r="614" spans="3:8">
      <c r="C614" s="558"/>
      <c r="D614" s="558"/>
      <c r="E614" s="558"/>
      <c r="F614" s="558"/>
      <c r="G614" s="26"/>
      <c r="H614" s="26"/>
    </row>
    <row r="615" spans="3:8">
      <c r="C615" s="558"/>
      <c r="D615" s="558"/>
      <c r="E615" s="558"/>
      <c r="F615" s="558"/>
      <c r="G615" s="26"/>
      <c r="H615" s="26"/>
    </row>
    <row r="616" spans="3:8">
      <c r="C616" s="558"/>
      <c r="D616" s="558"/>
      <c r="E616" s="558"/>
      <c r="F616" s="558"/>
      <c r="G616" s="26"/>
      <c r="H616" s="26"/>
    </row>
    <row r="617" spans="3:8">
      <c r="C617" s="558"/>
      <c r="D617" s="558"/>
      <c r="E617" s="558"/>
      <c r="F617" s="558"/>
      <c r="G617" s="26"/>
      <c r="H617" s="26"/>
    </row>
    <row r="618" spans="3:8">
      <c r="C618" s="558"/>
      <c r="D618" s="558"/>
      <c r="E618" s="558"/>
      <c r="F618" s="558"/>
      <c r="G618" s="26"/>
      <c r="H618" s="26"/>
    </row>
    <row r="619" spans="3:8">
      <c r="C619" s="558"/>
      <c r="D619" s="558"/>
      <c r="E619" s="558"/>
      <c r="F619" s="558"/>
      <c r="G619" s="26"/>
      <c r="H619" s="26"/>
    </row>
    <row r="620" spans="3:8">
      <c r="C620" s="558"/>
      <c r="D620" s="558"/>
      <c r="E620" s="558"/>
      <c r="F620" s="558"/>
      <c r="G620" s="26"/>
      <c r="H620" s="26"/>
    </row>
    <row r="621" spans="3:8">
      <c r="C621" s="558"/>
      <c r="D621" s="558"/>
      <c r="E621" s="558"/>
      <c r="F621" s="558"/>
      <c r="G621" s="26"/>
      <c r="H621" s="26"/>
    </row>
    <row r="622" spans="3:8">
      <c r="C622" s="558"/>
      <c r="D622" s="558"/>
      <c r="E622" s="558"/>
      <c r="F622" s="558"/>
      <c r="G622" s="26"/>
      <c r="H622" s="26"/>
    </row>
    <row r="623" spans="3:8">
      <c r="C623" s="558"/>
      <c r="D623" s="558"/>
      <c r="E623" s="558"/>
      <c r="F623" s="558"/>
      <c r="G623" s="26"/>
      <c r="H623" s="26"/>
    </row>
    <row r="624" spans="3:8">
      <c r="C624" s="558"/>
      <c r="D624" s="558"/>
      <c r="E624" s="558"/>
      <c r="F624" s="558"/>
      <c r="G624" s="26"/>
      <c r="H624" s="26"/>
    </row>
    <row r="625" spans="3:8">
      <c r="C625" s="558"/>
      <c r="D625" s="558"/>
      <c r="E625" s="558"/>
      <c r="F625" s="558"/>
      <c r="G625" s="26"/>
      <c r="H625" s="26"/>
    </row>
    <row r="626" spans="3:8">
      <c r="C626" s="558"/>
      <c r="D626" s="558"/>
      <c r="E626" s="558"/>
      <c r="F626" s="558"/>
      <c r="G626" s="26"/>
      <c r="H626" s="26"/>
    </row>
    <row r="627" spans="3:8">
      <c r="C627" s="558"/>
      <c r="D627" s="558"/>
      <c r="E627" s="558"/>
      <c r="F627" s="558"/>
      <c r="G627" s="26"/>
      <c r="H627" s="26"/>
    </row>
    <row r="628" spans="3:8">
      <c r="C628" s="558"/>
      <c r="D628" s="558"/>
      <c r="E628" s="558"/>
      <c r="F628" s="558"/>
      <c r="G628" s="26"/>
      <c r="H628" s="26"/>
    </row>
    <row r="629" spans="3:8">
      <c r="C629" s="558"/>
      <c r="D629" s="558"/>
      <c r="E629" s="558"/>
      <c r="F629" s="558"/>
      <c r="G629" s="26"/>
      <c r="H629" s="26"/>
    </row>
    <row r="630" spans="3:8">
      <c r="C630" s="558"/>
      <c r="D630" s="558"/>
      <c r="E630" s="558"/>
      <c r="F630" s="558"/>
      <c r="G630" s="26"/>
      <c r="H630" s="26"/>
    </row>
    <row r="631" spans="3:8">
      <c r="C631" s="558"/>
      <c r="D631" s="558"/>
      <c r="E631" s="558"/>
      <c r="F631" s="558"/>
      <c r="G631" s="26"/>
      <c r="H631" s="26"/>
    </row>
    <row r="632" spans="3:8">
      <c r="C632" s="558"/>
      <c r="D632" s="558"/>
      <c r="E632" s="558"/>
      <c r="F632" s="558"/>
      <c r="G632" s="26"/>
      <c r="H632" s="26"/>
    </row>
    <row r="633" spans="3:8">
      <c r="C633" s="558"/>
      <c r="D633" s="558"/>
      <c r="E633" s="558"/>
      <c r="F633" s="558"/>
      <c r="G633" s="26"/>
      <c r="H633" s="26"/>
    </row>
    <row r="634" spans="3:8">
      <c r="C634" s="558"/>
      <c r="D634" s="558"/>
      <c r="E634" s="558"/>
      <c r="F634" s="558"/>
      <c r="G634" s="26"/>
      <c r="H634" s="26"/>
    </row>
    <row r="635" spans="3:8">
      <c r="C635" s="558"/>
      <c r="D635" s="558"/>
      <c r="E635" s="558"/>
      <c r="F635" s="558"/>
      <c r="G635" s="26"/>
      <c r="H635" s="26"/>
    </row>
    <row r="636" spans="3:8">
      <c r="C636" s="558"/>
      <c r="D636" s="558"/>
      <c r="E636" s="558"/>
      <c r="F636" s="558"/>
      <c r="G636" s="26"/>
      <c r="H636" s="26"/>
    </row>
    <row r="637" spans="3:8">
      <c r="C637" s="558"/>
      <c r="D637" s="558"/>
      <c r="E637" s="558"/>
      <c r="F637" s="558"/>
      <c r="G637" s="26"/>
      <c r="H637" s="26"/>
    </row>
    <row r="638" spans="3:8">
      <c r="C638" s="558"/>
      <c r="D638" s="558"/>
      <c r="E638" s="558"/>
      <c r="F638" s="558"/>
      <c r="G638" s="26"/>
      <c r="H638" s="26"/>
    </row>
    <row r="639" spans="3:8">
      <c r="C639" s="558"/>
      <c r="D639" s="558"/>
      <c r="E639" s="558"/>
      <c r="F639" s="558"/>
      <c r="G639" s="26"/>
      <c r="H639" s="26"/>
    </row>
    <row r="640" spans="3:8">
      <c r="C640" s="558"/>
      <c r="D640" s="558"/>
      <c r="E640" s="558"/>
      <c r="F640" s="558"/>
      <c r="G640" s="26"/>
      <c r="H640" s="26"/>
    </row>
    <row r="641" spans="3:8">
      <c r="C641" s="558"/>
      <c r="D641" s="558"/>
      <c r="E641" s="558"/>
      <c r="F641" s="558"/>
      <c r="G641" s="26"/>
      <c r="H641" s="26"/>
    </row>
    <row r="642" spans="3:8">
      <c r="C642" s="558"/>
      <c r="D642" s="558"/>
      <c r="E642" s="558"/>
      <c r="F642" s="558"/>
      <c r="G642" s="26"/>
      <c r="H642" s="26"/>
    </row>
    <row r="643" spans="3:8">
      <c r="C643" s="558"/>
      <c r="D643" s="558"/>
      <c r="E643" s="558"/>
      <c r="F643" s="558"/>
      <c r="G643" s="26"/>
      <c r="H643" s="26"/>
    </row>
    <row r="644" spans="3:8">
      <c r="C644" s="558"/>
      <c r="D644" s="558"/>
      <c r="E644" s="558"/>
      <c r="F644" s="558"/>
      <c r="G644" s="26"/>
      <c r="H644" s="26"/>
    </row>
    <row r="645" spans="3:8">
      <c r="C645" s="558"/>
      <c r="D645" s="558"/>
      <c r="E645" s="558"/>
      <c r="F645" s="558"/>
      <c r="G645" s="26"/>
      <c r="H645" s="26"/>
    </row>
    <row r="646" spans="3:8">
      <c r="C646" s="558"/>
      <c r="D646" s="558"/>
      <c r="E646" s="558"/>
      <c r="F646" s="558"/>
      <c r="G646" s="26"/>
      <c r="H646" s="26"/>
    </row>
    <row r="647" spans="3:8">
      <c r="C647" s="558"/>
      <c r="D647" s="558"/>
      <c r="E647" s="558"/>
      <c r="F647" s="558"/>
      <c r="G647" s="26"/>
      <c r="H647" s="26"/>
    </row>
    <row r="648" spans="3:8">
      <c r="C648" s="558"/>
      <c r="D648" s="558"/>
      <c r="E648" s="558"/>
      <c r="F648" s="558"/>
      <c r="G648" s="26"/>
      <c r="H648" s="26"/>
    </row>
    <row r="649" spans="3:8">
      <c r="C649" s="558"/>
      <c r="D649" s="558"/>
      <c r="E649" s="558"/>
      <c r="F649" s="558"/>
      <c r="G649" s="26"/>
      <c r="H649" s="26"/>
    </row>
    <row r="650" spans="3:8">
      <c r="C650" s="558"/>
      <c r="D650" s="558"/>
      <c r="E650" s="558"/>
      <c r="F650" s="558"/>
      <c r="G650" s="26"/>
      <c r="H650" s="26"/>
    </row>
    <row r="651" spans="3:8">
      <c r="C651" s="558"/>
      <c r="D651" s="558"/>
      <c r="E651" s="558"/>
      <c r="F651" s="558"/>
      <c r="G651" s="26"/>
      <c r="H651" s="26"/>
    </row>
    <row r="652" spans="3:8">
      <c r="C652" s="558"/>
      <c r="D652" s="558"/>
      <c r="E652" s="558"/>
      <c r="F652" s="558"/>
      <c r="G652" s="26"/>
      <c r="H652" s="26"/>
    </row>
    <row r="653" spans="3:8">
      <c r="C653" s="558"/>
      <c r="D653" s="558"/>
      <c r="E653" s="558"/>
      <c r="F653" s="558"/>
      <c r="G653" s="26"/>
      <c r="H653" s="26"/>
    </row>
    <row r="654" spans="3:8">
      <c r="C654" s="558"/>
      <c r="D654" s="558"/>
      <c r="E654" s="558"/>
      <c r="F654" s="558"/>
      <c r="G654" s="26"/>
      <c r="H654" s="26"/>
    </row>
    <row r="655" spans="3:8">
      <c r="C655" s="558"/>
      <c r="D655" s="558"/>
      <c r="E655" s="558"/>
      <c r="F655" s="558"/>
      <c r="G655" s="26"/>
      <c r="H655" s="26"/>
    </row>
    <row r="656" spans="3:8">
      <c r="C656" s="558"/>
      <c r="D656" s="558"/>
      <c r="E656" s="558"/>
      <c r="F656" s="558"/>
      <c r="G656" s="26"/>
      <c r="H656" s="26"/>
    </row>
    <row r="657" spans="3:8">
      <c r="C657" s="558"/>
      <c r="D657" s="558"/>
      <c r="E657" s="558"/>
      <c r="F657" s="558"/>
      <c r="G657" s="26"/>
      <c r="H657" s="26"/>
    </row>
    <row r="658" spans="3:8">
      <c r="C658" s="558"/>
      <c r="D658" s="558"/>
      <c r="E658" s="558"/>
      <c r="F658" s="558"/>
      <c r="G658" s="26"/>
      <c r="H658" s="26"/>
    </row>
    <row r="659" spans="3:8">
      <c r="C659" s="558"/>
      <c r="D659" s="558"/>
      <c r="E659" s="558"/>
      <c r="F659" s="558"/>
      <c r="G659" s="26"/>
      <c r="H659" s="26"/>
    </row>
    <row r="660" spans="3:8">
      <c r="C660" s="558"/>
      <c r="D660" s="558"/>
      <c r="E660" s="558"/>
      <c r="F660" s="558"/>
      <c r="G660" s="26"/>
      <c r="H660" s="26"/>
    </row>
    <row r="661" spans="3:8">
      <c r="C661" s="558"/>
      <c r="D661" s="558"/>
      <c r="E661" s="558"/>
      <c r="F661" s="558"/>
      <c r="G661" s="26"/>
      <c r="H661" s="26"/>
    </row>
    <row r="662" spans="3:8">
      <c r="C662" s="558"/>
      <c r="D662" s="558"/>
      <c r="E662" s="558"/>
      <c r="F662" s="558"/>
      <c r="G662" s="26"/>
      <c r="H662" s="26"/>
    </row>
    <row r="663" spans="3:8">
      <c r="C663" s="558"/>
      <c r="D663" s="558"/>
      <c r="E663" s="558"/>
      <c r="F663" s="558"/>
      <c r="G663" s="26"/>
      <c r="H663" s="26"/>
    </row>
    <row r="664" spans="3:8">
      <c r="C664" s="558"/>
      <c r="D664" s="558"/>
      <c r="E664" s="558"/>
      <c r="F664" s="558"/>
      <c r="G664" s="26"/>
      <c r="H664" s="26"/>
    </row>
    <row r="665" spans="3:8">
      <c r="C665" s="558"/>
      <c r="D665" s="558"/>
      <c r="E665" s="558"/>
      <c r="F665" s="558"/>
      <c r="G665" s="26"/>
      <c r="H665" s="26"/>
    </row>
    <row r="666" spans="3:8">
      <c r="C666" s="558"/>
      <c r="D666" s="558"/>
      <c r="E666" s="558"/>
      <c r="F666" s="558"/>
      <c r="G666" s="26"/>
      <c r="H666" s="26"/>
    </row>
    <row r="667" spans="3:8">
      <c r="C667" s="558"/>
      <c r="D667" s="558"/>
      <c r="E667" s="558"/>
      <c r="F667" s="558"/>
      <c r="G667" s="26"/>
      <c r="H667" s="26"/>
    </row>
    <row r="668" spans="3:8">
      <c r="C668" s="558"/>
      <c r="D668" s="558"/>
      <c r="E668" s="558"/>
      <c r="F668" s="558"/>
      <c r="G668" s="26"/>
      <c r="H668" s="26"/>
    </row>
    <row r="669" spans="3:8">
      <c r="C669" s="558"/>
      <c r="D669" s="558"/>
      <c r="E669" s="558"/>
      <c r="F669" s="558"/>
      <c r="G669" s="26"/>
      <c r="H669" s="26"/>
    </row>
    <row r="670" spans="3:8">
      <c r="C670" s="558"/>
      <c r="D670" s="558"/>
      <c r="E670" s="558"/>
      <c r="F670" s="558"/>
      <c r="G670" s="26"/>
      <c r="H670" s="26"/>
    </row>
    <row r="671" spans="3:8">
      <c r="C671" s="558"/>
      <c r="D671" s="558"/>
      <c r="E671" s="558"/>
      <c r="F671" s="558"/>
      <c r="G671" s="26"/>
      <c r="H671" s="26"/>
    </row>
    <row r="672" spans="3:8">
      <c r="C672" s="558"/>
      <c r="D672" s="558"/>
      <c r="E672" s="558"/>
      <c r="F672" s="558"/>
      <c r="G672" s="26"/>
      <c r="H672" s="26"/>
    </row>
    <row r="673" spans="3:8">
      <c r="C673" s="558"/>
      <c r="D673" s="558"/>
      <c r="E673" s="558"/>
      <c r="F673" s="558"/>
      <c r="G673" s="26"/>
      <c r="H673" s="26"/>
    </row>
    <row r="674" spans="3:8">
      <c r="C674" s="558"/>
      <c r="D674" s="558"/>
      <c r="E674" s="558"/>
      <c r="F674" s="558"/>
      <c r="G674" s="26"/>
      <c r="H674" s="26"/>
    </row>
    <row r="675" spans="3:8">
      <c r="C675" s="558"/>
      <c r="D675" s="558"/>
      <c r="E675" s="558"/>
      <c r="F675" s="558"/>
      <c r="G675" s="26"/>
      <c r="H675" s="26"/>
    </row>
    <row r="676" spans="3:8">
      <c r="C676" s="558"/>
      <c r="D676" s="558"/>
      <c r="E676" s="558"/>
      <c r="F676" s="558"/>
      <c r="G676" s="26"/>
      <c r="H676" s="26"/>
    </row>
    <row r="677" spans="3:8">
      <c r="C677" s="558"/>
      <c r="D677" s="558"/>
      <c r="E677" s="558"/>
      <c r="F677" s="558"/>
      <c r="G677" s="26"/>
      <c r="H677" s="26"/>
    </row>
    <row r="678" spans="3:8">
      <c r="C678" s="558"/>
      <c r="D678" s="558"/>
      <c r="E678" s="558"/>
      <c r="F678" s="558"/>
      <c r="G678" s="26"/>
      <c r="H678" s="26"/>
    </row>
    <row r="679" spans="3:8">
      <c r="C679" s="558"/>
      <c r="D679" s="558"/>
      <c r="E679" s="558"/>
      <c r="F679" s="558"/>
      <c r="G679" s="26"/>
      <c r="H679" s="26"/>
    </row>
    <row r="680" spans="3:8">
      <c r="C680" s="558"/>
      <c r="D680" s="558"/>
      <c r="E680" s="558"/>
      <c r="F680" s="558"/>
      <c r="G680" s="26"/>
      <c r="H680" s="26"/>
    </row>
    <row r="681" spans="3:8">
      <c r="C681" s="558"/>
      <c r="D681" s="558"/>
      <c r="E681" s="558"/>
      <c r="F681" s="558"/>
      <c r="G681" s="26"/>
      <c r="H681" s="26"/>
    </row>
    <row r="682" spans="3:8">
      <c r="C682" s="558"/>
      <c r="D682" s="558"/>
      <c r="E682" s="558"/>
      <c r="F682" s="558"/>
      <c r="G682" s="26"/>
      <c r="H682" s="26"/>
    </row>
    <row r="683" spans="3:8">
      <c r="C683" s="558"/>
      <c r="D683" s="558"/>
      <c r="E683" s="558"/>
      <c r="F683" s="558"/>
      <c r="G683" s="26"/>
      <c r="H683" s="26"/>
    </row>
    <row r="684" spans="3:8">
      <c r="C684" s="558"/>
      <c r="D684" s="558"/>
      <c r="E684" s="558"/>
      <c r="F684" s="558"/>
      <c r="G684" s="26"/>
      <c r="H684" s="26"/>
    </row>
    <row r="685" spans="3:8">
      <c r="C685" s="558"/>
      <c r="D685" s="558"/>
      <c r="E685" s="558"/>
      <c r="F685" s="558"/>
      <c r="G685" s="26"/>
      <c r="H685" s="26"/>
    </row>
    <row r="686" spans="3:8">
      <c r="C686" s="558"/>
      <c r="D686" s="558"/>
      <c r="E686" s="558"/>
      <c r="F686" s="558"/>
      <c r="G686" s="26"/>
      <c r="H686" s="26"/>
    </row>
    <row r="687" spans="3:8">
      <c r="C687" s="558"/>
      <c r="D687" s="558"/>
      <c r="E687" s="558"/>
      <c r="F687" s="558"/>
      <c r="G687" s="26"/>
      <c r="H687" s="26"/>
    </row>
    <row r="688" spans="3:8">
      <c r="C688" s="558"/>
      <c r="D688" s="558"/>
      <c r="E688" s="558"/>
      <c r="F688" s="558"/>
      <c r="G688" s="26"/>
      <c r="H688" s="26"/>
    </row>
    <row r="689" spans="3:8">
      <c r="C689" s="558"/>
      <c r="D689" s="558"/>
      <c r="E689" s="558"/>
      <c r="F689" s="558"/>
      <c r="G689" s="26"/>
      <c r="H689" s="26"/>
    </row>
    <row r="690" spans="3:8">
      <c r="C690" s="558"/>
      <c r="D690" s="558"/>
      <c r="E690" s="558"/>
      <c r="F690" s="558"/>
      <c r="G690" s="26"/>
      <c r="H690" s="26"/>
    </row>
    <row r="691" spans="3:8">
      <c r="C691" s="558"/>
      <c r="D691" s="558"/>
      <c r="E691" s="558"/>
      <c r="F691" s="558"/>
      <c r="G691" s="26"/>
      <c r="H691" s="26"/>
    </row>
    <row r="692" spans="3:8">
      <c r="C692" s="558"/>
      <c r="D692" s="558"/>
      <c r="E692" s="558"/>
      <c r="F692" s="558"/>
      <c r="G692" s="26"/>
      <c r="H692" s="26"/>
    </row>
    <row r="693" spans="3:8">
      <c r="C693" s="558"/>
      <c r="D693" s="558"/>
      <c r="E693" s="558"/>
      <c r="F693" s="558"/>
      <c r="G693" s="26"/>
      <c r="H693" s="26"/>
    </row>
    <row r="694" spans="3:8">
      <c r="C694" s="558"/>
      <c r="D694" s="558"/>
      <c r="E694" s="558"/>
      <c r="F694" s="558"/>
      <c r="G694" s="26"/>
      <c r="H694" s="26"/>
    </row>
    <row r="695" spans="3:8">
      <c r="C695" s="558"/>
      <c r="D695" s="558"/>
      <c r="E695" s="558"/>
      <c r="F695" s="558"/>
      <c r="G695" s="26"/>
      <c r="H695" s="26"/>
    </row>
    <row r="696" spans="3:8">
      <c r="C696" s="558"/>
      <c r="D696" s="558"/>
      <c r="E696" s="558"/>
      <c r="F696" s="558"/>
      <c r="G696" s="26"/>
      <c r="H696" s="26"/>
    </row>
    <row r="697" spans="3:8">
      <c r="C697" s="558"/>
      <c r="D697" s="558"/>
      <c r="E697" s="558"/>
      <c r="F697" s="558"/>
      <c r="G697" s="26"/>
      <c r="H697" s="26"/>
    </row>
    <row r="698" spans="3:8">
      <c r="C698" s="558"/>
      <c r="D698" s="558"/>
      <c r="E698" s="558"/>
      <c r="F698" s="558"/>
      <c r="G698" s="26"/>
      <c r="H698" s="26"/>
    </row>
    <row r="699" spans="3:8">
      <c r="C699" s="558"/>
      <c r="D699" s="558"/>
      <c r="E699" s="558"/>
      <c r="F699" s="558"/>
      <c r="G699" s="26"/>
      <c r="H699" s="26"/>
    </row>
    <row r="700" spans="3:8">
      <c r="C700" s="558"/>
      <c r="D700" s="558"/>
      <c r="E700" s="558"/>
      <c r="F700" s="558"/>
      <c r="G700" s="26"/>
      <c r="H700" s="26"/>
    </row>
    <row r="701" spans="3:8">
      <c r="C701" s="558"/>
      <c r="D701" s="558"/>
      <c r="E701" s="558"/>
      <c r="F701" s="558"/>
      <c r="G701" s="26"/>
      <c r="H701" s="26"/>
    </row>
    <row r="702" spans="3:8">
      <c r="C702" s="558"/>
      <c r="D702" s="558"/>
      <c r="E702" s="558"/>
      <c r="F702" s="558"/>
      <c r="G702" s="26"/>
      <c r="H702" s="26"/>
    </row>
    <row r="703" spans="3:8">
      <c r="C703" s="558"/>
      <c r="D703" s="558"/>
      <c r="E703" s="558"/>
      <c r="F703" s="558"/>
      <c r="G703" s="26"/>
      <c r="H703" s="26"/>
    </row>
    <row r="704" spans="3:8">
      <c r="C704" s="558"/>
      <c r="D704" s="558"/>
      <c r="E704" s="558"/>
      <c r="F704" s="558"/>
      <c r="G704" s="26"/>
      <c r="H704" s="26"/>
    </row>
    <row r="705" spans="3:8">
      <c r="C705" s="558"/>
      <c r="D705" s="558"/>
      <c r="E705" s="558"/>
      <c r="F705" s="558"/>
      <c r="G705" s="26"/>
      <c r="H705" s="26"/>
    </row>
    <row r="706" spans="3:8">
      <c r="C706" s="558"/>
      <c r="D706" s="558"/>
      <c r="E706" s="558"/>
      <c r="F706" s="558"/>
      <c r="G706" s="26"/>
      <c r="H706" s="26"/>
    </row>
    <row r="707" spans="3:8">
      <c r="C707" s="558"/>
      <c r="D707" s="558"/>
      <c r="E707" s="558"/>
      <c r="F707" s="558"/>
      <c r="G707" s="26"/>
      <c r="H707" s="26"/>
    </row>
    <row r="708" spans="3:8">
      <c r="C708" s="558"/>
      <c r="D708" s="558"/>
      <c r="E708" s="558"/>
      <c r="F708" s="558"/>
      <c r="G708" s="26"/>
      <c r="H708" s="26"/>
    </row>
    <row r="709" spans="3:8">
      <c r="C709" s="558"/>
      <c r="D709" s="558"/>
      <c r="E709" s="558"/>
      <c r="F709" s="558"/>
      <c r="G709" s="26"/>
      <c r="H709" s="26"/>
    </row>
    <row r="710" spans="3:8">
      <c r="C710" s="558"/>
      <c r="D710" s="558"/>
      <c r="E710" s="558"/>
      <c r="F710" s="558"/>
      <c r="G710" s="26"/>
      <c r="H710" s="26"/>
    </row>
    <row r="711" spans="3:8">
      <c r="C711" s="558"/>
      <c r="D711" s="558"/>
      <c r="E711" s="558"/>
      <c r="F711" s="558"/>
      <c r="G711" s="26"/>
      <c r="H711" s="26"/>
    </row>
    <row r="712" spans="3:8">
      <c r="C712" s="558"/>
      <c r="D712" s="558"/>
      <c r="E712" s="558"/>
      <c r="F712" s="558"/>
      <c r="G712" s="26"/>
      <c r="H712" s="26"/>
    </row>
    <row r="713" spans="3:8">
      <c r="C713" s="558"/>
      <c r="D713" s="558"/>
      <c r="E713" s="558"/>
      <c r="F713" s="558"/>
      <c r="G713" s="26"/>
      <c r="H713" s="26"/>
    </row>
    <row r="714" spans="3:8">
      <c r="C714" s="558"/>
      <c r="D714" s="558"/>
      <c r="E714" s="558"/>
      <c r="F714" s="558"/>
      <c r="G714" s="26"/>
      <c r="H714" s="26"/>
    </row>
    <row r="715" spans="3:8">
      <c r="C715" s="558"/>
      <c r="D715" s="558"/>
      <c r="E715" s="558"/>
      <c r="F715" s="558"/>
      <c r="G715" s="26"/>
      <c r="H715" s="26"/>
    </row>
    <row r="716" spans="3:8">
      <c r="C716" s="558"/>
      <c r="D716" s="558"/>
      <c r="E716" s="558"/>
      <c r="F716" s="558"/>
      <c r="G716" s="26"/>
      <c r="H716" s="26"/>
    </row>
    <row r="717" spans="3:8">
      <c r="C717" s="558"/>
      <c r="D717" s="558"/>
      <c r="E717" s="558"/>
      <c r="F717" s="558"/>
      <c r="G717" s="26"/>
      <c r="H717" s="26"/>
    </row>
    <row r="718" spans="3:8">
      <c r="C718" s="558"/>
      <c r="D718" s="558"/>
      <c r="E718" s="558"/>
      <c r="F718" s="558"/>
      <c r="G718" s="26"/>
      <c r="H718" s="26"/>
    </row>
    <row r="719" spans="3:8">
      <c r="C719" s="558"/>
      <c r="D719" s="558"/>
      <c r="E719" s="558"/>
      <c r="F719" s="558"/>
      <c r="G719" s="26"/>
      <c r="H719" s="26"/>
    </row>
    <row r="720" spans="3:8">
      <c r="C720" s="558"/>
      <c r="D720" s="558"/>
      <c r="E720" s="558"/>
      <c r="F720" s="558"/>
      <c r="G720" s="26"/>
      <c r="H720" s="26"/>
    </row>
    <row r="721" spans="3:8">
      <c r="C721" s="558"/>
      <c r="D721" s="558"/>
      <c r="E721" s="558"/>
      <c r="F721" s="558"/>
      <c r="G721" s="26"/>
      <c r="H721" s="26"/>
    </row>
    <row r="722" spans="3:8">
      <c r="C722" s="558"/>
      <c r="D722" s="558"/>
      <c r="E722" s="558"/>
      <c r="F722" s="558"/>
      <c r="G722" s="26"/>
      <c r="H722" s="26"/>
    </row>
    <row r="723" spans="3:8">
      <c r="C723" s="558"/>
      <c r="D723" s="558"/>
      <c r="E723" s="558"/>
      <c r="F723" s="558"/>
      <c r="G723" s="26"/>
      <c r="H723" s="26"/>
    </row>
    <row r="724" spans="3:8">
      <c r="C724" s="558"/>
      <c r="D724" s="558"/>
      <c r="E724" s="558"/>
      <c r="F724" s="558"/>
      <c r="G724" s="26"/>
      <c r="H724" s="26"/>
    </row>
    <row r="725" spans="3:8">
      <c r="C725" s="558"/>
      <c r="D725" s="558"/>
      <c r="E725" s="558"/>
      <c r="F725" s="558"/>
      <c r="G725" s="26"/>
      <c r="H725" s="26"/>
    </row>
    <row r="726" spans="3:8">
      <c r="C726" s="558"/>
      <c r="D726" s="558"/>
      <c r="E726" s="558"/>
      <c r="F726" s="558"/>
      <c r="G726" s="26"/>
      <c r="H726" s="26"/>
    </row>
    <row r="727" spans="3:8">
      <c r="C727" s="558"/>
      <c r="D727" s="558"/>
      <c r="E727" s="558"/>
      <c r="F727" s="558"/>
      <c r="G727" s="26"/>
      <c r="H727" s="26"/>
    </row>
    <row r="728" spans="3:8">
      <c r="C728" s="558"/>
      <c r="D728" s="558"/>
      <c r="E728" s="558"/>
      <c r="F728" s="558"/>
      <c r="G728" s="26"/>
      <c r="H728" s="26"/>
    </row>
    <row r="729" spans="3:8">
      <c r="C729" s="558"/>
      <c r="D729" s="558"/>
      <c r="E729" s="558"/>
      <c r="F729" s="558"/>
      <c r="G729" s="26"/>
      <c r="H729" s="26"/>
    </row>
    <row r="730" spans="3:8">
      <c r="C730" s="558"/>
      <c r="D730" s="558"/>
      <c r="E730" s="558"/>
      <c r="F730" s="558"/>
      <c r="G730" s="26"/>
      <c r="H730" s="26"/>
    </row>
    <row r="731" spans="3:8">
      <c r="C731" s="558"/>
      <c r="D731" s="558"/>
      <c r="E731" s="558"/>
      <c r="F731" s="558"/>
      <c r="G731" s="26"/>
      <c r="H731" s="26"/>
    </row>
    <row r="732" spans="3:8">
      <c r="C732" s="558"/>
      <c r="D732" s="558"/>
      <c r="E732" s="558"/>
      <c r="F732" s="558"/>
      <c r="G732" s="26"/>
      <c r="H732" s="26"/>
    </row>
    <row r="733" spans="3:8">
      <c r="C733" s="558"/>
      <c r="D733" s="558"/>
      <c r="E733" s="558"/>
      <c r="F733" s="558"/>
      <c r="G733" s="26"/>
      <c r="H733" s="26"/>
    </row>
    <row r="734" spans="3:8">
      <c r="C734" s="558"/>
      <c r="D734" s="558"/>
      <c r="E734" s="558"/>
      <c r="F734" s="558"/>
      <c r="G734" s="26"/>
      <c r="H734" s="26"/>
    </row>
    <row r="735" spans="3:8">
      <c r="C735" s="558"/>
      <c r="D735" s="558"/>
      <c r="E735" s="558"/>
      <c r="F735" s="558"/>
      <c r="G735" s="26"/>
      <c r="H735" s="26"/>
    </row>
    <row r="736" spans="3:8">
      <c r="C736" s="558"/>
      <c r="D736" s="558"/>
      <c r="E736" s="558"/>
      <c r="F736" s="558"/>
      <c r="G736" s="26"/>
      <c r="H736" s="26"/>
    </row>
    <row r="737" spans="3:8">
      <c r="C737" s="558"/>
      <c r="D737" s="558"/>
      <c r="E737" s="558"/>
      <c r="F737" s="558"/>
      <c r="G737" s="26"/>
      <c r="H737" s="26"/>
    </row>
    <row r="738" spans="3:8">
      <c r="C738" s="558"/>
      <c r="D738" s="558"/>
      <c r="E738" s="558"/>
      <c r="F738" s="558"/>
      <c r="G738" s="26"/>
      <c r="H738" s="26"/>
    </row>
    <row r="739" spans="3:8">
      <c r="C739" s="558"/>
      <c r="D739" s="558"/>
      <c r="E739" s="558"/>
      <c r="F739" s="558"/>
      <c r="G739" s="26"/>
      <c r="H739" s="26"/>
    </row>
    <row r="740" spans="3:8">
      <c r="C740" s="558"/>
      <c r="D740" s="558"/>
      <c r="E740" s="558"/>
      <c r="F740" s="558"/>
      <c r="G740" s="26"/>
      <c r="H740" s="26"/>
    </row>
    <row r="741" spans="3:8">
      <c r="C741" s="558"/>
      <c r="D741" s="558"/>
      <c r="E741" s="558"/>
      <c r="F741" s="558"/>
      <c r="G741" s="26"/>
      <c r="H741" s="26"/>
    </row>
    <row r="742" spans="3:8">
      <c r="C742" s="558"/>
      <c r="D742" s="558"/>
      <c r="E742" s="558"/>
      <c r="F742" s="558"/>
      <c r="G742" s="26"/>
      <c r="H742" s="26"/>
    </row>
    <row r="743" spans="3:8">
      <c r="C743" s="558"/>
      <c r="D743" s="558"/>
      <c r="E743" s="558"/>
      <c r="F743" s="558"/>
      <c r="G743" s="26"/>
      <c r="H743" s="26"/>
    </row>
    <row r="744" spans="3:8">
      <c r="C744" s="558"/>
      <c r="D744" s="558"/>
      <c r="E744" s="558"/>
      <c r="F744" s="558"/>
      <c r="G744" s="26"/>
      <c r="H744" s="26"/>
    </row>
    <row r="745" spans="3:8">
      <c r="C745" s="558"/>
      <c r="D745" s="558"/>
      <c r="E745" s="558"/>
      <c r="F745" s="558"/>
      <c r="G745" s="26"/>
      <c r="H745" s="26"/>
    </row>
    <row r="746" spans="3:8">
      <c r="C746" s="558"/>
      <c r="D746" s="558"/>
      <c r="E746" s="558"/>
      <c r="F746" s="558"/>
      <c r="G746" s="26"/>
      <c r="H746" s="26"/>
    </row>
    <row r="747" spans="3:8">
      <c r="C747" s="558"/>
      <c r="D747" s="558"/>
      <c r="E747" s="558"/>
      <c r="F747" s="558"/>
      <c r="G747" s="26"/>
      <c r="H747" s="26"/>
    </row>
    <row r="748" spans="3:8">
      <c r="C748" s="558"/>
      <c r="D748" s="558"/>
      <c r="E748" s="558"/>
      <c r="F748" s="558"/>
      <c r="G748" s="26"/>
      <c r="H748" s="26"/>
    </row>
    <row r="749" spans="3:8">
      <c r="C749" s="558"/>
      <c r="D749" s="558"/>
      <c r="E749" s="558"/>
      <c r="F749" s="558"/>
      <c r="G749" s="26"/>
      <c r="H749" s="26"/>
    </row>
    <row r="750" spans="3:8">
      <c r="C750" s="558"/>
      <c r="D750" s="558"/>
      <c r="E750" s="558"/>
      <c r="F750" s="558"/>
      <c r="G750" s="26"/>
      <c r="H750" s="26"/>
    </row>
    <row r="751" spans="3:8">
      <c r="C751" s="558"/>
      <c r="D751" s="558"/>
      <c r="E751" s="558"/>
      <c r="F751" s="558"/>
      <c r="G751" s="26"/>
      <c r="H751" s="26"/>
    </row>
    <row r="752" spans="3:8">
      <c r="C752" s="558"/>
      <c r="D752" s="558"/>
      <c r="E752" s="558"/>
      <c r="F752" s="558"/>
      <c r="G752" s="26"/>
      <c r="H752" s="26"/>
    </row>
    <row r="753" spans="3:8">
      <c r="C753" s="558"/>
      <c r="D753" s="558"/>
      <c r="E753" s="558"/>
      <c r="F753" s="558"/>
      <c r="G753" s="26"/>
      <c r="H753" s="26"/>
    </row>
    <row r="754" spans="3:8">
      <c r="C754" s="558"/>
      <c r="D754" s="558"/>
      <c r="E754" s="558"/>
      <c r="F754" s="558"/>
      <c r="G754" s="26"/>
      <c r="H754" s="26"/>
    </row>
    <row r="755" spans="3:8">
      <c r="C755" s="558"/>
      <c r="D755" s="558"/>
      <c r="E755" s="558"/>
      <c r="F755" s="558"/>
      <c r="G755" s="26"/>
      <c r="H755" s="26"/>
    </row>
    <row r="756" spans="3:8">
      <c r="C756" s="558"/>
      <c r="D756" s="558"/>
      <c r="E756" s="558"/>
      <c r="F756" s="558"/>
      <c r="G756" s="26"/>
      <c r="H756" s="26"/>
    </row>
    <row r="757" spans="3:8">
      <c r="C757" s="558"/>
      <c r="D757" s="558"/>
      <c r="E757" s="558"/>
      <c r="F757" s="558"/>
      <c r="G757" s="26"/>
      <c r="H757" s="26"/>
    </row>
    <row r="758" spans="3:8">
      <c r="C758" s="558"/>
      <c r="D758" s="558"/>
      <c r="E758" s="558"/>
      <c r="F758" s="558"/>
      <c r="G758" s="26"/>
      <c r="H758" s="26"/>
    </row>
    <row r="759" spans="3:8">
      <c r="C759" s="558"/>
      <c r="D759" s="558"/>
      <c r="E759" s="558"/>
      <c r="F759" s="558"/>
      <c r="G759" s="26"/>
      <c r="H759" s="26"/>
    </row>
    <row r="760" spans="3:8">
      <c r="C760" s="558"/>
      <c r="D760" s="558"/>
      <c r="E760" s="558"/>
      <c r="F760" s="558"/>
      <c r="G760" s="26"/>
      <c r="H760" s="26"/>
    </row>
    <row r="761" spans="3:8">
      <c r="C761" s="558"/>
      <c r="D761" s="558"/>
      <c r="E761" s="558"/>
      <c r="F761" s="558"/>
      <c r="G761" s="26"/>
      <c r="H761" s="26"/>
    </row>
    <row r="762" spans="3:8">
      <c r="C762" s="558"/>
      <c r="D762" s="558"/>
      <c r="E762" s="558"/>
      <c r="F762" s="558"/>
      <c r="G762" s="26"/>
      <c r="H762" s="26"/>
    </row>
    <row r="763" spans="3:8">
      <c r="C763" s="558"/>
      <c r="D763" s="558"/>
      <c r="E763" s="558"/>
      <c r="F763" s="558"/>
      <c r="G763" s="26"/>
      <c r="H763" s="26"/>
    </row>
    <row r="764" spans="3:8">
      <c r="C764" s="558"/>
      <c r="D764" s="558"/>
      <c r="E764" s="558"/>
      <c r="F764" s="558"/>
      <c r="G764" s="26"/>
      <c r="H764" s="26"/>
    </row>
    <row r="765" spans="3:8">
      <c r="C765" s="558"/>
      <c r="D765" s="558"/>
      <c r="E765" s="558"/>
      <c r="F765" s="558"/>
      <c r="G765" s="26"/>
      <c r="H765" s="26"/>
    </row>
    <row r="766" spans="3:8">
      <c r="C766" s="558"/>
      <c r="D766" s="558"/>
      <c r="E766" s="558"/>
      <c r="F766" s="558"/>
      <c r="G766" s="26"/>
      <c r="H766" s="26"/>
    </row>
    <row r="767" spans="3:8">
      <c r="C767" s="558"/>
      <c r="D767" s="558"/>
      <c r="E767" s="558"/>
      <c r="F767" s="558"/>
      <c r="G767" s="26"/>
      <c r="H767" s="26"/>
    </row>
    <row r="768" spans="3:8">
      <c r="C768" s="558"/>
      <c r="D768" s="558"/>
      <c r="E768" s="558"/>
      <c r="F768" s="558"/>
      <c r="G768" s="26"/>
      <c r="H768" s="26"/>
    </row>
    <row r="769" spans="3:8">
      <c r="C769" s="558"/>
      <c r="D769" s="558"/>
      <c r="E769" s="558"/>
      <c r="F769" s="558"/>
      <c r="G769" s="26"/>
      <c r="H769" s="26"/>
    </row>
    <row r="770" spans="3:8">
      <c r="C770" s="558"/>
      <c r="D770" s="558"/>
      <c r="E770" s="558"/>
      <c r="F770" s="558"/>
      <c r="G770" s="26"/>
      <c r="H770" s="26"/>
    </row>
    <row r="771" spans="3:8">
      <c r="C771" s="558"/>
      <c r="D771" s="558"/>
      <c r="E771" s="558"/>
      <c r="F771" s="558"/>
      <c r="G771" s="26"/>
      <c r="H771" s="26"/>
    </row>
    <row r="772" spans="3:8">
      <c r="C772" s="558"/>
      <c r="D772" s="558"/>
      <c r="E772" s="558"/>
      <c r="F772" s="558"/>
      <c r="G772" s="26"/>
      <c r="H772" s="26"/>
    </row>
    <row r="773" spans="3:8">
      <c r="C773" s="558"/>
      <c r="D773" s="558"/>
      <c r="E773" s="558"/>
      <c r="F773" s="558"/>
      <c r="G773" s="26"/>
      <c r="H773" s="26"/>
    </row>
    <row r="774" spans="3:8">
      <c r="C774" s="558"/>
      <c r="D774" s="558"/>
      <c r="E774" s="558"/>
      <c r="F774" s="558"/>
      <c r="G774" s="26"/>
      <c r="H774" s="26"/>
    </row>
    <row r="775" spans="3:8">
      <c r="C775" s="558"/>
      <c r="D775" s="558"/>
      <c r="E775" s="558"/>
      <c r="F775" s="558"/>
      <c r="G775" s="26"/>
      <c r="H775" s="26"/>
    </row>
    <row r="776" spans="3:8">
      <c r="C776" s="558"/>
      <c r="D776" s="558"/>
      <c r="E776" s="558"/>
      <c r="F776" s="558"/>
      <c r="G776" s="26"/>
      <c r="H776" s="26"/>
    </row>
    <row r="777" spans="3:8">
      <c r="C777" s="558"/>
      <c r="D777" s="558"/>
      <c r="E777" s="558"/>
      <c r="F777" s="558"/>
      <c r="G777" s="26"/>
      <c r="H777" s="26"/>
    </row>
    <row r="778" spans="3:8">
      <c r="C778" s="558"/>
      <c r="D778" s="558"/>
      <c r="E778" s="558"/>
      <c r="F778" s="558"/>
      <c r="G778" s="26"/>
      <c r="H778" s="26"/>
    </row>
    <row r="779" spans="3:8">
      <c r="C779" s="558"/>
      <c r="D779" s="558"/>
      <c r="E779" s="558"/>
      <c r="F779" s="558"/>
      <c r="G779" s="26"/>
      <c r="H779" s="26"/>
    </row>
    <row r="780" spans="3:8">
      <c r="C780" s="558"/>
      <c r="D780" s="558"/>
      <c r="E780" s="558"/>
      <c r="F780" s="558"/>
      <c r="G780" s="26"/>
      <c r="H780" s="26"/>
    </row>
    <row r="781" spans="3:8">
      <c r="C781" s="558"/>
      <c r="D781" s="558"/>
      <c r="E781" s="558"/>
      <c r="F781" s="558"/>
      <c r="G781" s="26"/>
      <c r="H781" s="26"/>
    </row>
    <row r="782" spans="3:8">
      <c r="C782" s="558"/>
      <c r="D782" s="558"/>
      <c r="E782" s="558"/>
      <c r="F782" s="558"/>
      <c r="G782" s="26"/>
      <c r="H782" s="26"/>
    </row>
    <row r="783" spans="3:8">
      <c r="C783" s="558"/>
      <c r="D783" s="558"/>
      <c r="E783" s="558"/>
      <c r="F783" s="558"/>
      <c r="G783" s="26"/>
      <c r="H783" s="26"/>
    </row>
    <row r="784" spans="3:8">
      <c r="C784" s="558"/>
      <c r="D784" s="558"/>
      <c r="E784" s="558"/>
      <c r="F784" s="558"/>
      <c r="G784" s="26"/>
      <c r="H784" s="26"/>
    </row>
    <row r="785" spans="3:8">
      <c r="C785" s="558"/>
      <c r="D785" s="558"/>
      <c r="E785" s="558"/>
      <c r="F785" s="558"/>
      <c r="G785" s="26"/>
      <c r="H785" s="26"/>
    </row>
    <row r="786" spans="3:8">
      <c r="C786" s="558"/>
      <c r="D786" s="558"/>
      <c r="E786" s="558"/>
      <c r="F786" s="558"/>
      <c r="G786" s="26"/>
      <c r="H786" s="26"/>
    </row>
    <row r="787" spans="3:8">
      <c r="C787" s="558"/>
      <c r="D787" s="558"/>
      <c r="E787" s="558"/>
      <c r="F787" s="558"/>
      <c r="G787" s="26"/>
      <c r="H787" s="26"/>
    </row>
    <row r="788" spans="3:8">
      <c r="C788" s="558"/>
      <c r="D788" s="558"/>
      <c r="E788" s="558"/>
      <c r="F788" s="558"/>
      <c r="G788" s="26"/>
      <c r="H788" s="26"/>
    </row>
    <row r="789" spans="3:8">
      <c r="C789" s="558"/>
      <c r="D789" s="558"/>
      <c r="E789" s="558"/>
      <c r="F789" s="558"/>
      <c r="G789" s="26"/>
      <c r="H789" s="26"/>
    </row>
    <row r="790" spans="3:8">
      <c r="C790" s="558"/>
      <c r="D790" s="558"/>
      <c r="E790" s="558"/>
      <c r="F790" s="558"/>
      <c r="G790" s="26"/>
      <c r="H790" s="26"/>
    </row>
    <row r="791" spans="3:8">
      <c r="C791" s="558"/>
      <c r="D791" s="558"/>
      <c r="E791" s="558"/>
      <c r="F791" s="558"/>
      <c r="G791" s="26"/>
      <c r="H791" s="26"/>
    </row>
    <row r="792" spans="3:8">
      <c r="C792" s="558"/>
      <c r="D792" s="558"/>
      <c r="E792" s="558"/>
      <c r="F792" s="558"/>
      <c r="G792" s="26"/>
      <c r="H792" s="26"/>
    </row>
    <row r="793" spans="3:8">
      <c r="C793" s="558"/>
      <c r="D793" s="558"/>
      <c r="E793" s="558"/>
      <c r="F793" s="558"/>
      <c r="G793" s="26"/>
      <c r="H793" s="26"/>
    </row>
    <row r="794" spans="3:8">
      <c r="C794" s="558"/>
      <c r="D794" s="558"/>
      <c r="E794" s="558"/>
      <c r="F794" s="558"/>
      <c r="G794" s="26"/>
      <c r="H794" s="26"/>
    </row>
    <row r="795" spans="3:8">
      <c r="C795" s="558"/>
      <c r="D795" s="558"/>
      <c r="E795" s="558"/>
      <c r="F795" s="558"/>
      <c r="G795" s="26"/>
      <c r="H795" s="26"/>
    </row>
    <row r="796" spans="3:8">
      <c r="C796" s="558"/>
      <c r="D796" s="558"/>
      <c r="E796" s="558"/>
      <c r="F796" s="558"/>
      <c r="G796" s="26"/>
      <c r="H796" s="26"/>
    </row>
    <row r="797" spans="3:8">
      <c r="C797" s="558"/>
      <c r="D797" s="558"/>
      <c r="E797" s="558"/>
      <c r="F797" s="558"/>
      <c r="G797" s="26"/>
      <c r="H797" s="26"/>
    </row>
    <row r="798" spans="3:8">
      <c r="C798" s="558"/>
      <c r="D798" s="558"/>
      <c r="E798" s="558"/>
      <c r="F798" s="558"/>
      <c r="G798" s="26"/>
      <c r="H798" s="26"/>
    </row>
    <row r="799" spans="3:8">
      <c r="C799" s="558"/>
      <c r="D799" s="558"/>
      <c r="E799" s="558"/>
      <c r="F799" s="558"/>
      <c r="G799" s="26"/>
      <c r="H799" s="26"/>
    </row>
    <row r="800" spans="3:8">
      <c r="C800" s="558"/>
      <c r="D800" s="558"/>
      <c r="E800" s="558"/>
      <c r="F800" s="558"/>
      <c r="G800" s="26"/>
      <c r="H800" s="26"/>
    </row>
    <row r="801" spans="3:8">
      <c r="C801" s="558"/>
      <c r="D801" s="558"/>
      <c r="E801" s="558"/>
      <c r="F801" s="558"/>
      <c r="G801" s="26"/>
      <c r="H801" s="26"/>
    </row>
    <row r="802" spans="3:8">
      <c r="C802" s="558"/>
      <c r="D802" s="558"/>
      <c r="E802" s="558"/>
      <c r="F802" s="558"/>
      <c r="G802" s="26"/>
      <c r="H802" s="26"/>
    </row>
    <row r="803" spans="3:8">
      <c r="C803" s="558"/>
      <c r="D803" s="558"/>
      <c r="E803" s="558"/>
      <c r="F803" s="558"/>
      <c r="G803" s="26"/>
      <c r="H803" s="26"/>
    </row>
    <row r="804" spans="3:8">
      <c r="C804" s="558"/>
      <c r="D804" s="558"/>
      <c r="E804" s="558"/>
      <c r="F804" s="558"/>
      <c r="G804" s="26"/>
      <c r="H804" s="26"/>
    </row>
    <row r="805" spans="3:8">
      <c r="C805" s="558"/>
      <c r="D805" s="558"/>
      <c r="E805" s="558"/>
      <c r="F805" s="558"/>
      <c r="G805" s="26"/>
      <c r="H805" s="26"/>
    </row>
    <row r="806" spans="3:8">
      <c r="C806" s="558"/>
      <c r="D806" s="558"/>
      <c r="E806" s="558"/>
      <c r="F806" s="558"/>
      <c r="G806" s="26"/>
      <c r="H806" s="26"/>
    </row>
    <row r="807" spans="3:8">
      <c r="C807" s="558"/>
      <c r="D807" s="558"/>
      <c r="E807" s="558"/>
      <c r="F807" s="558"/>
      <c r="G807" s="26"/>
      <c r="H807" s="26"/>
    </row>
    <row r="808" spans="3:8">
      <c r="C808" s="558"/>
      <c r="D808" s="558"/>
      <c r="E808" s="558"/>
      <c r="F808" s="558"/>
      <c r="G808" s="26"/>
      <c r="H808" s="26"/>
    </row>
    <row r="809" spans="3:8">
      <c r="C809" s="558"/>
      <c r="D809" s="558"/>
      <c r="E809" s="558"/>
      <c r="F809" s="558"/>
      <c r="G809" s="26"/>
      <c r="H809" s="26"/>
    </row>
    <row r="810" spans="3:8">
      <c r="C810" s="558"/>
      <c r="D810" s="558"/>
      <c r="E810" s="558"/>
      <c r="F810" s="558"/>
      <c r="G810" s="26"/>
      <c r="H810" s="26"/>
    </row>
    <row r="811" spans="3:8">
      <c r="C811" s="558"/>
      <c r="D811" s="558"/>
      <c r="E811" s="558"/>
      <c r="F811" s="558"/>
      <c r="G811" s="26"/>
      <c r="H811" s="26"/>
    </row>
    <row r="812" spans="3:8">
      <c r="C812" s="558"/>
      <c r="D812" s="558"/>
      <c r="E812" s="558"/>
      <c r="F812" s="558"/>
      <c r="G812" s="26"/>
      <c r="H812" s="26"/>
    </row>
    <row r="813" spans="3:8">
      <c r="C813" s="558"/>
      <c r="D813" s="558"/>
      <c r="E813" s="558"/>
      <c r="F813" s="558"/>
      <c r="G813" s="26"/>
      <c r="H813" s="26"/>
    </row>
    <row r="814" spans="3:8">
      <c r="C814" s="558"/>
      <c r="D814" s="558"/>
      <c r="E814" s="558"/>
      <c r="F814" s="558"/>
      <c r="G814" s="26"/>
      <c r="H814" s="26"/>
    </row>
    <row r="815" spans="3:8">
      <c r="C815" s="558"/>
      <c r="D815" s="558"/>
      <c r="E815" s="558"/>
      <c r="F815" s="558"/>
      <c r="G815" s="26"/>
      <c r="H815" s="26"/>
    </row>
    <row r="816" spans="3:8">
      <c r="C816" s="558"/>
      <c r="D816" s="558"/>
      <c r="E816" s="558"/>
      <c r="F816" s="558"/>
      <c r="G816" s="26"/>
      <c r="H816" s="26"/>
    </row>
    <row r="817" spans="3:8">
      <c r="C817" s="558"/>
      <c r="D817" s="558"/>
      <c r="E817" s="558"/>
      <c r="F817" s="558"/>
      <c r="G817" s="26"/>
      <c r="H817" s="26"/>
    </row>
    <row r="818" spans="3:8">
      <c r="C818" s="558"/>
      <c r="D818" s="558"/>
      <c r="E818" s="558"/>
      <c r="F818" s="558"/>
      <c r="G818" s="26"/>
      <c r="H818" s="26"/>
    </row>
    <row r="819" spans="3:8">
      <c r="C819" s="558"/>
      <c r="D819" s="558"/>
      <c r="E819" s="558"/>
      <c r="F819" s="558"/>
      <c r="G819" s="26"/>
      <c r="H819" s="26"/>
    </row>
    <row r="820" spans="3:8">
      <c r="C820" s="558"/>
      <c r="D820" s="558"/>
      <c r="E820" s="558"/>
      <c r="F820" s="558"/>
      <c r="G820" s="26"/>
      <c r="H820" s="26"/>
    </row>
    <row r="821" spans="3:8">
      <c r="C821" s="558"/>
      <c r="D821" s="558"/>
      <c r="E821" s="558"/>
      <c r="F821" s="558"/>
      <c r="G821" s="26"/>
      <c r="H821" s="26"/>
    </row>
    <row r="822" spans="3:8">
      <c r="C822" s="558"/>
      <c r="D822" s="558"/>
      <c r="E822" s="558"/>
      <c r="F822" s="558"/>
      <c r="G822" s="26"/>
      <c r="H822" s="26"/>
    </row>
    <row r="823" spans="3:8">
      <c r="C823" s="558"/>
      <c r="D823" s="558"/>
      <c r="E823" s="558"/>
      <c r="F823" s="558"/>
      <c r="G823" s="26"/>
      <c r="H823" s="26"/>
    </row>
    <row r="824" spans="3:8">
      <c r="C824" s="558"/>
      <c r="D824" s="558"/>
      <c r="E824" s="558"/>
      <c r="F824" s="558"/>
      <c r="G824" s="26"/>
      <c r="H824" s="26"/>
    </row>
    <row r="825" spans="3:8">
      <c r="C825" s="558"/>
      <c r="D825" s="558"/>
      <c r="E825" s="558"/>
      <c r="F825" s="558"/>
      <c r="G825" s="26"/>
      <c r="H825" s="26"/>
    </row>
    <row r="826" spans="3:8">
      <c r="C826" s="558"/>
      <c r="D826" s="558"/>
      <c r="E826" s="558"/>
      <c r="F826" s="558"/>
      <c r="G826" s="26"/>
      <c r="H826" s="26"/>
    </row>
    <row r="827" spans="3:8">
      <c r="C827" s="558"/>
      <c r="D827" s="558"/>
      <c r="E827" s="558"/>
      <c r="F827" s="558"/>
      <c r="G827" s="26"/>
      <c r="H827" s="26"/>
    </row>
    <row r="828" spans="3:8">
      <c r="C828" s="558"/>
      <c r="D828" s="558"/>
      <c r="E828" s="558"/>
      <c r="F828" s="558"/>
      <c r="G828" s="26"/>
      <c r="H828" s="26"/>
    </row>
    <row r="829" spans="3:8">
      <c r="C829" s="558"/>
      <c r="D829" s="558"/>
      <c r="E829" s="558"/>
      <c r="F829" s="558"/>
      <c r="G829" s="26"/>
      <c r="H829" s="26"/>
    </row>
    <row r="830" spans="3:8">
      <c r="C830" s="558"/>
      <c r="D830" s="558"/>
      <c r="E830" s="558"/>
      <c r="F830" s="558"/>
      <c r="G830" s="26"/>
      <c r="H830" s="26"/>
    </row>
    <row r="831" spans="3:8">
      <c r="C831" s="558"/>
      <c r="D831" s="558"/>
      <c r="E831" s="558"/>
      <c r="F831" s="558"/>
      <c r="G831" s="26"/>
      <c r="H831" s="26"/>
    </row>
    <row r="832" spans="3:8">
      <c r="C832" s="558"/>
      <c r="D832" s="558"/>
      <c r="E832" s="558"/>
      <c r="F832" s="558"/>
      <c r="G832" s="26"/>
      <c r="H832" s="26"/>
    </row>
    <row r="833" spans="3:8">
      <c r="C833" s="558"/>
      <c r="D833" s="558"/>
      <c r="E833" s="558"/>
      <c r="F833" s="558"/>
      <c r="G833" s="26"/>
      <c r="H833" s="26"/>
    </row>
    <row r="834" spans="3:8">
      <c r="C834" s="558"/>
      <c r="D834" s="558"/>
      <c r="E834" s="558"/>
      <c r="F834" s="558"/>
      <c r="G834" s="26"/>
      <c r="H834" s="26"/>
    </row>
    <row r="835" spans="3:8">
      <c r="C835" s="558"/>
      <c r="D835" s="558"/>
      <c r="E835" s="558"/>
      <c r="F835" s="558"/>
      <c r="G835" s="26"/>
      <c r="H835" s="26"/>
    </row>
    <row r="836" spans="3:8">
      <c r="C836" s="558"/>
      <c r="D836" s="558"/>
      <c r="E836" s="558"/>
      <c r="F836" s="558"/>
      <c r="G836" s="26"/>
      <c r="H836" s="26"/>
    </row>
    <row r="837" spans="3:8">
      <c r="C837" s="558"/>
      <c r="D837" s="558"/>
      <c r="E837" s="558"/>
      <c r="F837" s="558"/>
      <c r="G837" s="26"/>
      <c r="H837" s="26"/>
    </row>
    <row r="838" spans="3:8">
      <c r="C838" s="558"/>
      <c r="D838" s="558"/>
      <c r="E838" s="558"/>
      <c r="F838" s="558"/>
      <c r="G838" s="26"/>
      <c r="H838" s="26"/>
    </row>
    <row r="839" spans="3:8">
      <c r="C839" s="558"/>
      <c r="D839" s="558"/>
      <c r="E839" s="558"/>
      <c r="F839" s="558"/>
      <c r="G839" s="26"/>
      <c r="H839" s="26"/>
    </row>
    <row r="840" spans="3:8">
      <c r="C840" s="558"/>
      <c r="D840" s="558"/>
      <c r="E840" s="558"/>
      <c r="F840" s="558"/>
      <c r="G840" s="26"/>
      <c r="H840" s="26"/>
    </row>
    <row r="841" spans="3:8">
      <c r="C841" s="558"/>
      <c r="D841" s="558"/>
      <c r="E841" s="558"/>
      <c r="F841" s="558"/>
      <c r="G841" s="26"/>
      <c r="H841" s="26"/>
    </row>
    <row r="842" spans="3:8">
      <c r="C842" s="558"/>
      <c r="D842" s="558"/>
      <c r="E842" s="558"/>
      <c r="F842" s="558"/>
      <c r="G842" s="26"/>
      <c r="H842" s="26"/>
    </row>
    <row r="843" spans="3:8">
      <c r="C843" s="558"/>
      <c r="D843" s="558"/>
      <c r="E843" s="558"/>
      <c r="F843" s="558"/>
      <c r="G843" s="26"/>
      <c r="H843" s="26"/>
    </row>
    <row r="844" spans="3:8">
      <c r="C844" s="558"/>
      <c r="D844" s="558"/>
      <c r="E844" s="558"/>
      <c r="F844" s="558"/>
      <c r="G844" s="26"/>
      <c r="H844" s="26"/>
    </row>
    <row r="845" spans="3:8">
      <c r="C845" s="558"/>
      <c r="D845" s="558"/>
      <c r="E845" s="558"/>
      <c r="F845" s="558"/>
      <c r="G845" s="26"/>
      <c r="H845" s="26"/>
    </row>
    <row r="846" spans="3:8">
      <c r="C846" s="558"/>
      <c r="D846" s="558"/>
      <c r="E846" s="558"/>
      <c r="F846" s="558"/>
      <c r="G846" s="26"/>
      <c r="H846" s="26"/>
    </row>
    <row r="847" spans="3:8">
      <c r="C847" s="558"/>
      <c r="D847" s="558"/>
      <c r="E847" s="558"/>
      <c r="F847" s="558"/>
      <c r="G847" s="26"/>
      <c r="H847" s="26"/>
    </row>
    <row r="848" spans="3:8">
      <c r="C848" s="558"/>
      <c r="D848" s="558"/>
      <c r="E848" s="558"/>
      <c r="F848" s="558"/>
      <c r="G848" s="26"/>
      <c r="H848" s="26"/>
    </row>
    <row r="849" spans="3:8">
      <c r="C849" s="558"/>
      <c r="D849" s="558"/>
      <c r="E849" s="558"/>
      <c r="F849" s="558"/>
      <c r="G849" s="26"/>
      <c r="H849" s="26"/>
    </row>
    <row r="850" spans="3:8">
      <c r="C850" s="558"/>
      <c r="D850" s="558"/>
      <c r="E850" s="558"/>
      <c r="F850" s="558"/>
      <c r="G850" s="26"/>
      <c r="H850" s="26"/>
    </row>
    <row r="851" spans="3:8">
      <c r="C851" s="558"/>
      <c r="D851" s="558"/>
      <c r="E851" s="558"/>
      <c r="F851" s="558"/>
      <c r="G851" s="26"/>
      <c r="H851" s="26"/>
    </row>
    <row r="852" spans="3:8">
      <c r="C852" s="558"/>
      <c r="D852" s="558"/>
      <c r="E852" s="558"/>
      <c r="F852" s="558"/>
      <c r="G852" s="26"/>
      <c r="H852" s="26"/>
    </row>
    <row r="853" spans="3:8">
      <c r="C853" s="558"/>
      <c r="D853" s="558"/>
      <c r="E853" s="558"/>
      <c r="F853" s="558"/>
      <c r="G853" s="26"/>
      <c r="H853" s="26"/>
    </row>
    <row r="854" spans="3:8">
      <c r="C854" s="558"/>
      <c r="D854" s="558"/>
      <c r="E854" s="558"/>
      <c r="F854" s="558"/>
      <c r="G854" s="26"/>
      <c r="H854" s="26"/>
    </row>
    <row r="855" spans="3:8">
      <c r="C855" s="558"/>
      <c r="D855" s="558"/>
      <c r="E855" s="558"/>
      <c r="F855" s="558"/>
      <c r="G855" s="26"/>
      <c r="H855" s="26"/>
    </row>
    <row r="856" spans="3:8">
      <c r="C856" s="558"/>
      <c r="D856" s="558"/>
      <c r="E856" s="558"/>
      <c r="F856" s="558"/>
      <c r="G856" s="26"/>
      <c r="H856" s="26"/>
    </row>
    <row r="857" spans="3:8">
      <c r="C857" s="558"/>
      <c r="D857" s="558"/>
      <c r="E857" s="558"/>
      <c r="F857" s="558"/>
      <c r="G857" s="26"/>
      <c r="H857" s="26"/>
    </row>
    <row r="858" spans="3:8">
      <c r="C858" s="558"/>
      <c r="D858" s="558"/>
      <c r="E858" s="558"/>
      <c r="F858" s="558"/>
      <c r="G858" s="26"/>
      <c r="H858" s="26"/>
    </row>
    <row r="859" spans="3:8">
      <c r="C859" s="558"/>
      <c r="D859" s="558"/>
      <c r="E859" s="558"/>
      <c r="F859" s="558"/>
      <c r="G859" s="26"/>
      <c r="H859" s="26"/>
    </row>
    <row r="860" spans="3:8">
      <c r="C860" s="558"/>
      <c r="D860" s="558"/>
      <c r="E860" s="558"/>
      <c r="F860" s="558"/>
      <c r="G860" s="26"/>
      <c r="H860" s="26"/>
    </row>
    <row r="861" spans="3:8">
      <c r="C861" s="558"/>
      <c r="D861" s="558"/>
      <c r="E861" s="558"/>
      <c r="F861" s="558"/>
      <c r="G861" s="26"/>
      <c r="H861" s="26"/>
    </row>
    <row r="862" spans="3:8">
      <c r="C862" s="558"/>
      <c r="D862" s="558"/>
      <c r="E862" s="558"/>
      <c r="F862" s="558"/>
      <c r="G862" s="26"/>
      <c r="H862" s="26"/>
    </row>
    <row r="863" spans="3:8">
      <c r="C863" s="558"/>
      <c r="D863" s="558"/>
      <c r="E863" s="558"/>
      <c r="F863" s="558"/>
      <c r="G863" s="26"/>
      <c r="H863" s="26"/>
    </row>
    <row r="864" spans="3:8">
      <c r="C864" s="558"/>
      <c r="D864" s="558"/>
      <c r="E864" s="558"/>
      <c r="F864" s="558"/>
      <c r="G864" s="26"/>
      <c r="H864" s="26"/>
    </row>
    <row r="865" spans="3:8">
      <c r="C865" s="558"/>
      <c r="D865" s="558"/>
      <c r="E865" s="558"/>
      <c r="F865" s="558"/>
      <c r="G865" s="26"/>
      <c r="H865" s="26"/>
    </row>
    <row r="866" spans="3:8">
      <c r="C866" s="558"/>
      <c r="D866" s="558"/>
      <c r="E866" s="558"/>
      <c r="F866" s="558"/>
      <c r="G866" s="26"/>
      <c r="H866" s="26"/>
    </row>
    <row r="867" spans="3:8">
      <c r="C867" s="558"/>
      <c r="D867" s="558"/>
      <c r="E867" s="558"/>
      <c r="F867" s="558"/>
      <c r="G867" s="26"/>
      <c r="H867" s="26"/>
    </row>
    <row r="868" spans="3:8">
      <c r="C868" s="558"/>
      <c r="D868" s="558"/>
      <c r="E868" s="558"/>
      <c r="F868" s="558"/>
      <c r="G868" s="26"/>
      <c r="H868" s="26"/>
    </row>
    <row r="869" spans="3:8">
      <c r="C869" s="558"/>
      <c r="D869" s="558"/>
      <c r="E869" s="558"/>
      <c r="F869" s="558"/>
      <c r="G869" s="26"/>
      <c r="H869" s="26"/>
    </row>
    <row r="870" spans="3:8">
      <c r="C870" s="558"/>
      <c r="D870" s="558"/>
      <c r="E870" s="558"/>
      <c r="F870" s="558"/>
      <c r="G870" s="26"/>
      <c r="H870" s="26"/>
    </row>
    <row r="871" spans="3:8">
      <c r="C871" s="558"/>
      <c r="D871" s="558"/>
      <c r="E871" s="558"/>
      <c r="F871" s="558"/>
      <c r="G871" s="26"/>
      <c r="H871" s="26"/>
    </row>
    <row r="872" spans="3:8">
      <c r="C872" s="558"/>
      <c r="D872" s="558"/>
      <c r="E872" s="558"/>
      <c r="F872" s="558"/>
      <c r="G872" s="26"/>
      <c r="H872" s="26"/>
    </row>
    <row r="873" spans="3:8">
      <c r="C873" s="558"/>
      <c r="D873" s="558"/>
      <c r="E873" s="558"/>
      <c r="F873" s="558"/>
      <c r="G873" s="26"/>
      <c r="H873" s="26"/>
    </row>
    <row r="874" spans="3:8">
      <c r="C874" s="558"/>
      <c r="D874" s="558"/>
      <c r="E874" s="558"/>
      <c r="F874" s="558"/>
      <c r="G874" s="26"/>
      <c r="H874" s="26"/>
    </row>
    <row r="875" spans="3:8">
      <c r="C875" s="558"/>
      <c r="D875" s="558"/>
      <c r="E875" s="558"/>
      <c r="F875" s="558"/>
      <c r="G875" s="26"/>
      <c r="H875" s="26"/>
    </row>
    <row r="876" spans="3:8">
      <c r="C876" s="558"/>
      <c r="D876" s="558"/>
      <c r="E876" s="558"/>
      <c r="F876" s="558"/>
      <c r="G876" s="26"/>
      <c r="H876" s="26"/>
    </row>
    <row r="877" spans="3:8">
      <c r="C877" s="558"/>
      <c r="D877" s="558"/>
      <c r="E877" s="558"/>
      <c r="F877" s="558"/>
      <c r="G877" s="26"/>
      <c r="H877" s="26"/>
    </row>
    <row r="878" spans="3:8">
      <c r="C878" s="558"/>
      <c r="D878" s="558"/>
      <c r="E878" s="558"/>
      <c r="F878" s="558"/>
      <c r="G878" s="26"/>
      <c r="H878" s="26"/>
    </row>
    <row r="879" spans="3:8">
      <c r="C879" s="558"/>
      <c r="D879" s="558"/>
      <c r="E879" s="558"/>
      <c r="F879" s="558"/>
      <c r="G879" s="26"/>
      <c r="H879" s="26"/>
    </row>
    <row r="880" spans="3:8">
      <c r="C880" s="558"/>
      <c r="D880" s="558"/>
      <c r="E880" s="558"/>
      <c r="F880" s="558"/>
      <c r="G880" s="26"/>
      <c r="H880" s="26"/>
    </row>
    <row r="881" spans="3:8">
      <c r="C881" s="558"/>
      <c r="D881" s="558"/>
      <c r="E881" s="558"/>
      <c r="F881" s="558"/>
      <c r="G881" s="26"/>
      <c r="H881" s="26"/>
    </row>
    <row r="882" spans="3:8">
      <c r="C882" s="558"/>
      <c r="D882" s="558"/>
      <c r="E882" s="558"/>
      <c r="F882" s="558"/>
      <c r="G882" s="26"/>
      <c r="H882" s="26"/>
    </row>
    <row r="883" spans="3:8">
      <c r="C883" s="558"/>
      <c r="D883" s="558"/>
      <c r="E883" s="558"/>
      <c r="F883" s="558"/>
      <c r="G883" s="26"/>
      <c r="H883" s="26"/>
    </row>
    <row r="884" spans="3:8">
      <c r="C884" s="558"/>
      <c r="D884" s="558"/>
      <c r="E884" s="558"/>
      <c r="F884" s="558"/>
      <c r="G884" s="26"/>
      <c r="H884" s="26"/>
    </row>
    <row r="885" spans="3:8">
      <c r="C885" s="558"/>
      <c r="D885" s="558"/>
      <c r="E885" s="558"/>
      <c r="F885" s="558"/>
      <c r="G885" s="26"/>
      <c r="H885" s="26"/>
    </row>
    <row r="886" spans="3:8">
      <c r="C886" s="558"/>
      <c r="D886" s="558"/>
      <c r="E886" s="558"/>
      <c r="F886" s="558"/>
      <c r="G886" s="26"/>
      <c r="H886" s="26"/>
    </row>
    <row r="887" spans="3:8">
      <c r="C887" s="558"/>
      <c r="D887" s="558"/>
      <c r="E887" s="558"/>
      <c r="F887" s="558"/>
      <c r="G887" s="26"/>
      <c r="H887" s="26"/>
    </row>
    <row r="888" spans="3:8">
      <c r="C888" s="558"/>
      <c r="D888" s="558"/>
      <c r="E888" s="558"/>
      <c r="F888" s="558"/>
      <c r="G888" s="26"/>
      <c r="H888" s="26"/>
    </row>
    <row r="889" spans="3:8">
      <c r="C889" s="558"/>
      <c r="D889" s="558"/>
      <c r="E889" s="558"/>
      <c r="F889" s="558"/>
      <c r="G889" s="26"/>
      <c r="H889" s="26"/>
    </row>
    <row r="890" spans="3:8">
      <c r="C890" s="558"/>
      <c r="D890" s="558"/>
      <c r="E890" s="558"/>
      <c r="F890" s="558"/>
      <c r="G890" s="26"/>
      <c r="H890" s="26"/>
    </row>
    <row r="891" spans="3:8">
      <c r="C891" s="558"/>
      <c r="D891" s="558"/>
      <c r="E891" s="558"/>
      <c r="F891" s="558"/>
      <c r="G891" s="26"/>
      <c r="H891" s="26"/>
    </row>
    <row r="892" spans="3:8">
      <c r="C892" s="558"/>
      <c r="D892" s="558"/>
      <c r="E892" s="558"/>
      <c r="F892" s="558"/>
      <c r="G892" s="26"/>
      <c r="H892" s="26"/>
    </row>
    <row r="893" spans="3:8">
      <c r="C893" s="558"/>
      <c r="D893" s="558"/>
      <c r="E893" s="558"/>
      <c r="F893" s="558"/>
      <c r="G893" s="26"/>
      <c r="H893" s="26"/>
    </row>
    <row r="894" spans="3:8">
      <c r="C894" s="558"/>
      <c r="D894" s="558"/>
      <c r="E894" s="558"/>
      <c r="F894" s="558"/>
      <c r="G894" s="26"/>
      <c r="H894" s="26"/>
    </row>
    <row r="895" spans="3:8">
      <c r="C895" s="558"/>
      <c r="D895" s="558"/>
      <c r="E895" s="558"/>
      <c r="F895" s="558"/>
      <c r="G895" s="26"/>
      <c r="H895" s="26"/>
    </row>
    <row r="896" spans="3:8">
      <c r="C896" s="558"/>
      <c r="D896" s="558"/>
      <c r="E896" s="558"/>
      <c r="F896" s="558"/>
      <c r="G896" s="26"/>
      <c r="H896" s="26"/>
    </row>
    <row r="897" spans="3:8">
      <c r="C897" s="558"/>
      <c r="D897" s="558"/>
      <c r="E897" s="558"/>
      <c r="F897" s="558"/>
      <c r="G897" s="26"/>
      <c r="H897" s="26"/>
    </row>
    <row r="898" spans="3:8">
      <c r="C898" s="558"/>
      <c r="D898" s="558"/>
      <c r="E898" s="558"/>
      <c r="F898" s="558"/>
      <c r="G898" s="26"/>
      <c r="H898" s="26"/>
    </row>
    <row r="899" spans="3:8">
      <c r="C899" s="558"/>
      <c r="D899" s="558"/>
      <c r="E899" s="558"/>
      <c r="F899" s="558"/>
      <c r="G899" s="26"/>
      <c r="H899" s="26"/>
    </row>
    <row r="900" spans="3:8">
      <c r="C900" s="558"/>
      <c r="D900" s="558"/>
      <c r="E900" s="558"/>
      <c r="F900" s="558"/>
      <c r="G900" s="26"/>
      <c r="H900" s="26"/>
    </row>
    <row r="901" spans="3:8">
      <c r="C901" s="558"/>
      <c r="D901" s="558"/>
      <c r="E901" s="558"/>
      <c r="F901" s="558"/>
      <c r="G901" s="26"/>
      <c r="H901" s="26"/>
    </row>
    <row r="902" spans="3:8">
      <c r="C902" s="558"/>
      <c r="D902" s="558"/>
      <c r="E902" s="558"/>
      <c r="F902" s="558"/>
      <c r="G902" s="26"/>
      <c r="H902" s="26"/>
    </row>
    <row r="903" spans="3:8">
      <c r="C903" s="558"/>
      <c r="D903" s="558"/>
      <c r="E903" s="558"/>
      <c r="F903" s="558"/>
      <c r="G903" s="26"/>
      <c r="H903" s="26"/>
    </row>
    <row r="904" spans="3:8">
      <c r="C904" s="558"/>
      <c r="D904" s="558"/>
      <c r="E904" s="558"/>
      <c r="F904" s="558"/>
      <c r="G904" s="26"/>
      <c r="H904" s="26"/>
    </row>
    <row r="905" spans="3:8">
      <c r="C905" s="558"/>
      <c r="D905" s="558"/>
      <c r="E905" s="558"/>
      <c r="F905" s="558"/>
      <c r="G905" s="26"/>
      <c r="H905" s="26"/>
    </row>
    <row r="906" spans="3:8">
      <c r="C906" s="558"/>
      <c r="D906" s="558"/>
      <c r="E906" s="558"/>
      <c r="F906" s="558"/>
      <c r="G906" s="26"/>
      <c r="H906" s="26"/>
    </row>
    <row r="907" spans="3:8">
      <c r="C907" s="558"/>
      <c r="D907" s="558"/>
      <c r="E907" s="558"/>
      <c r="F907" s="558"/>
      <c r="G907" s="26"/>
      <c r="H907" s="26"/>
    </row>
    <row r="908" spans="3:8">
      <c r="C908" s="558"/>
      <c r="D908" s="558"/>
      <c r="E908" s="558"/>
      <c r="F908" s="558"/>
      <c r="G908" s="26"/>
      <c r="H908" s="26"/>
    </row>
    <row r="909" spans="3:8">
      <c r="C909" s="558"/>
      <c r="D909" s="558"/>
      <c r="E909" s="558"/>
      <c r="F909" s="558"/>
      <c r="G909" s="26"/>
      <c r="H909" s="26"/>
    </row>
    <row r="910" spans="3:8">
      <c r="C910" s="558"/>
      <c r="D910" s="558"/>
      <c r="E910" s="558"/>
      <c r="F910" s="558"/>
      <c r="G910" s="26"/>
      <c r="H910" s="26"/>
    </row>
    <row r="911" spans="3:8">
      <c r="C911" s="558"/>
      <c r="D911" s="558"/>
      <c r="E911" s="558"/>
      <c r="F911" s="558"/>
      <c r="G911" s="26"/>
      <c r="H911" s="26"/>
    </row>
    <row r="912" spans="3:8">
      <c r="C912" s="558"/>
      <c r="D912" s="558"/>
      <c r="E912" s="558"/>
      <c r="F912" s="558"/>
      <c r="G912" s="26"/>
      <c r="H912" s="26"/>
    </row>
    <row r="913" spans="3:8">
      <c r="C913" s="558"/>
      <c r="D913" s="558"/>
      <c r="E913" s="558"/>
      <c r="F913" s="558"/>
      <c r="G913" s="26"/>
      <c r="H913" s="26"/>
    </row>
    <row r="914" spans="3:8">
      <c r="C914" s="558"/>
      <c r="D914" s="558"/>
      <c r="E914" s="558"/>
      <c r="F914" s="558"/>
      <c r="G914" s="26"/>
      <c r="H914" s="26"/>
    </row>
    <row r="915" spans="3:8">
      <c r="C915" s="558"/>
      <c r="D915" s="558"/>
      <c r="E915" s="558"/>
      <c r="F915" s="558"/>
      <c r="G915" s="26"/>
      <c r="H915" s="26"/>
    </row>
    <row r="916" spans="3:8">
      <c r="C916" s="558"/>
      <c r="D916" s="558"/>
      <c r="E916" s="558"/>
      <c r="F916" s="558"/>
      <c r="G916" s="26"/>
      <c r="H916" s="26"/>
    </row>
    <row r="917" spans="3:8">
      <c r="C917" s="558"/>
      <c r="D917" s="558"/>
      <c r="E917" s="558"/>
      <c r="F917" s="558"/>
      <c r="G917" s="26"/>
      <c r="H917" s="26"/>
    </row>
    <row r="918" spans="3:8">
      <c r="C918" s="558"/>
      <c r="D918" s="558"/>
      <c r="E918" s="558"/>
      <c r="F918" s="558"/>
      <c r="G918" s="26"/>
      <c r="H918" s="26"/>
    </row>
    <row r="919" spans="3:8">
      <c r="C919" s="558"/>
      <c r="D919" s="558"/>
      <c r="E919" s="558"/>
      <c r="F919" s="558"/>
      <c r="G919" s="26"/>
      <c r="H919" s="26"/>
    </row>
    <row r="920" spans="3:8">
      <c r="C920" s="558"/>
      <c r="D920" s="558"/>
      <c r="E920" s="558"/>
      <c r="F920" s="558"/>
      <c r="G920" s="26"/>
      <c r="H920" s="26"/>
    </row>
    <row r="921" spans="3:8">
      <c r="C921" s="558"/>
      <c r="D921" s="558"/>
      <c r="E921" s="558"/>
      <c r="F921" s="558"/>
      <c r="G921" s="26"/>
      <c r="H921" s="26"/>
    </row>
    <row r="922" spans="3:8">
      <c r="C922" s="558"/>
      <c r="D922" s="558"/>
      <c r="E922" s="558"/>
      <c r="F922" s="558"/>
      <c r="G922" s="26"/>
      <c r="H922" s="26"/>
    </row>
    <row r="923" spans="3:8">
      <c r="C923" s="558"/>
      <c r="D923" s="558"/>
      <c r="E923" s="558"/>
      <c r="F923" s="558"/>
      <c r="G923" s="26"/>
      <c r="H923" s="26"/>
    </row>
    <row r="924" spans="3:8">
      <c r="C924" s="558"/>
      <c r="D924" s="558"/>
      <c r="E924" s="558"/>
      <c r="F924" s="558"/>
      <c r="G924" s="26"/>
      <c r="H924" s="26"/>
    </row>
    <row r="925" spans="3:8">
      <c r="C925" s="558"/>
      <c r="D925" s="558"/>
      <c r="E925" s="558"/>
      <c r="F925" s="558"/>
      <c r="G925" s="26"/>
      <c r="H925" s="26"/>
    </row>
    <row r="926" spans="3:8">
      <c r="C926" s="558"/>
      <c r="D926" s="558"/>
      <c r="E926" s="558"/>
      <c r="F926" s="558"/>
      <c r="G926" s="26"/>
      <c r="H926" s="26"/>
    </row>
    <row r="927" spans="3:8">
      <c r="C927" s="558"/>
      <c r="D927" s="558"/>
      <c r="E927" s="558"/>
      <c r="F927" s="558"/>
      <c r="G927" s="26"/>
      <c r="H927" s="26"/>
    </row>
    <row r="928" spans="3:8">
      <c r="C928" s="558"/>
      <c r="D928" s="558"/>
      <c r="E928" s="558"/>
      <c r="F928" s="558"/>
      <c r="G928" s="26"/>
      <c r="H928" s="26"/>
    </row>
    <row r="929" spans="3:8">
      <c r="C929" s="558"/>
      <c r="D929" s="558"/>
      <c r="E929" s="558"/>
      <c r="F929" s="558"/>
      <c r="G929" s="26"/>
      <c r="H929" s="26"/>
    </row>
    <row r="930" spans="3:8">
      <c r="C930" s="558"/>
      <c r="D930" s="558"/>
      <c r="E930" s="558"/>
      <c r="F930" s="558"/>
      <c r="G930" s="26"/>
      <c r="H930" s="26"/>
    </row>
    <row r="931" spans="3:8">
      <c r="C931" s="558"/>
      <c r="D931" s="558"/>
      <c r="E931" s="558"/>
      <c r="F931" s="558"/>
      <c r="G931" s="26"/>
      <c r="H931" s="26"/>
    </row>
    <row r="932" spans="3:8">
      <c r="C932" s="558"/>
      <c r="D932" s="558"/>
      <c r="E932" s="558"/>
      <c r="F932" s="558"/>
      <c r="G932" s="26"/>
      <c r="H932" s="26"/>
    </row>
    <row r="933" spans="3:8">
      <c r="C933" s="558"/>
      <c r="D933" s="558"/>
      <c r="E933" s="558"/>
      <c r="F933" s="558"/>
      <c r="G933" s="26"/>
      <c r="H933" s="26"/>
    </row>
    <row r="934" spans="3:8">
      <c r="C934" s="558"/>
      <c r="D934" s="558"/>
      <c r="E934" s="558"/>
      <c r="F934" s="558"/>
      <c r="G934" s="26"/>
      <c r="H934" s="26"/>
    </row>
    <row r="935" spans="3:8">
      <c r="C935" s="558"/>
      <c r="D935" s="558"/>
      <c r="E935" s="558"/>
      <c r="F935" s="558"/>
      <c r="G935" s="26"/>
      <c r="H935" s="26"/>
    </row>
    <row r="936" spans="3:8">
      <c r="C936" s="558"/>
      <c r="D936" s="558"/>
      <c r="E936" s="558"/>
      <c r="F936" s="558"/>
      <c r="G936" s="26"/>
      <c r="H936" s="26"/>
    </row>
    <row r="937" spans="3:8">
      <c r="C937" s="558"/>
      <c r="D937" s="558"/>
      <c r="E937" s="558"/>
      <c r="F937" s="558"/>
      <c r="G937" s="26"/>
      <c r="H937" s="26"/>
    </row>
    <row r="938" spans="3:8">
      <c r="C938" s="558"/>
      <c r="D938" s="558"/>
      <c r="E938" s="558"/>
      <c r="F938" s="558"/>
      <c r="G938" s="26"/>
      <c r="H938" s="26"/>
    </row>
    <row r="939" spans="3:8">
      <c r="C939" s="558"/>
      <c r="D939" s="558"/>
      <c r="E939" s="558"/>
      <c r="F939" s="558"/>
      <c r="G939" s="26"/>
      <c r="H939" s="26"/>
    </row>
    <row r="940" spans="3:8">
      <c r="C940" s="558"/>
      <c r="D940" s="558"/>
      <c r="E940" s="558"/>
      <c r="F940" s="558"/>
      <c r="G940" s="26"/>
      <c r="H940" s="26"/>
    </row>
    <row r="941" spans="3:8">
      <c r="C941" s="558"/>
      <c r="D941" s="558"/>
      <c r="E941" s="558"/>
      <c r="F941" s="558"/>
      <c r="G941" s="26"/>
      <c r="H941" s="26"/>
    </row>
    <row r="942" spans="3:8">
      <c r="C942" s="558"/>
      <c r="D942" s="558"/>
      <c r="E942" s="558"/>
      <c r="F942" s="558"/>
      <c r="G942" s="26"/>
      <c r="H942" s="26"/>
    </row>
    <row r="943" spans="3:8">
      <c r="C943" s="558"/>
      <c r="D943" s="558"/>
      <c r="E943" s="558"/>
      <c r="F943" s="558"/>
      <c r="G943" s="26"/>
      <c r="H943" s="26"/>
    </row>
    <row r="944" spans="3:8">
      <c r="C944" s="558"/>
      <c r="D944" s="558"/>
      <c r="E944" s="558"/>
      <c r="F944" s="558"/>
      <c r="G944" s="26"/>
      <c r="H944" s="26"/>
    </row>
    <row r="945" spans="3:8">
      <c r="C945" s="558"/>
      <c r="D945" s="558"/>
      <c r="E945" s="558"/>
      <c r="F945" s="558"/>
      <c r="G945" s="26"/>
      <c r="H945" s="26"/>
    </row>
    <row r="946" spans="3:8">
      <c r="C946" s="558"/>
      <c r="D946" s="558"/>
      <c r="E946" s="558"/>
      <c r="F946" s="558"/>
      <c r="G946" s="26"/>
      <c r="H946" s="26"/>
    </row>
    <row r="947" spans="3:8">
      <c r="C947" s="558"/>
      <c r="D947" s="558"/>
      <c r="E947" s="558"/>
      <c r="F947" s="558"/>
      <c r="G947" s="26"/>
      <c r="H947" s="26"/>
    </row>
    <row r="948" spans="3:8">
      <c r="C948" s="558"/>
      <c r="D948" s="558"/>
      <c r="E948" s="558"/>
      <c r="F948" s="558"/>
      <c r="G948" s="26"/>
      <c r="H948" s="26"/>
    </row>
    <row r="949" spans="3:8">
      <c r="C949" s="558"/>
      <c r="D949" s="558"/>
      <c r="E949" s="558"/>
      <c r="F949" s="558"/>
      <c r="G949" s="26"/>
      <c r="H949" s="26"/>
    </row>
    <row r="950" spans="3:8">
      <c r="C950" s="558"/>
      <c r="D950" s="558"/>
      <c r="E950" s="558"/>
      <c r="F950" s="558"/>
      <c r="G950" s="26"/>
      <c r="H950" s="26"/>
    </row>
    <row r="951" spans="3:8">
      <c r="C951" s="558"/>
      <c r="D951" s="558"/>
      <c r="E951" s="558"/>
      <c r="F951" s="558"/>
      <c r="G951" s="26"/>
      <c r="H951" s="26"/>
    </row>
    <row r="952" spans="3:8">
      <c r="C952" s="558"/>
      <c r="D952" s="558"/>
      <c r="E952" s="558"/>
      <c r="F952" s="558"/>
      <c r="G952" s="26"/>
      <c r="H952" s="26"/>
    </row>
    <row r="953" spans="3:8">
      <c r="C953" s="558"/>
      <c r="D953" s="558"/>
      <c r="E953" s="558"/>
      <c r="F953" s="558"/>
      <c r="G953" s="26"/>
      <c r="H953" s="26"/>
    </row>
    <row r="954" spans="3:8">
      <c r="C954" s="558"/>
      <c r="D954" s="558"/>
      <c r="E954" s="558"/>
      <c r="F954" s="558"/>
      <c r="G954" s="26"/>
      <c r="H954" s="26"/>
    </row>
    <row r="955" spans="3:8">
      <c r="C955" s="558"/>
      <c r="D955" s="558"/>
      <c r="E955" s="558"/>
      <c r="F955" s="558"/>
      <c r="G955" s="26"/>
      <c r="H955" s="26"/>
    </row>
    <row r="956" spans="3:8">
      <c r="C956" s="558"/>
      <c r="D956" s="558"/>
      <c r="E956" s="558"/>
      <c r="F956" s="558"/>
      <c r="G956" s="26"/>
      <c r="H956" s="26"/>
    </row>
    <row r="957" spans="3:8">
      <c r="C957" s="558"/>
      <c r="D957" s="558"/>
      <c r="E957" s="558"/>
      <c r="F957" s="558"/>
      <c r="G957" s="26"/>
      <c r="H957" s="26"/>
    </row>
    <row r="958" spans="3:8">
      <c r="C958" s="558"/>
      <c r="D958" s="558"/>
      <c r="E958" s="558"/>
      <c r="F958" s="558"/>
      <c r="G958" s="26"/>
      <c r="H958" s="26"/>
    </row>
    <row r="959" spans="3:8">
      <c r="C959" s="558"/>
      <c r="D959" s="558"/>
      <c r="E959" s="558"/>
      <c r="F959" s="558"/>
      <c r="G959" s="26"/>
      <c r="H959" s="26"/>
    </row>
    <row r="960" spans="3:8">
      <c r="C960" s="558"/>
      <c r="D960" s="558"/>
      <c r="E960" s="558"/>
      <c r="F960" s="558"/>
      <c r="G960" s="26"/>
      <c r="H960" s="26"/>
    </row>
    <row r="961" spans="3:8">
      <c r="C961" s="558"/>
      <c r="D961" s="558"/>
      <c r="E961" s="558"/>
      <c r="F961" s="558"/>
      <c r="G961" s="26"/>
      <c r="H961" s="26"/>
    </row>
    <row r="962" spans="3:8">
      <c r="C962" s="558"/>
      <c r="D962" s="558"/>
      <c r="E962" s="558"/>
      <c r="F962" s="558"/>
      <c r="G962" s="26"/>
      <c r="H962" s="26"/>
    </row>
  </sheetData>
  <sheetProtection password="96CB" sheet="1" objects="1" scenarios="1" formatCells="0" formatColumns="0" formatRows="0" selectLockedCells="1"/>
  <mergeCells count="5">
    <mergeCell ref="B3:E3"/>
    <mergeCell ref="B5:B6"/>
    <mergeCell ref="B61:B62"/>
    <mergeCell ref="B132:B133"/>
    <mergeCell ref="B181:B182"/>
  </mergeCells>
  <printOptions horizontalCentered="1"/>
  <pageMargins left="0.78740157480314965" right="0.78740157480314965" top="0.78740157480314965" bottom="0.78740157480314965" header="0" footer="0"/>
  <pageSetup paperSize="9" scale="78" orientation="portrait" r:id="rId1"/>
  <headerFooter alignWithMargins="0">
    <oddFooter>&amp;R&amp;P/&amp;N</oddFooter>
  </headerFooter>
  <rowBreaks count="3" manualBreakCount="3">
    <brk id="60" max="6" man="1"/>
    <brk id="129" max="6" man="1"/>
    <brk id="180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0"/>
  <sheetViews>
    <sheetView showGridLines="0" view="pageBreakPreview" zoomScale="85" zoomScaleSheetLayoutView="85" workbookViewId="0">
      <selection activeCell="C8" sqref="C8"/>
    </sheetView>
  </sheetViews>
  <sheetFormatPr defaultRowHeight="12.75"/>
  <cols>
    <col min="1" max="1" width="1.7109375" customWidth="1"/>
    <col min="2" max="2" width="42.140625" style="1" customWidth="1"/>
    <col min="3" max="6" width="12.7109375" style="1" customWidth="1"/>
    <col min="7" max="7" width="1.7109375" style="2" customWidth="1"/>
    <col min="8" max="8" width="5.140625" style="2" customWidth="1"/>
    <col min="9" max="9" width="11.28515625" style="2" bestFit="1" customWidth="1"/>
    <col min="10" max="13" width="10.140625" style="2" bestFit="1" customWidth="1"/>
    <col min="14" max="19" width="10.140625" bestFit="1" customWidth="1"/>
  </cols>
  <sheetData>
    <row r="1" spans="2:13" ht="7.9" customHeight="1"/>
    <row r="2" spans="2:13" ht="15.75">
      <c r="B2" s="13" t="s">
        <v>319</v>
      </c>
      <c r="C2" s="13"/>
      <c r="D2" s="13"/>
      <c r="E2" s="13"/>
      <c r="F2" s="13"/>
      <c r="G2" s="3"/>
    </row>
    <row r="3" spans="2:13">
      <c r="B3" s="1198" t="s">
        <v>320</v>
      </c>
      <c r="C3" s="1198"/>
      <c r="D3" s="1198"/>
      <c r="E3" s="1198"/>
      <c r="F3" s="1198"/>
      <c r="G3" s="316"/>
    </row>
    <row r="4" spans="2:13" ht="15">
      <c r="B4" s="21"/>
      <c r="C4" s="22"/>
      <c r="D4" s="22"/>
      <c r="E4" s="22"/>
      <c r="F4" s="22" t="s">
        <v>121</v>
      </c>
    </row>
    <row r="5" spans="2:13">
      <c r="B5" s="1197"/>
      <c r="C5" s="171"/>
      <c r="D5" s="171"/>
      <c r="E5" s="171"/>
      <c r="F5" s="171"/>
    </row>
    <row r="6" spans="2:13" s="29" customFormat="1">
      <c r="B6" s="1197"/>
      <c r="C6" s="172">
        <v>41274</v>
      </c>
      <c r="D6" s="172">
        <v>41639</v>
      </c>
      <c r="E6" s="172">
        <v>42004</v>
      </c>
      <c r="F6" s="172">
        <v>42369</v>
      </c>
      <c r="G6" s="567"/>
      <c r="H6" s="567"/>
      <c r="I6" s="567"/>
      <c r="J6" s="567"/>
      <c r="K6" s="567"/>
      <c r="L6" s="567"/>
      <c r="M6" s="567"/>
    </row>
    <row r="7" spans="2:13">
      <c r="B7" s="24" t="s">
        <v>321</v>
      </c>
      <c r="C7" s="174">
        <f>SUM(C8:C10)</f>
        <v>0</v>
      </c>
      <c r="D7" s="174">
        <f>SUM(D8:D10)</f>
        <v>0</v>
      </c>
      <c r="E7" s="174">
        <f>SUM(E8:E10)</f>
        <v>0</v>
      </c>
      <c r="F7" s="174">
        <f>SUM(F8:F10)</f>
        <v>0</v>
      </c>
    </row>
    <row r="8" spans="2:13">
      <c r="B8" s="23" t="s">
        <v>322</v>
      </c>
      <c r="C8" s="175"/>
      <c r="D8" s="175"/>
      <c r="E8" s="175"/>
      <c r="F8" s="175"/>
    </row>
    <row r="9" spans="2:13">
      <c r="B9" s="23" t="s">
        <v>323</v>
      </c>
      <c r="C9" s="175"/>
      <c r="D9" s="175"/>
      <c r="E9" s="175"/>
      <c r="F9" s="175"/>
    </row>
    <row r="10" spans="2:13">
      <c r="B10" s="167" t="s">
        <v>324</v>
      </c>
      <c r="C10" s="176"/>
      <c r="D10" s="176"/>
      <c r="E10" s="176"/>
      <c r="F10" s="176"/>
    </row>
    <row r="11" spans="2:13" ht="15.75">
      <c r="B11" s="169"/>
      <c r="C11" s="177"/>
      <c r="D11" s="177"/>
      <c r="E11" s="177"/>
      <c r="F11" s="177"/>
      <c r="G11" s="312"/>
    </row>
    <row r="12" spans="2:13">
      <c r="B12" s="168" t="s">
        <v>325</v>
      </c>
      <c r="C12" s="178">
        <f>SUM(C13:C15)</f>
        <v>0</v>
      </c>
      <c r="D12" s="178">
        <f>SUM(D13:D15)</f>
        <v>0</v>
      </c>
      <c r="E12" s="178">
        <f>SUM(E13:E15)</f>
        <v>0</v>
      </c>
      <c r="F12" s="178">
        <f>SUM(F13:F15)</f>
        <v>0</v>
      </c>
    </row>
    <row r="13" spans="2:13">
      <c r="B13" s="23" t="s">
        <v>326</v>
      </c>
      <c r="C13" s="175"/>
      <c r="D13" s="175"/>
      <c r="E13" s="175"/>
      <c r="F13" s="175"/>
    </row>
    <row r="14" spans="2:13">
      <c r="B14" s="23" t="s">
        <v>327</v>
      </c>
      <c r="C14" s="175"/>
      <c r="D14" s="175"/>
      <c r="E14" s="175"/>
      <c r="F14" s="175"/>
    </row>
    <row r="15" spans="2:13">
      <c r="B15" s="23" t="s">
        <v>328</v>
      </c>
      <c r="C15" s="175"/>
      <c r="D15" s="175"/>
      <c r="E15" s="175"/>
      <c r="F15" s="175"/>
    </row>
    <row r="16" spans="2:13">
      <c r="B16" s="169"/>
      <c r="C16" s="177"/>
      <c r="D16" s="177"/>
      <c r="E16" s="177"/>
      <c r="F16" s="177"/>
    </row>
    <row r="17" spans="2:13">
      <c r="B17" s="24" t="s">
        <v>329</v>
      </c>
      <c r="C17" s="174">
        <f>+C7-C12</f>
        <v>0</v>
      </c>
      <c r="D17" s="174">
        <f>+D7-D12</f>
        <v>0</v>
      </c>
      <c r="E17" s="174">
        <f>+E7-E12</f>
        <v>0</v>
      </c>
      <c r="F17" s="174">
        <f>+F7-F12</f>
        <v>0</v>
      </c>
    </row>
    <row r="18" spans="2:13">
      <c r="B18" s="24"/>
      <c r="C18" s="175"/>
      <c r="D18" s="175"/>
      <c r="E18" s="175"/>
      <c r="F18" s="175"/>
    </row>
    <row r="19" spans="2:13">
      <c r="B19" s="24" t="s">
        <v>330</v>
      </c>
      <c r="C19" s="174">
        <f>SUM(C20:C23)</f>
        <v>0</v>
      </c>
      <c r="D19" s="174">
        <f>SUM(D20:D23)</f>
        <v>0</v>
      </c>
      <c r="E19" s="174">
        <f>SUM(E20:E23)</f>
        <v>0</v>
      </c>
      <c r="F19" s="174">
        <f>SUM(F20:F23)</f>
        <v>0</v>
      </c>
    </row>
    <row r="20" spans="2:13">
      <c r="B20" s="23" t="s">
        <v>331</v>
      </c>
      <c r="C20" s="175"/>
      <c r="D20" s="175"/>
      <c r="E20" s="175"/>
      <c r="F20" s="175"/>
    </row>
    <row r="21" spans="2:13">
      <c r="B21" s="23" t="s">
        <v>332</v>
      </c>
      <c r="C21" s="175"/>
      <c r="D21" s="175"/>
      <c r="E21" s="175"/>
      <c r="F21" s="175"/>
    </row>
    <row r="22" spans="2:13">
      <c r="B22" s="23" t="s">
        <v>333</v>
      </c>
      <c r="C22" s="175"/>
      <c r="D22" s="175"/>
      <c r="E22" s="175"/>
      <c r="F22" s="175"/>
    </row>
    <row r="23" spans="2:13">
      <c r="B23" s="23" t="s">
        <v>334</v>
      </c>
      <c r="C23" s="175"/>
      <c r="D23" s="175"/>
      <c r="E23" s="175"/>
      <c r="F23" s="175"/>
    </row>
    <row r="24" spans="2:13">
      <c r="B24" s="169"/>
      <c r="C24" s="179"/>
      <c r="D24" s="179"/>
      <c r="E24" s="179"/>
      <c r="F24" s="179"/>
    </row>
    <row r="25" spans="2:13" s="6" customFormat="1">
      <c r="B25" s="24" t="s">
        <v>335</v>
      </c>
      <c r="C25" s="174">
        <f>+C17-C19</f>
        <v>0</v>
      </c>
      <c r="D25" s="174">
        <f>+D17-D19</f>
        <v>0</v>
      </c>
      <c r="E25" s="174">
        <f>+E17-E19</f>
        <v>0</v>
      </c>
      <c r="F25" s="174">
        <f>+F17-F19</f>
        <v>0</v>
      </c>
      <c r="G25" s="314"/>
      <c r="H25" s="314"/>
      <c r="I25" s="314"/>
      <c r="J25" s="314"/>
      <c r="K25" s="314"/>
      <c r="L25" s="314"/>
      <c r="M25" s="314"/>
    </row>
    <row r="26" spans="2:13">
      <c r="B26" s="169"/>
      <c r="C26" s="177"/>
      <c r="D26" s="177"/>
      <c r="E26" s="177"/>
      <c r="F26" s="177"/>
    </row>
    <row r="27" spans="2:13" s="6" customFormat="1">
      <c r="B27" s="24" t="s">
        <v>336</v>
      </c>
      <c r="C27" s="174">
        <f>SUM(C28:C30)</f>
        <v>0</v>
      </c>
      <c r="D27" s="174">
        <f>SUM(D28:D30)</f>
        <v>0</v>
      </c>
      <c r="E27" s="174">
        <f>SUM(E28:E30)</f>
        <v>0</v>
      </c>
      <c r="F27" s="174">
        <f>SUM(F28:F30)</f>
        <v>0</v>
      </c>
      <c r="G27" s="314"/>
      <c r="H27" s="314"/>
      <c r="I27" s="314"/>
      <c r="J27" s="314"/>
      <c r="K27" s="314"/>
      <c r="L27" s="314"/>
      <c r="M27" s="314"/>
    </row>
    <row r="28" spans="2:13">
      <c r="B28" s="23" t="s">
        <v>337</v>
      </c>
      <c r="C28" s="175"/>
      <c r="D28" s="175"/>
      <c r="E28" s="175"/>
      <c r="F28" s="175"/>
    </row>
    <row r="29" spans="2:13">
      <c r="B29" s="23" t="s">
        <v>338</v>
      </c>
      <c r="C29" s="175"/>
      <c r="D29" s="175"/>
      <c r="E29" s="175"/>
      <c r="F29" s="175"/>
    </row>
    <row r="30" spans="2:13">
      <c r="B30" s="23" t="s">
        <v>339</v>
      </c>
      <c r="C30" s="175"/>
      <c r="D30" s="175"/>
      <c r="E30" s="175"/>
      <c r="F30" s="175"/>
    </row>
    <row r="31" spans="2:13">
      <c r="B31" s="169"/>
      <c r="C31" s="179"/>
      <c r="D31" s="179"/>
      <c r="E31" s="179"/>
      <c r="F31" s="179"/>
    </row>
    <row r="32" spans="2:13">
      <c r="B32" s="24" t="s">
        <v>340</v>
      </c>
      <c r="C32" s="174">
        <f>+C25-C27</f>
        <v>0</v>
      </c>
      <c r="D32" s="174">
        <f>+D25-D27</f>
        <v>0</v>
      </c>
      <c r="E32" s="174">
        <f>+E25-E27</f>
        <v>0</v>
      </c>
      <c r="F32" s="174">
        <f>+F25-F27</f>
        <v>0</v>
      </c>
    </row>
    <row r="33" spans="2:6">
      <c r="B33" s="169"/>
      <c r="C33" s="179"/>
      <c r="D33" s="179"/>
      <c r="E33" s="179"/>
      <c r="F33" s="179"/>
    </row>
    <row r="34" spans="2:6">
      <c r="B34" s="24" t="s">
        <v>341</v>
      </c>
      <c r="C34" s="174">
        <f>SUM(C35:C43)</f>
        <v>0</v>
      </c>
      <c r="D34" s="174">
        <f>SUM(D35:D43)</f>
        <v>0</v>
      </c>
      <c r="E34" s="174">
        <f>SUM(E35:E43)</f>
        <v>0</v>
      </c>
      <c r="F34" s="174">
        <f>SUM(F35:F43)</f>
        <v>0</v>
      </c>
    </row>
    <row r="35" spans="2:6">
      <c r="B35" s="23" t="s">
        <v>342</v>
      </c>
      <c r="C35" s="175"/>
      <c r="D35" s="175"/>
      <c r="E35" s="175"/>
      <c r="F35" s="175"/>
    </row>
    <row r="36" spans="2:6">
      <c r="B36" s="23" t="s">
        <v>343</v>
      </c>
      <c r="C36" s="175"/>
      <c r="D36" s="175"/>
      <c r="E36" s="175"/>
      <c r="F36" s="175"/>
    </row>
    <row r="37" spans="2:6">
      <c r="B37" s="23" t="s">
        <v>344</v>
      </c>
      <c r="C37" s="175"/>
      <c r="D37" s="175"/>
      <c r="E37" s="175"/>
      <c r="F37" s="175"/>
    </row>
    <row r="38" spans="2:6">
      <c r="B38" s="23" t="s">
        <v>345</v>
      </c>
      <c r="C38" s="175"/>
      <c r="D38" s="175"/>
      <c r="E38" s="175"/>
      <c r="F38" s="175"/>
    </row>
    <row r="39" spans="2:6">
      <c r="B39" s="23" t="s">
        <v>346</v>
      </c>
      <c r="C39" s="175"/>
      <c r="D39" s="175"/>
      <c r="E39" s="175"/>
      <c r="F39" s="175"/>
    </row>
    <row r="40" spans="2:6">
      <c r="B40" s="23" t="s">
        <v>347</v>
      </c>
      <c r="C40" s="175"/>
      <c r="D40" s="175"/>
      <c r="E40" s="175"/>
      <c r="F40" s="175"/>
    </row>
    <row r="41" spans="2:6">
      <c r="B41" s="23" t="s">
        <v>348</v>
      </c>
      <c r="C41" s="175"/>
      <c r="D41" s="175"/>
      <c r="E41" s="175"/>
      <c r="F41" s="175"/>
    </row>
    <row r="42" spans="2:6">
      <c r="B42" s="23" t="s">
        <v>349</v>
      </c>
      <c r="C42" s="175"/>
      <c r="D42" s="175"/>
      <c r="E42" s="175"/>
      <c r="F42" s="175"/>
    </row>
    <row r="43" spans="2:6">
      <c r="B43" s="23" t="s">
        <v>350</v>
      </c>
      <c r="C43" s="175"/>
      <c r="D43" s="175"/>
      <c r="E43" s="175"/>
      <c r="F43" s="175"/>
    </row>
    <row r="44" spans="2:6">
      <c r="B44" s="169"/>
      <c r="C44" s="179"/>
      <c r="D44" s="179"/>
      <c r="E44" s="179"/>
      <c r="F44" s="179"/>
    </row>
    <row r="45" spans="2:6">
      <c r="B45" s="24" t="s">
        <v>351</v>
      </c>
      <c r="C45" s="174">
        <f>SUM(C46:C51)</f>
        <v>0</v>
      </c>
      <c r="D45" s="174">
        <f>SUM(D46:D51)</f>
        <v>0</v>
      </c>
      <c r="E45" s="174">
        <f>SUM(E46:E51)</f>
        <v>0</v>
      </c>
      <c r="F45" s="174">
        <f>SUM(F46:F51)</f>
        <v>0</v>
      </c>
    </row>
    <row r="46" spans="2:6">
      <c r="B46" s="23" t="s">
        <v>352</v>
      </c>
      <c r="C46" s="175"/>
      <c r="D46" s="175"/>
      <c r="E46" s="175"/>
      <c r="F46" s="175"/>
    </row>
    <row r="47" spans="2:6">
      <c r="B47" s="23" t="s">
        <v>353</v>
      </c>
      <c r="C47" s="175"/>
      <c r="D47" s="175"/>
      <c r="E47" s="175"/>
      <c r="F47" s="175"/>
    </row>
    <row r="48" spans="2:6">
      <c r="B48" s="23" t="s">
        <v>354</v>
      </c>
      <c r="C48" s="175"/>
      <c r="D48" s="175"/>
      <c r="E48" s="175"/>
      <c r="F48" s="175"/>
    </row>
    <row r="49" spans="2:6">
      <c r="B49" s="23" t="s">
        <v>355</v>
      </c>
      <c r="C49" s="175"/>
      <c r="D49" s="175"/>
      <c r="E49" s="175"/>
      <c r="F49" s="175"/>
    </row>
    <row r="50" spans="2:6">
      <c r="B50" s="23" t="s">
        <v>356</v>
      </c>
      <c r="C50" s="175"/>
      <c r="D50" s="175"/>
      <c r="E50" s="175"/>
      <c r="F50" s="175"/>
    </row>
    <row r="51" spans="2:6">
      <c r="B51" s="23" t="s">
        <v>357</v>
      </c>
      <c r="C51" s="175"/>
      <c r="D51" s="175"/>
      <c r="E51" s="175"/>
      <c r="F51" s="175"/>
    </row>
    <row r="52" spans="2:6">
      <c r="B52" s="169"/>
      <c r="C52" s="179"/>
      <c r="D52" s="179"/>
      <c r="E52" s="179"/>
      <c r="F52" s="179"/>
    </row>
    <row r="53" spans="2:6">
      <c r="B53" s="24" t="s">
        <v>358</v>
      </c>
      <c r="C53" s="174">
        <f>SUM(C54:C55)</f>
        <v>0</v>
      </c>
      <c r="D53" s="174">
        <f>SUM(D54:D55)</f>
        <v>0</v>
      </c>
      <c r="E53" s="174">
        <f>SUM(E54:E55)</f>
        <v>0</v>
      </c>
      <c r="F53" s="174">
        <f>SUM(F54:F55)</f>
        <v>0</v>
      </c>
    </row>
    <row r="54" spans="2:6">
      <c r="B54" s="23" t="s">
        <v>359</v>
      </c>
      <c r="C54" s="175"/>
      <c r="D54" s="175"/>
      <c r="E54" s="175"/>
      <c r="F54" s="175"/>
    </row>
    <row r="55" spans="2:6">
      <c r="B55" s="23" t="s">
        <v>360</v>
      </c>
      <c r="C55" s="175"/>
      <c r="D55" s="175"/>
      <c r="E55" s="175"/>
      <c r="F55" s="175"/>
    </row>
    <row r="56" spans="2:6">
      <c r="B56" s="169"/>
      <c r="C56" s="179"/>
      <c r="D56" s="179"/>
      <c r="E56" s="179"/>
      <c r="F56" s="179"/>
    </row>
    <row r="57" spans="2:6">
      <c r="B57" s="24" t="s">
        <v>361</v>
      </c>
      <c r="C57" s="174">
        <f>+C32+C34-C45-C53</f>
        <v>0</v>
      </c>
      <c r="D57" s="174">
        <f>+D32+D34-D45-D53</f>
        <v>0</v>
      </c>
      <c r="E57" s="174">
        <f>+E32+E34-E45-E53</f>
        <v>0</v>
      </c>
      <c r="F57" s="174">
        <f>+F32+F34-F45-F53</f>
        <v>0</v>
      </c>
    </row>
    <row r="58" spans="2:6">
      <c r="B58" s="169"/>
      <c r="C58" s="179"/>
      <c r="D58" s="179"/>
      <c r="E58" s="179"/>
      <c r="F58" s="179"/>
    </row>
    <row r="59" spans="2:6">
      <c r="B59" s="24" t="s">
        <v>362</v>
      </c>
      <c r="C59" s="174">
        <f>SUM(C60:C61)</f>
        <v>0</v>
      </c>
      <c r="D59" s="174">
        <f>SUM(D60:D61)</f>
        <v>0</v>
      </c>
      <c r="E59" s="174">
        <f>SUM(E60:E61)</f>
        <v>0</v>
      </c>
      <c r="F59" s="174">
        <f>SUM(F60:F61)</f>
        <v>0</v>
      </c>
    </row>
    <row r="60" spans="2:6">
      <c r="B60" s="23" t="s">
        <v>363</v>
      </c>
      <c r="C60" s="175"/>
      <c r="D60" s="175"/>
      <c r="E60" s="175"/>
      <c r="F60" s="175"/>
    </row>
    <row r="61" spans="2:6">
      <c r="B61" s="23" t="s">
        <v>364</v>
      </c>
      <c r="C61" s="175"/>
      <c r="D61" s="175"/>
      <c r="E61" s="175"/>
      <c r="F61" s="175"/>
    </row>
    <row r="62" spans="2:6">
      <c r="B62" s="169"/>
      <c r="C62" s="179"/>
      <c r="D62" s="179"/>
      <c r="E62" s="179"/>
      <c r="F62" s="179"/>
    </row>
    <row r="63" spans="2:6">
      <c r="B63" s="24" t="s">
        <v>365</v>
      </c>
      <c r="C63" s="174">
        <f>SUM(C64:C66)</f>
        <v>0</v>
      </c>
      <c r="D63" s="174">
        <f>SUM(D64:D66)</f>
        <v>0</v>
      </c>
      <c r="E63" s="174">
        <f>SUM(E64:E66)</f>
        <v>0</v>
      </c>
      <c r="F63" s="174">
        <f>SUM(F64:F66)</f>
        <v>0</v>
      </c>
    </row>
    <row r="64" spans="2:6">
      <c r="B64" s="23" t="s">
        <v>366</v>
      </c>
      <c r="C64" s="175"/>
      <c r="D64" s="175"/>
      <c r="E64" s="175"/>
      <c r="F64" s="175"/>
    </row>
    <row r="65" spans="2:19">
      <c r="B65" s="23" t="s">
        <v>367</v>
      </c>
      <c r="C65" s="175"/>
      <c r="D65" s="175"/>
      <c r="E65" s="175"/>
      <c r="F65" s="175"/>
    </row>
    <row r="66" spans="2:19">
      <c r="B66" s="23" t="s">
        <v>368</v>
      </c>
      <c r="C66" s="175"/>
      <c r="D66" s="175"/>
      <c r="E66" s="175"/>
      <c r="F66" s="175"/>
    </row>
    <row r="67" spans="2:19">
      <c r="B67" s="169"/>
      <c r="C67" s="179"/>
      <c r="D67" s="179"/>
      <c r="E67" s="179"/>
      <c r="F67" s="179"/>
    </row>
    <row r="68" spans="2:19">
      <c r="B68" s="24" t="s">
        <v>369</v>
      </c>
      <c r="C68" s="174">
        <f>+C57+C59-C63</f>
        <v>0</v>
      </c>
      <c r="D68" s="174">
        <f>+D57+D59-D63</f>
        <v>0</v>
      </c>
      <c r="E68" s="174">
        <f>+E57+E59-E63</f>
        <v>0</v>
      </c>
      <c r="F68" s="174">
        <f>+F57+F59-F63</f>
        <v>0</v>
      </c>
    </row>
    <row r="69" spans="2:19">
      <c r="B69" s="169"/>
      <c r="C69" s="179"/>
      <c r="D69" s="179"/>
      <c r="E69" s="179"/>
      <c r="F69" s="179"/>
    </row>
    <row r="70" spans="2:19" ht="24">
      <c r="B70" s="170" t="s">
        <v>370</v>
      </c>
      <c r="C70" s="180"/>
      <c r="D70" s="180"/>
      <c r="E70" s="180"/>
      <c r="F70" s="180"/>
    </row>
    <row r="71" spans="2:19">
      <c r="B71" s="169"/>
      <c r="C71" s="177"/>
      <c r="D71" s="177"/>
      <c r="E71" s="177"/>
      <c r="F71" s="177"/>
    </row>
    <row r="72" spans="2:19">
      <c r="B72" s="24" t="s">
        <v>371</v>
      </c>
      <c r="C72" s="174">
        <f>+C68-C70</f>
        <v>0</v>
      </c>
      <c r="D72" s="174">
        <f>+D68-D70</f>
        <v>0</v>
      </c>
      <c r="E72" s="174">
        <f>+E68-E70</f>
        <v>0</v>
      </c>
      <c r="F72" s="174">
        <f>+F68-F70</f>
        <v>0</v>
      </c>
    </row>
    <row r="73" spans="2:19" ht="7.9" customHeight="1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2:19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2:19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2:19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2:19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2:19">
      <c r="G78" s="3"/>
      <c r="H78" s="3"/>
      <c r="I78" s="3"/>
      <c r="J78" s="3"/>
      <c r="K78" s="3"/>
      <c r="L78" s="3"/>
      <c r="M78" s="3"/>
      <c r="N78" s="1"/>
      <c r="O78" s="1"/>
      <c r="P78" s="1"/>
      <c r="Q78" s="1"/>
      <c r="R78" s="1"/>
      <c r="S78" s="1"/>
    </row>
    <row r="79" spans="2:19">
      <c r="G79" s="3"/>
      <c r="H79" s="3"/>
      <c r="I79" s="3"/>
      <c r="J79" s="3"/>
      <c r="K79" s="3"/>
      <c r="L79" s="3"/>
      <c r="M79" s="3"/>
      <c r="N79" s="1"/>
      <c r="O79" s="1"/>
      <c r="P79" s="1"/>
      <c r="Q79" s="1"/>
      <c r="R79" s="1"/>
      <c r="S79" s="1"/>
    </row>
    <row r="80" spans="2:19">
      <c r="G80" s="3"/>
      <c r="H80" s="3"/>
      <c r="I80" s="3"/>
      <c r="J80" s="3"/>
      <c r="K80" s="3"/>
      <c r="L80" s="3"/>
      <c r="M80" s="3"/>
      <c r="N80" s="1"/>
      <c r="O80" s="1"/>
      <c r="P80" s="1"/>
      <c r="Q80" s="1"/>
      <c r="R80" s="1"/>
      <c r="S80" s="1"/>
    </row>
  </sheetData>
  <sheetProtection password="96CB" sheet="1" objects="1" scenarios="1" formatCells="0" formatColumns="0" formatRows="0" selectLockedCells="1"/>
  <mergeCells count="2">
    <mergeCell ref="B5:B6"/>
    <mergeCell ref="B3:F3"/>
  </mergeCells>
  <printOptions horizontalCentered="1"/>
  <pageMargins left="0.39370078740157483" right="0.59055118110236227" top="0.39370078740157483" bottom="0.39370078740157483" header="0" footer="0"/>
  <pageSetup paperSize="9" scale="85" orientation="portrait" r:id="rId1"/>
  <headerFooter alignWithMargins="0">
    <oddFooter>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6"/>
  <sheetViews>
    <sheetView showGridLines="0" view="pageBreakPreview" zoomScale="85" zoomScaleNormal="100" zoomScaleSheetLayoutView="85" workbookViewId="0">
      <selection activeCell="C6" sqref="C6"/>
    </sheetView>
  </sheetViews>
  <sheetFormatPr defaultColWidth="9.140625" defaultRowHeight="12.75"/>
  <cols>
    <col min="1" max="1" width="1.7109375" style="74" customWidth="1"/>
    <col min="2" max="2" width="58.85546875" style="74" customWidth="1"/>
    <col min="3" max="6" width="18.7109375" style="387" customWidth="1"/>
    <col min="7" max="7" width="1.7109375" style="74" customWidth="1"/>
    <col min="8" max="8" width="8.7109375" style="2" customWidth="1"/>
    <col min="9" max="13" width="8.7109375" style="2" bestFit="1" customWidth="1"/>
    <col min="14" max="14" width="8.7109375" style="74" bestFit="1" customWidth="1"/>
    <col min="15" max="19" width="10.140625" style="74" bestFit="1" customWidth="1"/>
    <col min="20" max="16384" width="9.140625" style="74"/>
  </cols>
  <sheetData>
    <row r="1" spans="2:7" ht="7.9" customHeight="1">
      <c r="G1" s="2"/>
    </row>
    <row r="2" spans="2:7" ht="15.75">
      <c r="B2" s="232" t="s">
        <v>983</v>
      </c>
      <c r="C2" s="111"/>
      <c r="D2" s="111"/>
      <c r="E2" s="111"/>
      <c r="F2" s="111"/>
      <c r="G2" s="448"/>
    </row>
    <row r="3" spans="2:7">
      <c r="B3" s="1199" t="s">
        <v>984</v>
      </c>
      <c r="C3" s="1199"/>
      <c r="D3" s="1199"/>
      <c r="E3" s="1199"/>
      <c r="F3" s="1199"/>
      <c r="G3" s="1199"/>
    </row>
    <row r="4" spans="2:7">
      <c r="C4" s="469"/>
      <c r="D4" s="469"/>
      <c r="E4" s="469"/>
      <c r="F4" s="469" t="s">
        <v>121</v>
      </c>
      <c r="G4" s="2"/>
    </row>
    <row r="5" spans="2:7" ht="13.5" thickBot="1">
      <c r="B5" s="568"/>
      <c r="C5" s="569">
        <v>41274</v>
      </c>
      <c r="D5" s="569">
        <v>41639</v>
      </c>
      <c r="E5" s="569">
        <v>42004</v>
      </c>
      <c r="F5" s="569">
        <v>42369</v>
      </c>
      <c r="G5" s="2"/>
    </row>
    <row r="6" spans="2:7" ht="13.5" thickBot="1">
      <c r="B6" s="570" t="s">
        <v>985</v>
      </c>
      <c r="C6" s="442"/>
      <c r="D6" s="442"/>
      <c r="E6" s="442"/>
      <c r="F6" s="442"/>
      <c r="G6" s="2"/>
    </row>
    <row r="7" spans="2:7" ht="13.5" thickBot="1">
      <c r="B7" s="571"/>
      <c r="C7" s="443"/>
      <c r="D7" s="443"/>
      <c r="E7" s="443"/>
      <c r="F7" s="443"/>
      <c r="G7" s="2"/>
    </row>
    <row r="8" spans="2:7">
      <c r="B8" s="572" t="s">
        <v>986</v>
      </c>
      <c r="C8" s="573">
        <f>C9+C13+C14+C15+C19+C23+C24+C25</f>
        <v>0</v>
      </c>
      <c r="D8" s="573">
        <f>D9+D13+D14+D15+D19+D23+D24+D25</f>
        <v>0</v>
      </c>
      <c r="E8" s="573">
        <f>E9+E13+E14+E15+E19+E23+E24+E25</f>
        <v>0</v>
      </c>
      <c r="F8" s="573">
        <f>F9+F13+F14+F15+F19+F23+F24+F25</f>
        <v>0</v>
      </c>
      <c r="G8" s="2"/>
    </row>
    <row r="9" spans="2:7">
      <c r="B9" s="574" t="s">
        <v>987</v>
      </c>
      <c r="C9" s="575">
        <f>C10+C11-C12</f>
        <v>0</v>
      </c>
      <c r="D9" s="575">
        <f>D10+D11-D12</f>
        <v>0</v>
      </c>
      <c r="E9" s="575">
        <f>E10+E11-E12</f>
        <v>0</v>
      </c>
      <c r="F9" s="575">
        <f>F10+F11-F12</f>
        <v>0</v>
      </c>
      <c r="G9" s="2"/>
    </row>
    <row r="10" spans="2:7">
      <c r="B10" s="549" t="s">
        <v>988</v>
      </c>
      <c r="C10" s="444"/>
      <c r="D10" s="444"/>
      <c r="E10" s="444"/>
      <c r="F10" s="444"/>
      <c r="G10" s="2"/>
    </row>
    <row r="11" spans="2:7">
      <c r="B11" s="549" t="s">
        <v>989</v>
      </c>
      <c r="C11" s="444"/>
      <c r="D11" s="444"/>
      <c r="E11" s="444"/>
      <c r="F11" s="444"/>
      <c r="G11" s="2"/>
    </row>
    <row r="12" spans="2:7">
      <c r="B12" s="549" t="s">
        <v>990</v>
      </c>
      <c r="C12" s="444"/>
      <c r="D12" s="444"/>
      <c r="E12" s="444"/>
      <c r="F12" s="444"/>
      <c r="G12" s="2"/>
    </row>
    <row r="13" spans="2:7" ht="25.5">
      <c r="B13" s="576" t="s">
        <v>991</v>
      </c>
      <c r="C13" s="445"/>
      <c r="D13" s="445"/>
      <c r="E13" s="445"/>
      <c r="F13" s="445"/>
      <c r="G13" s="2"/>
    </row>
    <row r="14" spans="2:7">
      <c r="B14" s="576" t="s">
        <v>992</v>
      </c>
      <c r="C14" s="445"/>
      <c r="D14" s="445"/>
      <c r="E14" s="445"/>
      <c r="F14" s="445"/>
      <c r="G14" s="2"/>
    </row>
    <row r="15" spans="2:7" ht="38.25">
      <c r="B15" s="576" t="s">
        <v>993</v>
      </c>
      <c r="C15" s="577">
        <f>C16+C17+C18</f>
        <v>0</v>
      </c>
      <c r="D15" s="577">
        <f>D16+D17+D18</f>
        <v>0</v>
      </c>
      <c r="E15" s="577">
        <f>E16+E17+E18</f>
        <v>0</v>
      </c>
      <c r="F15" s="577">
        <f>F16+F17+F18</f>
        <v>0</v>
      </c>
      <c r="G15" s="2"/>
    </row>
    <row r="16" spans="2:7">
      <c r="B16" s="549" t="s">
        <v>994</v>
      </c>
      <c r="C16" s="444"/>
      <c r="D16" s="444"/>
      <c r="E16" s="444"/>
      <c r="F16" s="444"/>
      <c r="G16" s="2"/>
    </row>
    <row r="17" spans="2:7">
      <c r="B17" s="549" t="s">
        <v>995</v>
      </c>
      <c r="C17" s="444"/>
      <c r="D17" s="444"/>
      <c r="E17" s="444"/>
      <c r="F17" s="444"/>
      <c r="G17" s="2"/>
    </row>
    <row r="18" spans="2:7">
      <c r="B18" s="549" t="s">
        <v>996</v>
      </c>
      <c r="C18" s="444"/>
      <c r="D18" s="444"/>
      <c r="E18" s="444"/>
      <c r="F18" s="444"/>
      <c r="G18" s="2"/>
    </row>
    <row r="19" spans="2:7" ht="38.25">
      <c r="B19" s="576" t="s">
        <v>997</v>
      </c>
      <c r="C19" s="577">
        <f>C20+C21+C22</f>
        <v>0</v>
      </c>
      <c r="D19" s="577">
        <f>D20+D21+D22</f>
        <v>0</v>
      </c>
      <c r="E19" s="577">
        <f>E20+E21+E22</f>
        <v>0</v>
      </c>
      <c r="F19" s="577">
        <f>F20+F21+F22</f>
        <v>0</v>
      </c>
      <c r="G19" s="2"/>
    </row>
    <row r="20" spans="2:7">
      <c r="B20" s="549" t="s">
        <v>994</v>
      </c>
      <c r="C20" s="444"/>
      <c r="D20" s="444"/>
      <c r="E20" s="444"/>
      <c r="F20" s="444"/>
      <c r="G20" s="2"/>
    </row>
    <row r="21" spans="2:7">
      <c r="B21" s="549" t="s">
        <v>995</v>
      </c>
      <c r="C21" s="444"/>
      <c r="D21" s="444"/>
      <c r="E21" s="444"/>
      <c r="F21" s="444"/>
      <c r="G21" s="2"/>
    </row>
    <row r="22" spans="2:7">
      <c r="B22" s="549" t="s">
        <v>996</v>
      </c>
      <c r="C22" s="444"/>
      <c r="D22" s="444"/>
      <c r="E22" s="444"/>
      <c r="F22" s="444"/>
      <c r="G22" s="2"/>
    </row>
    <row r="23" spans="2:7">
      <c r="B23" s="576" t="s">
        <v>998</v>
      </c>
      <c r="C23" s="445"/>
      <c r="D23" s="445"/>
      <c r="E23" s="445"/>
      <c r="F23" s="445"/>
      <c r="G23" s="2"/>
    </row>
    <row r="24" spans="2:7">
      <c r="B24" s="576" t="s">
        <v>999</v>
      </c>
      <c r="C24" s="445"/>
      <c r="D24" s="445"/>
      <c r="E24" s="445"/>
      <c r="F24" s="445"/>
      <c r="G24" s="2"/>
    </row>
    <row r="25" spans="2:7">
      <c r="B25" s="576" t="s">
        <v>1000</v>
      </c>
      <c r="C25" s="444"/>
      <c r="D25" s="444"/>
      <c r="E25" s="444"/>
      <c r="F25" s="444"/>
      <c r="G25" s="2"/>
    </row>
    <row r="26" spans="2:7" ht="13.5" thickBot="1">
      <c r="B26" s="568"/>
      <c r="C26" s="446"/>
      <c r="D26" s="446"/>
      <c r="E26" s="446"/>
      <c r="F26" s="446"/>
      <c r="G26" s="2"/>
    </row>
    <row r="27" spans="2:7">
      <c r="B27" s="572" t="s">
        <v>1001</v>
      </c>
      <c r="C27" s="578">
        <f>C28+C35+C40+C43+C44+C47+C48+C52+C56+C57+C58</f>
        <v>0</v>
      </c>
      <c r="D27" s="578">
        <f>D28+D35+D40+D43+D44+D47+D48+D52+D56+D57+D58</f>
        <v>0</v>
      </c>
      <c r="E27" s="578">
        <f>E28+E35+E40+E43+E44+E47+E48+E52+E56+E57+E58</f>
        <v>0</v>
      </c>
      <c r="F27" s="578">
        <f>F28+F35+F40+F43+F44+F47+F48+F52+F56+F57+F58</f>
        <v>0</v>
      </c>
      <c r="G27" s="2"/>
    </row>
    <row r="28" spans="2:7">
      <c r="B28" s="579" t="s">
        <v>1002</v>
      </c>
      <c r="C28" s="577">
        <f>C29+C30+C31-C32-C33-C34</f>
        <v>0</v>
      </c>
      <c r="D28" s="577">
        <f>D29+D30+D31-D32-D33-D34</f>
        <v>0</v>
      </c>
      <c r="E28" s="577">
        <f>E29+E30+E31-E32-E33-E34</f>
        <v>0</v>
      </c>
      <c r="F28" s="577">
        <f>F29+F30+F31-F32-F33-F34</f>
        <v>0</v>
      </c>
      <c r="G28" s="2"/>
    </row>
    <row r="29" spans="2:7">
      <c r="B29" s="549" t="s">
        <v>1003</v>
      </c>
      <c r="C29" s="444"/>
      <c r="D29" s="444"/>
      <c r="E29" s="444"/>
      <c r="F29" s="444"/>
      <c r="G29" s="2"/>
    </row>
    <row r="30" spans="2:7">
      <c r="B30" s="549" t="s">
        <v>1004</v>
      </c>
      <c r="C30" s="444"/>
      <c r="D30" s="444"/>
      <c r="E30" s="444"/>
      <c r="F30" s="444"/>
      <c r="G30" s="2"/>
    </row>
    <row r="31" spans="2:7">
      <c r="B31" s="549" t="s">
        <v>1005</v>
      </c>
      <c r="C31" s="444"/>
      <c r="D31" s="444"/>
      <c r="E31" s="444"/>
      <c r="F31" s="444"/>
      <c r="G31" s="2"/>
    </row>
    <row r="32" spans="2:7">
      <c r="B32" s="549" t="s">
        <v>1006</v>
      </c>
      <c r="C32" s="444"/>
      <c r="D32" s="444"/>
      <c r="E32" s="444"/>
      <c r="F32" s="444"/>
      <c r="G32" s="2"/>
    </row>
    <row r="33" spans="2:7">
      <c r="B33" s="549" t="s">
        <v>1007</v>
      </c>
      <c r="C33" s="444"/>
      <c r="D33" s="444"/>
      <c r="E33" s="444"/>
      <c r="F33" s="444"/>
      <c r="G33" s="2"/>
    </row>
    <row r="34" spans="2:7">
      <c r="B34" s="549" t="s">
        <v>1008</v>
      </c>
      <c r="C34" s="444"/>
      <c r="D34" s="444"/>
      <c r="E34" s="444"/>
      <c r="F34" s="444"/>
      <c r="G34" s="2"/>
    </row>
    <row r="35" spans="2:7">
      <c r="B35" s="579" t="s">
        <v>1009</v>
      </c>
      <c r="C35" s="577">
        <f>C36+C37+C38-C39</f>
        <v>0</v>
      </c>
      <c r="D35" s="577">
        <f>D36+D37+D38-D39</f>
        <v>0</v>
      </c>
      <c r="E35" s="577">
        <f>E36+E37+E38-E39</f>
        <v>0</v>
      </c>
      <c r="F35" s="577">
        <f>F36+F37+F38-F39</f>
        <v>0</v>
      </c>
      <c r="G35" s="2"/>
    </row>
    <row r="36" spans="2:7">
      <c r="B36" s="549" t="s">
        <v>1010</v>
      </c>
      <c r="C36" s="444"/>
      <c r="D36" s="444"/>
      <c r="E36" s="444"/>
      <c r="F36" s="444"/>
      <c r="G36" s="2"/>
    </row>
    <row r="37" spans="2:7">
      <c r="B37" s="549" t="s">
        <v>1011</v>
      </c>
      <c r="C37" s="444"/>
      <c r="D37" s="444"/>
      <c r="E37" s="444"/>
      <c r="F37" s="444"/>
      <c r="G37" s="2"/>
    </row>
    <row r="38" spans="2:7">
      <c r="B38" s="549" t="s">
        <v>1012</v>
      </c>
      <c r="C38" s="444"/>
      <c r="D38" s="444"/>
      <c r="E38" s="444"/>
      <c r="F38" s="444"/>
      <c r="G38" s="2"/>
    </row>
    <row r="39" spans="2:7">
      <c r="B39" s="549" t="s">
        <v>1013</v>
      </c>
      <c r="C39" s="444"/>
      <c r="D39" s="444"/>
      <c r="E39" s="444"/>
      <c r="F39" s="444"/>
      <c r="G39" s="2"/>
    </row>
    <row r="40" spans="2:7" ht="25.5">
      <c r="B40" s="576" t="s">
        <v>1014</v>
      </c>
      <c r="C40" s="577">
        <f>C41-C42</f>
        <v>0</v>
      </c>
      <c r="D40" s="577">
        <f>D41-D42</f>
        <v>0</v>
      </c>
      <c r="E40" s="577">
        <f>E41-E42</f>
        <v>0</v>
      </c>
      <c r="F40" s="577">
        <f>F41-F42</f>
        <v>0</v>
      </c>
      <c r="G40" s="2"/>
    </row>
    <row r="41" spans="2:7">
      <c r="B41" s="549" t="s">
        <v>1015</v>
      </c>
      <c r="C41" s="444"/>
      <c r="D41" s="444"/>
      <c r="E41" s="444"/>
      <c r="F41" s="444"/>
      <c r="G41" s="2"/>
    </row>
    <row r="42" spans="2:7" ht="25.5">
      <c r="B42" s="580" t="s">
        <v>1016</v>
      </c>
      <c r="C42" s="444"/>
      <c r="D42" s="444"/>
      <c r="E42" s="444"/>
      <c r="F42" s="444"/>
      <c r="G42" s="2"/>
    </row>
    <row r="43" spans="2:7">
      <c r="B43" s="576" t="s">
        <v>1017</v>
      </c>
      <c r="C43" s="445"/>
      <c r="D43" s="445"/>
      <c r="E43" s="445"/>
      <c r="F43" s="445"/>
      <c r="G43" s="2"/>
    </row>
    <row r="44" spans="2:7">
      <c r="B44" s="576" t="s">
        <v>1018</v>
      </c>
      <c r="C44" s="577">
        <f>C45-C46</f>
        <v>0</v>
      </c>
      <c r="D44" s="577">
        <f>D45-D46</f>
        <v>0</v>
      </c>
      <c r="E44" s="577">
        <f>E45-E46</f>
        <v>0</v>
      </c>
      <c r="F44" s="577">
        <f>F45-F46</f>
        <v>0</v>
      </c>
      <c r="G44" s="2"/>
    </row>
    <row r="45" spans="2:7">
      <c r="B45" s="549" t="s">
        <v>1019</v>
      </c>
      <c r="C45" s="444"/>
      <c r="D45" s="444"/>
      <c r="E45" s="444"/>
      <c r="F45" s="444"/>
      <c r="G45" s="2"/>
    </row>
    <row r="46" spans="2:7" ht="25.5">
      <c r="B46" s="580" t="s">
        <v>1016</v>
      </c>
      <c r="C46" s="444"/>
      <c r="D46" s="444"/>
      <c r="E46" s="444"/>
      <c r="F46" s="444"/>
      <c r="G46" s="2"/>
    </row>
    <row r="47" spans="2:7">
      <c r="B47" s="576" t="s">
        <v>1020</v>
      </c>
      <c r="C47" s="445"/>
      <c r="D47" s="445"/>
      <c r="E47" s="445"/>
      <c r="F47" s="445"/>
      <c r="G47" s="2"/>
    </row>
    <row r="48" spans="2:7" ht="27.75" customHeight="1">
      <c r="B48" s="576" t="s">
        <v>1021</v>
      </c>
      <c r="C48" s="577">
        <f>C49+C50+C51</f>
        <v>0</v>
      </c>
      <c r="D48" s="577">
        <f>D49+D50+D51</f>
        <v>0</v>
      </c>
      <c r="E48" s="577">
        <f>E49+E50+E51</f>
        <v>0</v>
      </c>
      <c r="F48" s="577">
        <f>F49+F50+F51</f>
        <v>0</v>
      </c>
      <c r="G48" s="2"/>
    </row>
    <row r="49" spans="2:19">
      <c r="B49" s="549" t="s">
        <v>1022</v>
      </c>
      <c r="C49" s="444"/>
      <c r="D49" s="444"/>
      <c r="E49" s="444"/>
      <c r="F49" s="444"/>
      <c r="G49" s="2"/>
    </row>
    <row r="50" spans="2:19">
      <c r="B50" s="549" t="s">
        <v>1023</v>
      </c>
      <c r="C50" s="444"/>
      <c r="D50" s="444"/>
      <c r="E50" s="444"/>
      <c r="F50" s="444"/>
      <c r="G50" s="2"/>
    </row>
    <row r="51" spans="2:19">
      <c r="B51" s="549" t="s">
        <v>1024</v>
      </c>
      <c r="C51" s="444"/>
      <c r="D51" s="444"/>
      <c r="E51" s="444"/>
      <c r="F51" s="444"/>
      <c r="G51" s="2"/>
    </row>
    <row r="52" spans="2:19" ht="25.5">
      <c r="B52" s="576" t="s">
        <v>1025</v>
      </c>
      <c r="C52" s="577">
        <f>C53+C54+C55</f>
        <v>0</v>
      </c>
      <c r="D52" s="577">
        <f>D53+D54+D55</f>
        <v>0</v>
      </c>
      <c r="E52" s="577">
        <f>E53+E54+E55</f>
        <v>0</v>
      </c>
      <c r="F52" s="577">
        <f>F53+F54+F55</f>
        <v>0</v>
      </c>
      <c r="G52" s="2"/>
    </row>
    <row r="53" spans="2:19">
      <c r="B53" s="549" t="s">
        <v>1022</v>
      </c>
      <c r="C53" s="444"/>
      <c r="D53" s="444"/>
      <c r="E53" s="444"/>
      <c r="F53" s="444"/>
      <c r="G53" s="2"/>
    </row>
    <row r="54" spans="2:19">
      <c r="B54" s="549" t="s">
        <v>1023</v>
      </c>
      <c r="C54" s="444"/>
      <c r="D54" s="444"/>
      <c r="E54" s="444"/>
      <c r="F54" s="444"/>
      <c r="G54" s="2"/>
    </row>
    <row r="55" spans="2:19">
      <c r="B55" s="549" t="s">
        <v>1024</v>
      </c>
      <c r="C55" s="444"/>
      <c r="D55" s="444"/>
      <c r="E55" s="444"/>
      <c r="F55" s="444"/>
      <c r="G55" s="2"/>
    </row>
    <row r="56" spans="2:19">
      <c r="B56" s="576" t="s">
        <v>1026</v>
      </c>
      <c r="C56" s="445"/>
      <c r="D56" s="445"/>
      <c r="E56" s="445"/>
      <c r="F56" s="445"/>
      <c r="G56" s="2"/>
    </row>
    <row r="57" spans="2:19">
      <c r="B57" s="576" t="s">
        <v>1027</v>
      </c>
      <c r="C57" s="445"/>
      <c r="D57" s="445"/>
      <c r="E57" s="445"/>
      <c r="F57" s="445"/>
      <c r="G57" s="2"/>
    </row>
    <row r="58" spans="2:19">
      <c r="B58" s="576" t="s">
        <v>1028</v>
      </c>
      <c r="C58" s="445"/>
      <c r="D58" s="445"/>
      <c r="E58" s="445"/>
      <c r="F58" s="445"/>
      <c r="G58" s="2"/>
    </row>
    <row r="59" spans="2:19" ht="13.5" thickBot="1">
      <c r="B59" s="568"/>
      <c r="C59" s="446"/>
      <c r="D59" s="446"/>
      <c r="E59" s="446"/>
      <c r="F59" s="446"/>
      <c r="G59" s="2"/>
    </row>
    <row r="60" spans="2:19">
      <c r="B60" s="572" t="s">
        <v>1029</v>
      </c>
      <c r="C60" s="573">
        <f>C6+C8-C27</f>
        <v>0</v>
      </c>
      <c r="D60" s="573">
        <f>D6+D8-D27</f>
        <v>0</v>
      </c>
      <c r="E60" s="573">
        <f>E6+E8-E27</f>
        <v>0</v>
      </c>
      <c r="F60" s="573">
        <f>F6+F8-F27</f>
        <v>0</v>
      </c>
      <c r="G60" s="2"/>
    </row>
    <row r="61" spans="2:19" ht="13.5" thickBot="1">
      <c r="B61" s="568"/>
      <c r="C61" s="446"/>
      <c r="D61" s="446"/>
      <c r="E61" s="446"/>
      <c r="F61" s="446"/>
      <c r="G61" s="2"/>
    </row>
    <row r="62" spans="2:19">
      <c r="B62" s="572" t="s">
        <v>1030</v>
      </c>
      <c r="C62" s="573">
        <f>C8-C27</f>
        <v>0</v>
      </c>
      <c r="D62" s="573">
        <f>D8-D27</f>
        <v>0</v>
      </c>
      <c r="E62" s="573">
        <f>E8-E27</f>
        <v>0</v>
      </c>
      <c r="F62" s="573">
        <f>F8-F27</f>
        <v>0</v>
      </c>
      <c r="G62" s="2"/>
    </row>
    <row r="63" spans="2:19" ht="7.9" customHeight="1">
      <c r="C63" s="447"/>
      <c r="D63" s="447"/>
      <c r="E63" s="447"/>
      <c r="F63" s="447"/>
      <c r="G63" s="447"/>
      <c r="H63" s="447"/>
      <c r="I63" s="447"/>
      <c r="J63" s="447"/>
      <c r="K63" s="447"/>
      <c r="L63" s="447"/>
      <c r="M63" s="447"/>
      <c r="N63" s="581"/>
      <c r="O63" s="581"/>
      <c r="P63" s="581"/>
      <c r="Q63" s="581"/>
      <c r="R63" s="581"/>
      <c r="S63" s="581"/>
    </row>
    <row r="64" spans="2:19">
      <c r="C64" s="448"/>
      <c r="D64" s="448"/>
      <c r="E64" s="448"/>
      <c r="F64" s="448"/>
      <c r="G64" s="448"/>
      <c r="H64" s="448"/>
      <c r="I64" s="448"/>
      <c r="J64" s="448"/>
      <c r="K64" s="448"/>
      <c r="L64" s="448"/>
      <c r="M64" s="448"/>
      <c r="N64" s="387"/>
      <c r="O64" s="387"/>
      <c r="P64" s="387"/>
      <c r="Q64" s="387"/>
      <c r="R64" s="387"/>
      <c r="S64" s="387"/>
    </row>
    <row r="65" spans="3:19">
      <c r="C65" s="448"/>
      <c r="D65" s="448"/>
      <c r="E65" s="448"/>
      <c r="F65" s="448"/>
      <c r="G65" s="448"/>
      <c r="H65" s="448"/>
      <c r="I65" s="448"/>
      <c r="J65" s="448"/>
      <c r="K65" s="448"/>
      <c r="L65" s="448"/>
      <c r="M65" s="448"/>
      <c r="N65" s="387"/>
      <c r="O65" s="387"/>
      <c r="P65" s="387"/>
      <c r="Q65" s="387"/>
      <c r="R65" s="387"/>
      <c r="S65" s="387"/>
    </row>
    <row r="66" spans="3:19">
      <c r="C66" s="448"/>
      <c r="D66" s="448"/>
      <c r="E66" s="448"/>
      <c r="F66" s="448"/>
      <c r="G66" s="448"/>
      <c r="H66" s="448"/>
      <c r="I66" s="448"/>
      <c r="J66" s="448"/>
      <c r="K66" s="448"/>
      <c r="L66" s="448"/>
      <c r="M66" s="448"/>
      <c r="N66" s="387"/>
      <c r="O66" s="387"/>
      <c r="P66" s="387"/>
      <c r="Q66" s="387"/>
      <c r="R66" s="387"/>
      <c r="S66" s="387"/>
    </row>
    <row r="67" spans="3:19">
      <c r="C67" s="448"/>
      <c r="D67" s="448"/>
      <c r="E67" s="448"/>
      <c r="F67" s="448"/>
      <c r="G67" s="448"/>
      <c r="H67" s="448"/>
      <c r="I67" s="448"/>
      <c r="J67" s="448"/>
      <c r="K67" s="448"/>
      <c r="L67" s="448"/>
      <c r="M67" s="448"/>
      <c r="N67" s="387"/>
      <c r="O67" s="387"/>
      <c r="P67" s="387"/>
      <c r="Q67" s="387"/>
      <c r="R67" s="387"/>
      <c r="S67" s="387"/>
    </row>
    <row r="68" spans="3:19">
      <c r="C68" s="448"/>
      <c r="D68" s="448"/>
      <c r="E68" s="448"/>
      <c r="F68" s="448"/>
      <c r="G68" s="448"/>
      <c r="H68" s="448"/>
      <c r="I68" s="448"/>
      <c r="J68" s="448"/>
      <c r="K68" s="448"/>
      <c r="L68" s="448"/>
      <c r="M68" s="448"/>
      <c r="N68" s="387"/>
      <c r="O68" s="387"/>
      <c r="P68" s="387"/>
      <c r="Q68" s="387"/>
      <c r="R68" s="387"/>
      <c r="S68" s="387"/>
    </row>
    <row r="69" spans="3:19">
      <c r="C69" s="448"/>
      <c r="D69" s="448"/>
      <c r="E69" s="448"/>
      <c r="F69" s="448"/>
      <c r="G69" s="448"/>
      <c r="H69" s="448"/>
      <c r="I69" s="448"/>
      <c r="J69" s="448"/>
      <c r="K69" s="448"/>
      <c r="L69" s="448"/>
      <c r="M69" s="448"/>
      <c r="N69" s="387"/>
      <c r="O69" s="387"/>
      <c r="P69" s="387"/>
      <c r="Q69" s="387"/>
      <c r="R69" s="387"/>
      <c r="S69" s="387"/>
    </row>
    <row r="70" spans="3:19">
      <c r="C70" s="448"/>
      <c r="D70" s="448"/>
      <c r="E70" s="448"/>
      <c r="F70" s="448"/>
      <c r="G70" s="448"/>
      <c r="H70" s="448"/>
      <c r="I70" s="448"/>
      <c r="J70" s="448"/>
      <c r="K70" s="448"/>
      <c r="L70" s="448"/>
      <c r="M70" s="448"/>
      <c r="N70" s="387"/>
      <c r="O70" s="387"/>
      <c r="P70" s="387"/>
      <c r="Q70" s="387"/>
      <c r="R70" s="387"/>
      <c r="S70" s="387"/>
    </row>
    <row r="71" spans="3:19">
      <c r="G71" s="448"/>
      <c r="H71" s="448"/>
      <c r="I71" s="448"/>
      <c r="J71" s="448"/>
      <c r="K71" s="448"/>
      <c r="L71" s="448"/>
      <c r="M71" s="448"/>
      <c r="N71" s="387"/>
      <c r="O71" s="387"/>
      <c r="P71" s="387"/>
      <c r="Q71" s="387"/>
      <c r="R71" s="387"/>
      <c r="S71" s="387"/>
    </row>
    <row r="72" spans="3:19">
      <c r="G72" s="448"/>
      <c r="H72" s="448"/>
      <c r="I72" s="448"/>
      <c r="J72" s="448"/>
      <c r="K72" s="448"/>
      <c r="L72" s="448"/>
      <c r="M72" s="448"/>
      <c r="N72" s="387"/>
      <c r="O72" s="387"/>
      <c r="P72" s="387"/>
      <c r="Q72" s="387"/>
      <c r="R72" s="387"/>
      <c r="S72" s="387"/>
    </row>
    <row r="73" spans="3:19">
      <c r="G73" s="171"/>
      <c r="H73" s="171"/>
    </row>
    <row r="74" spans="3:19">
      <c r="G74" s="171"/>
      <c r="H74" s="171"/>
    </row>
    <row r="75" spans="3:19">
      <c r="G75" s="171"/>
      <c r="H75" s="171"/>
    </row>
    <row r="76" spans="3:19">
      <c r="G76" s="171"/>
      <c r="H76" s="171"/>
    </row>
    <row r="77" spans="3:19">
      <c r="G77" s="171"/>
      <c r="H77" s="171"/>
    </row>
    <row r="78" spans="3:19">
      <c r="G78" s="171"/>
      <c r="H78" s="171"/>
    </row>
    <row r="79" spans="3:19">
      <c r="G79" s="171"/>
      <c r="H79" s="171"/>
    </row>
    <row r="80" spans="3:19">
      <c r="C80" s="74"/>
      <c r="D80" s="74"/>
      <c r="E80" s="74"/>
      <c r="F80" s="74"/>
      <c r="G80" s="171"/>
      <c r="H80" s="171"/>
    </row>
    <row r="81" spans="3:8">
      <c r="C81" s="74"/>
      <c r="D81" s="74"/>
      <c r="E81" s="74"/>
      <c r="F81" s="74"/>
      <c r="G81" s="171"/>
      <c r="H81" s="171"/>
    </row>
    <row r="82" spans="3:8">
      <c r="C82" s="74"/>
      <c r="D82" s="74"/>
      <c r="E82" s="74"/>
      <c r="F82" s="74"/>
      <c r="G82" s="171"/>
      <c r="H82" s="171"/>
    </row>
    <row r="83" spans="3:8">
      <c r="C83" s="74"/>
      <c r="D83" s="74"/>
      <c r="E83" s="74"/>
      <c r="F83" s="74"/>
      <c r="G83" s="171"/>
      <c r="H83" s="171"/>
    </row>
    <row r="84" spans="3:8">
      <c r="C84" s="74"/>
      <c r="D84" s="74"/>
      <c r="E84" s="74"/>
      <c r="F84" s="74"/>
      <c r="G84" s="171"/>
      <c r="H84" s="171"/>
    </row>
    <row r="85" spans="3:8">
      <c r="C85" s="74"/>
      <c r="D85" s="74"/>
      <c r="E85" s="74"/>
      <c r="F85" s="74"/>
      <c r="G85" s="171"/>
      <c r="H85" s="171"/>
    </row>
    <row r="86" spans="3:8">
      <c r="C86" s="74"/>
      <c r="D86" s="74"/>
      <c r="E86" s="74"/>
      <c r="F86" s="74"/>
      <c r="G86" s="171"/>
      <c r="H86" s="171"/>
    </row>
    <row r="87" spans="3:8">
      <c r="C87" s="74"/>
      <c r="D87" s="74"/>
      <c r="E87" s="74"/>
      <c r="F87" s="74"/>
      <c r="G87" s="171"/>
      <c r="H87" s="171"/>
    </row>
    <row r="88" spans="3:8">
      <c r="C88" s="74"/>
      <c r="D88" s="74"/>
      <c r="E88" s="74"/>
      <c r="F88" s="74"/>
      <c r="G88" s="171"/>
      <c r="H88" s="171"/>
    </row>
    <row r="89" spans="3:8">
      <c r="C89" s="74"/>
      <c r="D89" s="74"/>
      <c r="E89" s="74"/>
      <c r="F89" s="74"/>
      <c r="G89" s="171"/>
      <c r="H89" s="171"/>
    </row>
    <row r="90" spans="3:8">
      <c r="C90" s="74"/>
      <c r="D90" s="74"/>
      <c r="E90" s="74"/>
      <c r="F90" s="74"/>
      <c r="G90" s="171"/>
      <c r="H90" s="171"/>
    </row>
    <row r="91" spans="3:8">
      <c r="C91" s="74"/>
      <c r="D91" s="74"/>
      <c r="E91" s="74"/>
      <c r="F91" s="74"/>
      <c r="G91" s="171"/>
      <c r="H91" s="171"/>
    </row>
    <row r="92" spans="3:8">
      <c r="C92" s="74"/>
      <c r="D92" s="74"/>
      <c r="E92" s="74"/>
      <c r="F92" s="74"/>
      <c r="G92" s="171"/>
      <c r="H92" s="171"/>
    </row>
    <row r="93" spans="3:8">
      <c r="C93" s="74"/>
      <c r="D93" s="74"/>
      <c r="E93" s="74"/>
      <c r="F93" s="74"/>
      <c r="G93" s="171"/>
      <c r="H93" s="171"/>
    </row>
    <row r="94" spans="3:8">
      <c r="C94" s="74"/>
      <c r="D94" s="74"/>
      <c r="E94" s="74"/>
      <c r="F94" s="74"/>
      <c r="G94" s="582"/>
      <c r="H94" s="171"/>
    </row>
    <row r="95" spans="3:8">
      <c r="C95" s="74"/>
      <c r="D95" s="74"/>
      <c r="E95" s="74"/>
      <c r="F95" s="74"/>
      <c r="G95" s="582"/>
      <c r="H95" s="171"/>
    </row>
    <row r="96" spans="3:8">
      <c r="C96" s="74"/>
      <c r="D96" s="74"/>
      <c r="E96" s="74"/>
      <c r="F96" s="74"/>
      <c r="G96" s="582"/>
      <c r="H96" s="171"/>
    </row>
  </sheetData>
  <sheetProtection password="96CB" sheet="1" objects="1" scenarios="1" formatCells="0" formatColumns="0" formatRows="0" selectLockedCells="1"/>
  <mergeCells count="1">
    <mergeCell ref="B3:G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57"/>
  <sheetViews>
    <sheetView view="pageBreakPreview" zoomScale="85" zoomScaleSheetLayoutView="85" workbookViewId="0">
      <selection activeCell="B11" sqref="B11"/>
    </sheetView>
  </sheetViews>
  <sheetFormatPr defaultColWidth="9.140625" defaultRowHeight="12.75"/>
  <cols>
    <col min="1" max="1" width="1.7109375" style="2" customWidth="1"/>
    <col min="2" max="2" width="54.5703125" style="2" customWidth="1"/>
    <col min="3" max="5" width="12.7109375" style="2" customWidth="1"/>
    <col min="6" max="7" width="9.140625" style="2"/>
    <col min="8" max="52" width="9.140625" style="5"/>
    <col min="53" max="16384" width="9.140625" style="2"/>
  </cols>
  <sheetData>
    <row r="1" spans="2:52" s="74" customFormat="1" ht="7.9" customHeight="1"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3"/>
      <c r="U1" s="583"/>
      <c r="V1" s="583"/>
      <c r="W1" s="583"/>
      <c r="X1" s="583"/>
      <c r="Y1" s="583"/>
      <c r="Z1" s="583"/>
      <c r="AA1" s="583"/>
      <c r="AB1" s="583"/>
      <c r="AC1" s="583"/>
      <c r="AD1" s="583"/>
      <c r="AE1" s="583"/>
      <c r="AF1" s="583"/>
      <c r="AG1" s="583"/>
      <c r="AH1" s="583"/>
      <c r="AI1" s="583"/>
      <c r="AJ1" s="583"/>
      <c r="AK1" s="583"/>
      <c r="AL1" s="583"/>
      <c r="AM1" s="583"/>
      <c r="AN1" s="583"/>
      <c r="AO1" s="583"/>
      <c r="AP1" s="583"/>
      <c r="AQ1" s="583"/>
      <c r="AR1" s="583"/>
      <c r="AS1" s="583"/>
      <c r="AT1" s="583"/>
      <c r="AU1" s="583"/>
      <c r="AV1" s="583"/>
      <c r="AW1" s="583"/>
      <c r="AX1" s="583"/>
      <c r="AY1" s="583"/>
      <c r="AZ1" s="583"/>
    </row>
    <row r="2" spans="2:52" s="74" customFormat="1" ht="15.75">
      <c r="B2" s="111" t="s">
        <v>372</v>
      </c>
      <c r="C2" s="73"/>
      <c r="D2" s="72"/>
      <c r="H2" s="583"/>
      <c r="I2" s="583"/>
      <c r="J2" s="583"/>
      <c r="K2" s="583"/>
      <c r="L2" s="583"/>
      <c r="M2" s="583"/>
      <c r="N2" s="583"/>
      <c r="O2" s="583"/>
      <c r="P2" s="583"/>
      <c r="Q2" s="583"/>
      <c r="R2" s="583"/>
      <c r="S2" s="583"/>
      <c r="T2" s="583"/>
      <c r="U2" s="583"/>
      <c r="V2" s="583"/>
      <c r="W2" s="583"/>
      <c r="X2" s="583"/>
      <c r="Y2" s="583"/>
      <c r="Z2" s="583"/>
      <c r="AA2" s="583"/>
      <c r="AB2" s="583"/>
      <c r="AC2" s="583"/>
      <c r="AD2" s="583"/>
      <c r="AE2" s="583"/>
      <c r="AF2" s="583"/>
      <c r="AG2" s="583"/>
      <c r="AH2" s="583"/>
      <c r="AI2" s="583"/>
      <c r="AJ2" s="583"/>
      <c r="AK2" s="583"/>
      <c r="AL2" s="583"/>
      <c r="AM2" s="583"/>
      <c r="AN2" s="583"/>
      <c r="AO2" s="583"/>
      <c r="AP2" s="583"/>
      <c r="AQ2" s="583"/>
      <c r="AR2" s="583"/>
      <c r="AS2" s="583"/>
      <c r="AT2" s="583"/>
      <c r="AU2" s="583"/>
      <c r="AV2" s="583"/>
      <c r="AW2" s="583"/>
      <c r="AX2" s="583"/>
      <c r="AY2" s="583"/>
      <c r="AZ2" s="583"/>
    </row>
    <row r="3" spans="2:52" s="74" customFormat="1" ht="15.75">
      <c r="B3" s="30"/>
      <c r="C3" s="73"/>
      <c r="D3" s="72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583"/>
      <c r="AE3" s="583"/>
      <c r="AF3" s="583"/>
      <c r="AG3" s="583"/>
      <c r="AH3" s="583"/>
      <c r="AI3" s="583"/>
      <c r="AJ3" s="583"/>
      <c r="AK3" s="583"/>
      <c r="AL3" s="583"/>
      <c r="AM3" s="583"/>
      <c r="AN3" s="583"/>
      <c r="AO3" s="583"/>
      <c r="AP3" s="583"/>
      <c r="AQ3" s="583"/>
      <c r="AR3" s="583"/>
      <c r="AS3" s="583"/>
      <c r="AT3" s="583"/>
      <c r="AU3" s="583"/>
      <c r="AV3" s="583"/>
      <c r="AW3" s="583"/>
      <c r="AX3" s="583"/>
      <c r="AY3" s="583"/>
      <c r="AZ3" s="583"/>
    </row>
    <row r="4" spans="2:52" s="74" customFormat="1" ht="15.75">
      <c r="B4" s="19" t="s">
        <v>104</v>
      </c>
      <c r="C4" s="73"/>
      <c r="D4" s="72"/>
      <c r="H4" s="583"/>
      <c r="I4" s="583"/>
      <c r="J4" s="583"/>
      <c r="K4" s="583"/>
      <c r="L4" s="583"/>
      <c r="M4" s="583"/>
      <c r="N4" s="583"/>
      <c r="O4" s="583"/>
      <c r="P4" s="583"/>
      <c r="Q4" s="583"/>
      <c r="R4" s="583"/>
      <c r="S4" s="583"/>
      <c r="T4" s="583"/>
      <c r="U4" s="583"/>
      <c r="V4" s="583"/>
      <c r="W4" s="583"/>
      <c r="X4" s="583"/>
      <c r="Y4" s="583"/>
      <c r="Z4" s="583"/>
      <c r="AA4" s="583"/>
      <c r="AB4" s="583"/>
      <c r="AC4" s="583"/>
      <c r="AD4" s="583"/>
      <c r="AE4" s="583"/>
      <c r="AF4" s="583"/>
      <c r="AG4" s="583"/>
      <c r="AH4" s="583"/>
      <c r="AI4" s="583"/>
      <c r="AJ4" s="583"/>
      <c r="AK4" s="583"/>
      <c r="AL4" s="583"/>
      <c r="AM4" s="583"/>
      <c r="AN4" s="583"/>
      <c r="AO4" s="583"/>
      <c r="AP4" s="583"/>
      <c r="AQ4" s="583"/>
      <c r="AR4" s="583"/>
      <c r="AS4" s="583"/>
      <c r="AT4" s="583"/>
      <c r="AU4" s="583"/>
      <c r="AV4" s="583"/>
      <c r="AW4" s="583"/>
      <c r="AX4" s="583"/>
      <c r="AY4" s="583"/>
      <c r="AZ4" s="583"/>
    </row>
    <row r="5" spans="2:52" s="74" customFormat="1">
      <c r="B5" s="143" t="s">
        <v>536</v>
      </c>
      <c r="C5" s="72"/>
      <c r="D5" s="72"/>
      <c r="H5" s="583"/>
      <c r="I5" s="583"/>
      <c r="J5" s="583"/>
      <c r="K5" s="583"/>
      <c r="L5" s="583"/>
      <c r="M5" s="583"/>
      <c r="N5" s="583"/>
      <c r="O5" s="583"/>
      <c r="P5" s="583"/>
      <c r="Q5" s="583"/>
      <c r="R5" s="583"/>
      <c r="S5" s="583"/>
      <c r="T5" s="583"/>
      <c r="U5" s="583"/>
      <c r="V5" s="583"/>
      <c r="W5" s="583"/>
      <c r="X5" s="583"/>
      <c r="Y5" s="583"/>
      <c r="Z5" s="583"/>
      <c r="AA5" s="583"/>
      <c r="AB5" s="583"/>
      <c r="AC5" s="583"/>
      <c r="AD5" s="583"/>
      <c r="AE5" s="583"/>
      <c r="AF5" s="583"/>
      <c r="AG5" s="583"/>
      <c r="AH5" s="583"/>
      <c r="AI5" s="583"/>
      <c r="AJ5" s="583"/>
      <c r="AK5" s="583"/>
      <c r="AL5" s="583"/>
      <c r="AM5" s="583"/>
      <c r="AN5" s="583"/>
      <c r="AO5" s="583"/>
      <c r="AP5" s="583"/>
      <c r="AQ5" s="583"/>
      <c r="AR5" s="583"/>
      <c r="AS5" s="583"/>
      <c r="AT5" s="583"/>
      <c r="AU5" s="583"/>
      <c r="AV5" s="583"/>
      <c r="AW5" s="583"/>
      <c r="AX5" s="583"/>
      <c r="AY5" s="583"/>
      <c r="AZ5" s="583"/>
    </row>
    <row r="6" spans="2:52" s="74" customFormat="1">
      <c r="B6" s="303" t="s">
        <v>537</v>
      </c>
      <c r="C6" s="72"/>
      <c r="D6" s="72"/>
      <c r="H6" s="583"/>
      <c r="I6" s="583"/>
      <c r="J6" s="583"/>
      <c r="K6" s="583"/>
      <c r="L6" s="583"/>
      <c r="M6" s="583"/>
      <c r="N6" s="583"/>
      <c r="O6" s="583"/>
      <c r="P6" s="583"/>
      <c r="Q6" s="583"/>
      <c r="R6" s="583"/>
      <c r="S6" s="583"/>
      <c r="T6" s="583"/>
      <c r="U6" s="583"/>
      <c r="V6" s="583"/>
      <c r="W6" s="583"/>
      <c r="X6" s="583"/>
      <c r="Y6" s="583"/>
      <c r="Z6" s="583"/>
      <c r="AA6" s="583"/>
      <c r="AB6" s="583"/>
      <c r="AC6" s="583"/>
      <c r="AD6" s="583"/>
      <c r="AE6" s="583"/>
      <c r="AF6" s="583"/>
      <c r="AG6" s="583"/>
      <c r="AH6" s="583"/>
      <c r="AI6" s="583"/>
      <c r="AJ6" s="583"/>
      <c r="AK6" s="583"/>
      <c r="AL6" s="583"/>
      <c r="AM6" s="583"/>
      <c r="AN6" s="583"/>
      <c r="AO6" s="583"/>
      <c r="AP6" s="583"/>
      <c r="AQ6" s="583"/>
      <c r="AR6" s="583"/>
      <c r="AS6" s="583"/>
      <c r="AT6" s="583"/>
      <c r="AU6" s="583"/>
      <c r="AV6" s="583"/>
      <c r="AW6" s="583"/>
      <c r="AX6" s="583"/>
      <c r="AY6" s="583"/>
      <c r="AZ6" s="583"/>
    </row>
    <row r="7" spans="2:52" s="74" customFormat="1">
      <c r="B7" s="584"/>
      <c r="C7" s="585"/>
      <c r="D7" s="585"/>
      <c r="H7" s="583"/>
      <c r="I7" s="583"/>
      <c r="J7" s="583"/>
      <c r="K7" s="583"/>
      <c r="L7" s="583"/>
      <c r="M7" s="583"/>
      <c r="N7" s="583"/>
      <c r="O7" s="583"/>
      <c r="P7" s="583"/>
      <c r="Q7" s="583"/>
      <c r="R7" s="583"/>
      <c r="S7" s="583"/>
      <c r="T7" s="583"/>
      <c r="U7" s="583"/>
      <c r="V7" s="583"/>
      <c r="W7" s="583"/>
      <c r="X7" s="583"/>
      <c r="Y7" s="583"/>
      <c r="Z7" s="583"/>
      <c r="AA7" s="583"/>
      <c r="AB7" s="583"/>
      <c r="AC7" s="583"/>
      <c r="AD7" s="583"/>
      <c r="AE7" s="583"/>
      <c r="AF7" s="583"/>
      <c r="AG7" s="583"/>
      <c r="AH7" s="583"/>
      <c r="AI7" s="583"/>
      <c r="AJ7" s="583"/>
      <c r="AK7" s="583"/>
      <c r="AL7" s="583"/>
      <c r="AM7" s="583"/>
      <c r="AN7" s="583"/>
      <c r="AO7" s="583"/>
      <c r="AP7" s="583"/>
      <c r="AQ7" s="583"/>
      <c r="AR7" s="583"/>
      <c r="AS7" s="583"/>
      <c r="AT7" s="583"/>
      <c r="AU7" s="583"/>
      <c r="AV7" s="583"/>
      <c r="AW7" s="583"/>
      <c r="AX7" s="583"/>
      <c r="AY7" s="583"/>
      <c r="AZ7" s="583"/>
    </row>
    <row r="8" spans="2:52" s="74" customFormat="1">
      <c r="H8" s="583"/>
      <c r="I8" s="583"/>
      <c r="J8" s="583"/>
      <c r="K8" s="583"/>
      <c r="L8" s="583"/>
      <c r="M8" s="583"/>
      <c r="N8" s="583"/>
      <c r="O8" s="583"/>
      <c r="P8" s="583"/>
      <c r="Q8" s="583"/>
      <c r="R8" s="583"/>
      <c r="S8" s="583"/>
      <c r="T8" s="583"/>
      <c r="U8" s="583"/>
      <c r="V8" s="583"/>
      <c r="W8" s="583"/>
      <c r="X8" s="583"/>
      <c r="Y8" s="583"/>
      <c r="Z8" s="583"/>
      <c r="AA8" s="583"/>
      <c r="AB8" s="583"/>
      <c r="AC8" s="583"/>
      <c r="AD8" s="583"/>
      <c r="AE8" s="583"/>
      <c r="AF8" s="583"/>
      <c r="AG8" s="583"/>
      <c r="AH8" s="583"/>
      <c r="AI8" s="583"/>
      <c r="AJ8" s="583"/>
      <c r="AK8" s="583"/>
      <c r="AL8" s="583"/>
      <c r="AM8" s="583"/>
      <c r="AN8" s="583"/>
      <c r="AO8" s="583"/>
      <c r="AP8" s="583"/>
      <c r="AQ8" s="583"/>
      <c r="AR8" s="583"/>
      <c r="AS8" s="583"/>
      <c r="AT8" s="583"/>
      <c r="AU8" s="583"/>
      <c r="AV8" s="583"/>
      <c r="AW8" s="583"/>
      <c r="AX8" s="583"/>
      <c r="AY8" s="583"/>
      <c r="AZ8" s="583"/>
    </row>
    <row r="9" spans="2:52" s="74" customFormat="1">
      <c r="B9" s="586" t="s">
        <v>605</v>
      </c>
      <c r="H9" s="583"/>
      <c r="I9" s="583"/>
      <c r="J9" s="583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/>
      <c r="AJ9" s="583"/>
      <c r="AK9" s="583"/>
      <c r="AL9" s="583"/>
      <c r="AM9" s="583"/>
      <c r="AN9" s="583"/>
      <c r="AO9" s="583"/>
      <c r="AP9" s="583"/>
      <c r="AQ9" s="583"/>
      <c r="AR9" s="583"/>
      <c r="AS9" s="583"/>
      <c r="AT9" s="583"/>
      <c r="AU9" s="583"/>
      <c r="AV9" s="583"/>
      <c r="AW9" s="583"/>
      <c r="AX9" s="583"/>
      <c r="AY9" s="583"/>
      <c r="AZ9" s="583"/>
    </row>
    <row r="10" spans="2:52" s="74" customFormat="1">
      <c r="B10" s="586" t="s">
        <v>373</v>
      </c>
      <c r="H10" s="583"/>
      <c r="I10" s="583"/>
      <c r="J10" s="583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/>
      <c r="AJ10" s="583"/>
      <c r="AK10" s="583"/>
      <c r="AL10" s="583"/>
      <c r="AM10" s="583"/>
      <c r="AN10" s="583"/>
      <c r="AO10" s="583"/>
      <c r="AP10" s="583"/>
      <c r="AQ10" s="583"/>
      <c r="AR10" s="583"/>
      <c r="AS10" s="583"/>
      <c r="AT10" s="583"/>
      <c r="AU10" s="583"/>
      <c r="AV10" s="583"/>
      <c r="AW10" s="583"/>
      <c r="AX10" s="583"/>
      <c r="AY10" s="583"/>
      <c r="AZ10" s="583"/>
    </row>
    <row r="11" spans="2:52" s="5" customFormat="1"/>
    <row r="12" spans="2:52" s="5" customFormat="1"/>
    <row r="13" spans="2:52" s="5" customFormat="1"/>
    <row r="14" spans="2:52" s="5" customFormat="1"/>
    <row r="15" spans="2:52" s="5" customFormat="1"/>
    <row r="16" spans="2:52" s="5" customFormat="1"/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</sheetData>
  <sheetProtection password="96CB" sheet="1" objects="1" scenarios="1" formatCells="0" formatColumns="0" formatRows="0" insertColumns="0" insertRows="0" deleteColumns="0" deleteRows="0" selectLockedCells="1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97"/>
  <sheetViews>
    <sheetView showGridLines="0" view="pageBreakPreview" zoomScale="85" zoomScaleSheetLayoutView="85" workbookViewId="0">
      <selection activeCell="C8" sqref="C8"/>
    </sheetView>
  </sheetViews>
  <sheetFormatPr defaultColWidth="9.140625" defaultRowHeight="12.75"/>
  <cols>
    <col min="1" max="1" width="1.7109375" style="74" customWidth="1"/>
    <col min="2" max="2" width="43.42578125" style="74" customWidth="1"/>
    <col min="3" max="3" width="11.5703125" style="74" customWidth="1"/>
    <col min="4" max="14" width="11.28515625" style="74" customWidth="1"/>
    <col min="15" max="15" width="9.85546875" style="74" bestFit="1" customWidth="1"/>
    <col min="16" max="16" width="1.7109375" style="2" customWidth="1"/>
    <col min="17" max="33" width="9.140625" style="2"/>
    <col min="34" max="16384" width="9.140625" style="74"/>
  </cols>
  <sheetData>
    <row r="1" spans="2:15" ht="7.9" customHeight="1"/>
    <row r="2" spans="2:15" ht="15.75">
      <c r="B2" s="111" t="s">
        <v>374</v>
      </c>
      <c r="C2" s="111"/>
      <c r="D2" s="73"/>
    </row>
    <row r="3" spans="2:15" ht="7.9" customHeight="1" thickBot="1">
      <c r="B3" s="30"/>
      <c r="C3" s="111"/>
      <c r="D3" s="73"/>
    </row>
    <row r="4" spans="2:15" ht="15.75" thickBot="1">
      <c r="B4" s="1200" t="s">
        <v>592</v>
      </c>
      <c r="C4" s="1201"/>
      <c r="D4" s="1201"/>
      <c r="E4" s="1201"/>
      <c r="F4" s="1201"/>
      <c r="G4" s="1201"/>
      <c r="H4" s="1201"/>
      <c r="I4" s="1201"/>
      <c r="J4" s="1201"/>
      <c r="K4" s="1201"/>
      <c r="L4" s="1201"/>
      <c r="M4" s="1201"/>
      <c r="N4" s="1201"/>
      <c r="O4" s="1202"/>
    </row>
    <row r="5" spans="2:15" ht="13.5" thickBot="1">
      <c r="B5" s="587"/>
      <c r="C5" s="588" t="s">
        <v>375</v>
      </c>
      <c r="D5" s="588" t="s">
        <v>376</v>
      </c>
      <c r="E5" s="588" t="s">
        <v>377</v>
      </c>
      <c r="F5" s="588" t="s">
        <v>378</v>
      </c>
      <c r="G5" s="588" t="s">
        <v>379</v>
      </c>
      <c r="H5" s="588" t="s">
        <v>380</v>
      </c>
      <c r="I5" s="588" t="s">
        <v>381</v>
      </c>
      <c r="J5" s="588" t="s">
        <v>382</v>
      </c>
      <c r="K5" s="588" t="s">
        <v>383</v>
      </c>
      <c r="L5" s="588" t="s">
        <v>384</v>
      </c>
      <c r="M5" s="588" t="s">
        <v>385</v>
      </c>
      <c r="N5" s="588" t="s">
        <v>386</v>
      </c>
      <c r="O5" s="589" t="s">
        <v>387</v>
      </c>
    </row>
    <row r="6" spans="2:15" s="2" customFormat="1">
      <c r="B6" s="31" t="s">
        <v>940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s="2" customFormat="1">
      <c r="B7" s="34" t="s">
        <v>388</v>
      </c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7"/>
    </row>
    <row r="8" spans="2:15" s="2" customFormat="1">
      <c r="B8" s="38" t="s">
        <v>389</v>
      </c>
      <c r="C8" s="39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1">
        <f>IF(O9=0,0,+O10/O9)</f>
        <v>0</v>
      </c>
    </row>
    <row r="9" spans="2:15" s="2" customFormat="1">
      <c r="B9" s="38" t="s">
        <v>390</v>
      </c>
      <c r="C9" s="42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4">
        <f>SUM(C9:N9)</f>
        <v>0</v>
      </c>
    </row>
    <row r="10" spans="2:15" s="2" customFormat="1">
      <c r="B10" s="38" t="s">
        <v>391</v>
      </c>
      <c r="C10" s="42">
        <f>C8*C9</f>
        <v>0</v>
      </c>
      <c r="D10" s="43">
        <f t="shared" ref="D10:N10" si="0">D8*D9</f>
        <v>0</v>
      </c>
      <c r="E10" s="43">
        <f t="shared" si="0"/>
        <v>0</v>
      </c>
      <c r="F10" s="43">
        <f t="shared" si="0"/>
        <v>0</v>
      </c>
      <c r="G10" s="43">
        <f t="shared" si="0"/>
        <v>0</v>
      </c>
      <c r="H10" s="43">
        <f t="shared" si="0"/>
        <v>0</v>
      </c>
      <c r="I10" s="43">
        <f t="shared" si="0"/>
        <v>0</v>
      </c>
      <c r="J10" s="43">
        <f t="shared" si="0"/>
        <v>0</v>
      </c>
      <c r="K10" s="43">
        <f t="shared" si="0"/>
        <v>0</v>
      </c>
      <c r="L10" s="43">
        <f t="shared" si="0"/>
        <v>0</v>
      </c>
      <c r="M10" s="43">
        <f t="shared" si="0"/>
        <v>0</v>
      </c>
      <c r="N10" s="43">
        <f t="shared" si="0"/>
        <v>0</v>
      </c>
      <c r="O10" s="44">
        <f>SUM(C10:N10)</f>
        <v>0</v>
      </c>
    </row>
    <row r="11" spans="2:15" s="2" customFormat="1">
      <c r="B11" s="141" t="s">
        <v>1039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s="2" customFormat="1">
      <c r="B12" s="38" t="s">
        <v>389</v>
      </c>
      <c r="C12" s="39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>
        <f>IF(O13=0,0,+O14/O13)</f>
        <v>0</v>
      </c>
    </row>
    <row r="13" spans="2:15" s="2" customFormat="1">
      <c r="B13" s="38" t="s">
        <v>390</v>
      </c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>
        <f>SUM(C13:N13)</f>
        <v>0</v>
      </c>
    </row>
    <row r="14" spans="2:15" s="2" customFormat="1">
      <c r="B14" s="38" t="s">
        <v>391</v>
      </c>
      <c r="C14" s="42">
        <f t="shared" ref="C14:N14" si="1">C12*C13</f>
        <v>0</v>
      </c>
      <c r="D14" s="43">
        <f t="shared" si="1"/>
        <v>0</v>
      </c>
      <c r="E14" s="43">
        <f t="shared" si="1"/>
        <v>0</v>
      </c>
      <c r="F14" s="43">
        <f t="shared" si="1"/>
        <v>0</v>
      </c>
      <c r="G14" s="43">
        <f t="shared" si="1"/>
        <v>0</v>
      </c>
      <c r="H14" s="43">
        <f t="shared" si="1"/>
        <v>0</v>
      </c>
      <c r="I14" s="43">
        <f t="shared" si="1"/>
        <v>0</v>
      </c>
      <c r="J14" s="43">
        <f t="shared" si="1"/>
        <v>0</v>
      </c>
      <c r="K14" s="43">
        <f t="shared" si="1"/>
        <v>0</v>
      </c>
      <c r="L14" s="43">
        <f t="shared" si="1"/>
        <v>0</v>
      </c>
      <c r="M14" s="43">
        <f t="shared" si="1"/>
        <v>0</v>
      </c>
      <c r="N14" s="43">
        <f t="shared" si="1"/>
        <v>0</v>
      </c>
      <c r="O14" s="44">
        <f>SUM(C14:N14)</f>
        <v>0</v>
      </c>
    </row>
    <row r="15" spans="2:15" s="2" customFormat="1">
      <c r="B15" s="47" t="s">
        <v>24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6"/>
    </row>
    <row r="16" spans="2:15" s="2" customFormat="1">
      <c r="B16" s="38" t="s">
        <v>389</v>
      </c>
      <c r="C16" s="48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1">
        <f>IF(O17=0,0,+O18/O17)</f>
        <v>0</v>
      </c>
    </row>
    <row r="17" spans="2:15" s="2" customFormat="1">
      <c r="B17" s="38" t="s">
        <v>390</v>
      </c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>
        <f>SUM(C17:N17)</f>
        <v>0</v>
      </c>
    </row>
    <row r="18" spans="2:15" s="2" customFormat="1" ht="13.5" thickBot="1">
      <c r="B18" s="50" t="s">
        <v>391</v>
      </c>
      <c r="C18" s="51">
        <f t="shared" ref="C18:N18" si="2">C16*C17</f>
        <v>0</v>
      </c>
      <c r="D18" s="52">
        <f t="shared" si="2"/>
        <v>0</v>
      </c>
      <c r="E18" s="52">
        <f t="shared" si="2"/>
        <v>0</v>
      </c>
      <c r="F18" s="52">
        <f t="shared" si="2"/>
        <v>0</v>
      </c>
      <c r="G18" s="52">
        <f t="shared" si="2"/>
        <v>0</v>
      </c>
      <c r="H18" s="52">
        <f t="shared" si="2"/>
        <v>0</v>
      </c>
      <c r="I18" s="52">
        <f t="shared" si="2"/>
        <v>0</v>
      </c>
      <c r="J18" s="52">
        <f t="shared" si="2"/>
        <v>0</v>
      </c>
      <c r="K18" s="52">
        <f t="shared" si="2"/>
        <v>0</v>
      </c>
      <c r="L18" s="52">
        <f t="shared" si="2"/>
        <v>0</v>
      </c>
      <c r="M18" s="52">
        <f t="shared" si="2"/>
        <v>0</v>
      </c>
      <c r="N18" s="52">
        <f t="shared" si="2"/>
        <v>0</v>
      </c>
      <c r="O18" s="53">
        <f>SUM(C18:N18)</f>
        <v>0</v>
      </c>
    </row>
    <row r="19" spans="2:15" s="2" customFormat="1" ht="13.5" thickBot="1"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/>
    </row>
    <row r="20" spans="2:15" s="2" customFormat="1">
      <c r="B20" s="31" t="s">
        <v>940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3"/>
    </row>
    <row r="21" spans="2:15" s="2" customFormat="1">
      <c r="B21" s="141" t="s">
        <v>388</v>
      </c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</row>
    <row r="22" spans="2:15" s="2" customFormat="1">
      <c r="B22" s="38" t="s">
        <v>389</v>
      </c>
      <c r="C22" s="39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1">
        <f>IF(O23=0,0,+O24/O23)</f>
        <v>0</v>
      </c>
    </row>
    <row r="23" spans="2:15" s="2" customFormat="1">
      <c r="B23" s="38" t="s">
        <v>390</v>
      </c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4">
        <f>SUM(C23:N23)</f>
        <v>0</v>
      </c>
    </row>
    <row r="24" spans="2:15" s="2" customFormat="1">
      <c r="B24" s="38" t="s">
        <v>391</v>
      </c>
      <c r="C24" s="42">
        <f t="shared" ref="C24:N24" si="3">C22*C23</f>
        <v>0</v>
      </c>
      <c r="D24" s="43">
        <f t="shared" si="3"/>
        <v>0</v>
      </c>
      <c r="E24" s="43">
        <f t="shared" si="3"/>
        <v>0</v>
      </c>
      <c r="F24" s="43">
        <f t="shared" si="3"/>
        <v>0</v>
      </c>
      <c r="G24" s="43">
        <f t="shared" si="3"/>
        <v>0</v>
      </c>
      <c r="H24" s="43">
        <f t="shared" si="3"/>
        <v>0</v>
      </c>
      <c r="I24" s="43">
        <f t="shared" si="3"/>
        <v>0</v>
      </c>
      <c r="J24" s="43">
        <f t="shared" si="3"/>
        <v>0</v>
      </c>
      <c r="K24" s="43">
        <f t="shared" si="3"/>
        <v>0</v>
      </c>
      <c r="L24" s="43">
        <f t="shared" si="3"/>
        <v>0</v>
      </c>
      <c r="M24" s="43">
        <f t="shared" si="3"/>
        <v>0</v>
      </c>
      <c r="N24" s="43">
        <f t="shared" si="3"/>
        <v>0</v>
      </c>
      <c r="O24" s="44">
        <f>SUM(C24:N24)</f>
        <v>0</v>
      </c>
    </row>
    <row r="25" spans="2:15" s="2" customFormat="1">
      <c r="B25" s="141" t="s">
        <v>1040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6"/>
    </row>
    <row r="26" spans="2:15" s="2" customFormat="1">
      <c r="B26" s="38" t="s">
        <v>389</v>
      </c>
      <c r="C26" s="39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1">
        <f>IF(O27=0,0,+O28/O27)</f>
        <v>0</v>
      </c>
    </row>
    <row r="27" spans="2:15" s="2" customFormat="1">
      <c r="B27" s="38" t="s">
        <v>390</v>
      </c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4">
        <f>SUM(C27:N27)</f>
        <v>0</v>
      </c>
    </row>
    <row r="28" spans="2:15" s="2" customFormat="1">
      <c r="B28" s="38" t="s">
        <v>391</v>
      </c>
      <c r="C28" s="42">
        <f t="shared" ref="C28:N28" si="4">C26*C27</f>
        <v>0</v>
      </c>
      <c r="D28" s="43">
        <f t="shared" si="4"/>
        <v>0</v>
      </c>
      <c r="E28" s="43">
        <f t="shared" si="4"/>
        <v>0</v>
      </c>
      <c r="F28" s="43">
        <f t="shared" si="4"/>
        <v>0</v>
      </c>
      <c r="G28" s="43">
        <f t="shared" si="4"/>
        <v>0</v>
      </c>
      <c r="H28" s="43">
        <f t="shared" si="4"/>
        <v>0</v>
      </c>
      <c r="I28" s="43">
        <f t="shared" si="4"/>
        <v>0</v>
      </c>
      <c r="J28" s="43">
        <f t="shared" si="4"/>
        <v>0</v>
      </c>
      <c r="K28" s="43">
        <f t="shared" si="4"/>
        <v>0</v>
      </c>
      <c r="L28" s="43">
        <f t="shared" si="4"/>
        <v>0</v>
      </c>
      <c r="M28" s="43">
        <f t="shared" si="4"/>
        <v>0</v>
      </c>
      <c r="N28" s="43">
        <f t="shared" si="4"/>
        <v>0</v>
      </c>
      <c r="O28" s="44">
        <f>SUM(C28:N28)</f>
        <v>0</v>
      </c>
    </row>
    <row r="29" spans="2:15" s="2" customFormat="1">
      <c r="B29" s="47" t="s">
        <v>24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6"/>
    </row>
    <row r="30" spans="2:15" s="2" customFormat="1">
      <c r="B30" s="38" t="s">
        <v>389</v>
      </c>
      <c r="C30" s="48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1">
        <f>IF(O31=0,0,+O32/O31)</f>
        <v>0</v>
      </c>
    </row>
    <row r="31" spans="2:15" s="2" customFormat="1">
      <c r="B31" s="38" t="s">
        <v>390</v>
      </c>
      <c r="C31" s="4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4">
        <f>SUM(C31:N31)</f>
        <v>0</v>
      </c>
    </row>
    <row r="32" spans="2:15" s="2" customFormat="1" ht="13.5" thickBot="1">
      <c r="B32" s="50" t="s">
        <v>391</v>
      </c>
      <c r="C32" s="51">
        <f t="shared" ref="C32:N32" si="5">C30*C31</f>
        <v>0</v>
      </c>
      <c r="D32" s="52">
        <f t="shared" si="5"/>
        <v>0</v>
      </c>
      <c r="E32" s="52">
        <f t="shared" si="5"/>
        <v>0</v>
      </c>
      <c r="F32" s="52">
        <f t="shared" si="5"/>
        <v>0</v>
      </c>
      <c r="G32" s="52">
        <f t="shared" si="5"/>
        <v>0</v>
      </c>
      <c r="H32" s="52">
        <f t="shared" si="5"/>
        <v>0</v>
      </c>
      <c r="I32" s="52">
        <f t="shared" si="5"/>
        <v>0</v>
      </c>
      <c r="J32" s="52">
        <f t="shared" si="5"/>
        <v>0</v>
      </c>
      <c r="K32" s="52">
        <f t="shared" si="5"/>
        <v>0</v>
      </c>
      <c r="L32" s="52">
        <f t="shared" si="5"/>
        <v>0</v>
      </c>
      <c r="M32" s="52">
        <f t="shared" si="5"/>
        <v>0</v>
      </c>
      <c r="N32" s="52">
        <f t="shared" si="5"/>
        <v>0</v>
      </c>
      <c r="O32" s="53">
        <f>SUM(C32:N32)</f>
        <v>0</v>
      </c>
    </row>
    <row r="33" spans="2:15" s="2" customFormat="1" ht="15.75">
      <c r="B33" s="57" t="s">
        <v>394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/>
    </row>
    <row r="34" spans="2:15" s="2" customFormat="1" ht="13.5" thickBot="1">
      <c r="B34" s="60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/>
    </row>
    <row r="35" spans="2:15">
      <c r="B35" s="590" t="s">
        <v>395</v>
      </c>
      <c r="C35" s="184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2:15">
      <c r="B36" s="591" t="s">
        <v>1041</v>
      </c>
      <c r="C36" s="18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6"/>
    </row>
    <row r="37" spans="2:15">
      <c r="B37" s="591" t="s">
        <v>396</v>
      </c>
      <c r="C37" s="186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67"/>
    </row>
    <row r="38" spans="2:15">
      <c r="B38" s="591" t="s">
        <v>1042</v>
      </c>
      <c r="C38" s="18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6"/>
    </row>
    <row r="39" spans="2:15">
      <c r="B39" s="591" t="s">
        <v>397</v>
      </c>
      <c r="C39" s="18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9"/>
    </row>
    <row r="40" spans="2:15">
      <c r="B40" s="591" t="s">
        <v>1043</v>
      </c>
      <c r="C40" s="18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6"/>
    </row>
    <row r="41" spans="2:15" ht="13.5" thickBot="1">
      <c r="B41" s="592" t="s">
        <v>398</v>
      </c>
      <c r="C41" s="188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</row>
    <row r="42" spans="2:15" ht="13.5" thickBot="1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2:15" ht="15.75" thickBot="1">
      <c r="B43" s="1200" t="s">
        <v>593</v>
      </c>
      <c r="C43" s="1201"/>
      <c r="D43" s="1201"/>
      <c r="E43" s="1201"/>
      <c r="F43" s="1201"/>
      <c r="G43" s="1201"/>
      <c r="H43" s="1201"/>
      <c r="I43" s="1201"/>
      <c r="J43" s="1201"/>
      <c r="K43" s="1201"/>
      <c r="L43" s="1201"/>
      <c r="M43" s="1201"/>
      <c r="N43" s="1201"/>
      <c r="O43" s="1202"/>
    </row>
    <row r="44" spans="2:15" ht="13.5" thickBot="1">
      <c r="B44" s="587"/>
      <c r="C44" s="588" t="s">
        <v>375</v>
      </c>
      <c r="D44" s="588" t="s">
        <v>376</v>
      </c>
      <c r="E44" s="588" t="s">
        <v>377</v>
      </c>
      <c r="F44" s="588" t="s">
        <v>378</v>
      </c>
      <c r="G44" s="588" t="s">
        <v>379</v>
      </c>
      <c r="H44" s="588" t="s">
        <v>380</v>
      </c>
      <c r="I44" s="588" t="s">
        <v>381</v>
      </c>
      <c r="J44" s="588" t="s">
        <v>382</v>
      </c>
      <c r="K44" s="588" t="s">
        <v>383</v>
      </c>
      <c r="L44" s="588" t="s">
        <v>384</v>
      </c>
      <c r="M44" s="588" t="s">
        <v>385</v>
      </c>
      <c r="N44" s="588" t="s">
        <v>386</v>
      </c>
      <c r="O44" s="589" t="s">
        <v>387</v>
      </c>
    </row>
    <row r="45" spans="2:15" s="2" customFormat="1">
      <c r="B45" s="31" t="s">
        <v>940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3"/>
    </row>
    <row r="46" spans="2:15" s="2" customFormat="1">
      <c r="B46" s="34" t="s">
        <v>388</v>
      </c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7"/>
    </row>
    <row r="47" spans="2:15" s="2" customFormat="1">
      <c r="B47" s="38" t="s">
        <v>389</v>
      </c>
      <c r="C47" s="39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1">
        <f>IF(O48=0,0,+O49/O48)</f>
        <v>0</v>
      </c>
    </row>
    <row r="48" spans="2:15" s="2" customFormat="1">
      <c r="B48" s="38" t="s">
        <v>390</v>
      </c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4">
        <f>SUM(C48:N48)</f>
        <v>0</v>
      </c>
    </row>
    <row r="49" spans="2:15" s="2" customFormat="1">
      <c r="B49" s="38" t="s">
        <v>391</v>
      </c>
      <c r="C49" s="42">
        <f>C47*C48</f>
        <v>0</v>
      </c>
      <c r="D49" s="43">
        <f t="shared" ref="D49:N49" si="6">D47*D48</f>
        <v>0</v>
      </c>
      <c r="E49" s="43">
        <f t="shared" si="6"/>
        <v>0</v>
      </c>
      <c r="F49" s="43">
        <f t="shared" si="6"/>
        <v>0</v>
      </c>
      <c r="G49" s="43">
        <f t="shared" si="6"/>
        <v>0</v>
      </c>
      <c r="H49" s="43">
        <f t="shared" si="6"/>
        <v>0</v>
      </c>
      <c r="I49" s="43">
        <f t="shared" si="6"/>
        <v>0</v>
      </c>
      <c r="J49" s="43">
        <f t="shared" si="6"/>
        <v>0</v>
      </c>
      <c r="K49" s="43">
        <f t="shared" si="6"/>
        <v>0</v>
      </c>
      <c r="L49" s="43">
        <f t="shared" si="6"/>
        <v>0</v>
      </c>
      <c r="M49" s="43">
        <f t="shared" si="6"/>
        <v>0</v>
      </c>
      <c r="N49" s="43">
        <f t="shared" si="6"/>
        <v>0</v>
      </c>
      <c r="O49" s="44">
        <f>SUM(C49:N49)</f>
        <v>0</v>
      </c>
    </row>
    <row r="50" spans="2:15" s="2" customFormat="1">
      <c r="B50" s="141" t="s">
        <v>392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6"/>
    </row>
    <row r="51" spans="2:15" s="2" customFormat="1">
      <c r="B51" s="38" t="s">
        <v>389</v>
      </c>
      <c r="C51" s="39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1">
        <f>IF(O52=0,0,+O53/O52)</f>
        <v>0</v>
      </c>
    </row>
    <row r="52" spans="2:15" s="2" customFormat="1">
      <c r="B52" s="38" t="s">
        <v>390</v>
      </c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4">
        <f>SUM(C52:N52)</f>
        <v>0</v>
      </c>
    </row>
    <row r="53" spans="2:15" s="2" customFormat="1">
      <c r="B53" s="38" t="s">
        <v>391</v>
      </c>
      <c r="C53" s="42">
        <f t="shared" ref="C53:N53" si="7">C51*C52</f>
        <v>0</v>
      </c>
      <c r="D53" s="43">
        <f t="shared" si="7"/>
        <v>0</v>
      </c>
      <c r="E53" s="43">
        <f t="shared" si="7"/>
        <v>0</v>
      </c>
      <c r="F53" s="43">
        <f t="shared" si="7"/>
        <v>0</v>
      </c>
      <c r="G53" s="43">
        <f t="shared" si="7"/>
        <v>0</v>
      </c>
      <c r="H53" s="43">
        <f t="shared" si="7"/>
        <v>0</v>
      </c>
      <c r="I53" s="43">
        <f t="shared" si="7"/>
        <v>0</v>
      </c>
      <c r="J53" s="43">
        <f t="shared" si="7"/>
        <v>0</v>
      </c>
      <c r="K53" s="43">
        <f t="shared" si="7"/>
        <v>0</v>
      </c>
      <c r="L53" s="43">
        <f t="shared" si="7"/>
        <v>0</v>
      </c>
      <c r="M53" s="43">
        <f t="shared" si="7"/>
        <v>0</v>
      </c>
      <c r="N53" s="43">
        <f t="shared" si="7"/>
        <v>0</v>
      </c>
      <c r="O53" s="44">
        <f>SUM(C53:N53)</f>
        <v>0</v>
      </c>
    </row>
    <row r="54" spans="2:15" s="2" customFormat="1">
      <c r="B54" s="141" t="s">
        <v>393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6"/>
    </row>
    <row r="55" spans="2:15" s="2" customFormat="1">
      <c r="B55" s="38" t="s">
        <v>389</v>
      </c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1">
        <f>IF(O56=0,0,+O57/O56)</f>
        <v>0</v>
      </c>
    </row>
    <row r="56" spans="2:15" s="2" customFormat="1">
      <c r="B56" s="38" t="s">
        <v>390</v>
      </c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4">
        <f>SUM(C56:N56)</f>
        <v>0</v>
      </c>
    </row>
    <row r="57" spans="2:15" s="2" customFormat="1">
      <c r="B57" s="38" t="s">
        <v>391</v>
      </c>
      <c r="C57" s="42">
        <f t="shared" ref="C57:N57" si="8">C55*C56</f>
        <v>0</v>
      </c>
      <c r="D57" s="43">
        <f t="shared" si="8"/>
        <v>0</v>
      </c>
      <c r="E57" s="43">
        <f t="shared" si="8"/>
        <v>0</v>
      </c>
      <c r="F57" s="43">
        <f t="shared" si="8"/>
        <v>0</v>
      </c>
      <c r="G57" s="43">
        <f t="shared" si="8"/>
        <v>0</v>
      </c>
      <c r="H57" s="43">
        <f t="shared" si="8"/>
        <v>0</v>
      </c>
      <c r="I57" s="43">
        <f t="shared" si="8"/>
        <v>0</v>
      </c>
      <c r="J57" s="43">
        <f t="shared" si="8"/>
        <v>0</v>
      </c>
      <c r="K57" s="43">
        <f t="shared" si="8"/>
        <v>0</v>
      </c>
      <c r="L57" s="43">
        <f t="shared" si="8"/>
        <v>0</v>
      </c>
      <c r="M57" s="43">
        <f t="shared" si="8"/>
        <v>0</v>
      </c>
      <c r="N57" s="43">
        <f t="shared" si="8"/>
        <v>0</v>
      </c>
      <c r="O57" s="44">
        <f>SUM(C57:N57)</f>
        <v>0</v>
      </c>
    </row>
    <row r="58" spans="2:15" s="2" customFormat="1">
      <c r="B58" s="47" t="s">
        <v>24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6"/>
    </row>
    <row r="59" spans="2:15" s="2" customFormat="1">
      <c r="B59" s="38" t="s">
        <v>389</v>
      </c>
      <c r="C59" s="48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1">
        <f>IF(O60=0,0,+O61/O60)</f>
        <v>0</v>
      </c>
    </row>
    <row r="60" spans="2:15" s="2" customFormat="1">
      <c r="B60" s="38" t="s">
        <v>390</v>
      </c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4">
        <f>SUM(C60:N60)</f>
        <v>0</v>
      </c>
    </row>
    <row r="61" spans="2:15" s="2" customFormat="1" ht="13.5" thickBot="1">
      <c r="B61" s="50" t="s">
        <v>391</v>
      </c>
      <c r="C61" s="51">
        <f t="shared" ref="C61:N61" si="9">C59*C60</f>
        <v>0</v>
      </c>
      <c r="D61" s="52">
        <f t="shared" si="9"/>
        <v>0</v>
      </c>
      <c r="E61" s="52">
        <f t="shared" si="9"/>
        <v>0</v>
      </c>
      <c r="F61" s="52">
        <f t="shared" si="9"/>
        <v>0</v>
      </c>
      <c r="G61" s="52">
        <f t="shared" si="9"/>
        <v>0</v>
      </c>
      <c r="H61" s="52">
        <f t="shared" si="9"/>
        <v>0</v>
      </c>
      <c r="I61" s="52">
        <f t="shared" si="9"/>
        <v>0</v>
      </c>
      <c r="J61" s="52">
        <f t="shared" si="9"/>
        <v>0</v>
      </c>
      <c r="K61" s="52">
        <f t="shared" si="9"/>
        <v>0</v>
      </c>
      <c r="L61" s="52">
        <f t="shared" si="9"/>
        <v>0</v>
      </c>
      <c r="M61" s="52">
        <f t="shared" si="9"/>
        <v>0</v>
      </c>
      <c r="N61" s="52">
        <f t="shared" si="9"/>
        <v>0</v>
      </c>
      <c r="O61" s="53">
        <f>SUM(C61:N61)</f>
        <v>0</v>
      </c>
    </row>
    <row r="62" spans="2:15" s="2" customFormat="1" ht="13.5" thickBot="1">
      <c r="B62" s="54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6"/>
    </row>
    <row r="63" spans="2:15" s="2" customFormat="1">
      <c r="B63" s="31" t="s">
        <v>940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3"/>
    </row>
    <row r="64" spans="2:15" s="2" customFormat="1">
      <c r="B64" s="141" t="s">
        <v>388</v>
      </c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7"/>
    </row>
    <row r="65" spans="2:15" s="2" customFormat="1">
      <c r="B65" s="38" t="s">
        <v>389</v>
      </c>
      <c r="C65" s="39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1">
        <f>IF(O66=0,0,+O67/O66)</f>
        <v>0</v>
      </c>
    </row>
    <row r="66" spans="2:15" s="2" customFormat="1">
      <c r="B66" s="38" t="s">
        <v>390</v>
      </c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4">
        <f>SUM(C66:N66)</f>
        <v>0</v>
      </c>
    </row>
    <row r="67" spans="2:15" s="2" customFormat="1">
      <c r="B67" s="38" t="s">
        <v>391</v>
      </c>
      <c r="C67" s="42">
        <f t="shared" ref="C67:N67" si="10">C65*C66</f>
        <v>0</v>
      </c>
      <c r="D67" s="43">
        <f t="shared" si="10"/>
        <v>0</v>
      </c>
      <c r="E67" s="43">
        <f t="shared" si="10"/>
        <v>0</v>
      </c>
      <c r="F67" s="43">
        <f t="shared" si="10"/>
        <v>0</v>
      </c>
      <c r="G67" s="43">
        <f t="shared" si="10"/>
        <v>0</v>
      </c>
      <c r="H67" s="43">
        <f t="shared" si="10"/>
        <v>0</v>
      </c>
      <c r="I67" s="43">
        <f t="shared" si="10"/>
        <v>0</v>
      </c>
      <c r="J67" s="43">
        <f t="shared" si="10"/>
        <v>0</v>
      </c>
      <c r="K67" s="43">
        <f t="shared" si="10"/>
        <v>0</v>
      </c>
      <c r="L67" s="43">
        <f t="shared" si="10"/>
        <v>0</v>
      </c>
      <c r="M67" s="43">
        <f t="shared" si="10"/>
        <v>0</v>
      </c>
      <c r="N67" s="43">
        <f t="shared" si="10"/>
        <v>0</v>
      </c>
      <c r="O67" s="44">
        <f>SUM(C67:N67)</f>
        <v>0</v>
      </c>
    </row>
    <row r="68" spans="2:15" s="2" customFormat="1">
      <c r="B68" s="141" t="s">
        <v>392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6"/>
    </row>
    <row r="69" spans="2:15" s="2" customFormat="1">
      <c r="B69" s="38" t="s">
        <v>389</v>
      </c>
      <c r="C69" s="39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1">
        <f>IF(O70=0,0,+O71/O70)</f>
        <v>0</v>
      </c>
    </row>
    <row r="70" spans="2:15" s="2" customFormat="1">
      <c r="B70" s="38" t="s">
        <v>390</v>
      </c>
      <c r="C70" s="42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4">
        <f>SUM(C70:N70)</f>
        <v>0</v>
      </c>
    </row>
    <row r="71" spans="2:15" s="2" customFormat="1">
      <c r="B71" s="38" t="s">
        <v>391</v>
      </c>
      <c r="C71" s="42">
        <f t="shared" ref="C71:N71" si="11">C69*C70</f>
        <v>0</v>
      </c>
      <c r="D71" s="43">
        <f t="shared" si="11"/>
        <v>0</v>
      </c>
      <c r="E71" s="43">
        <f t="shared" si="11"/>
        <v>0</v>
      </c>
      <c r="F71" s="43">
        <f t="shared" si="11"/>
        <v>0</v>
      </c>
      <c r="G71" s="43">
        <f t="shared" si="11"/>
        <v>0</v>
      </c>
      <c r="H71" s="43">
        <f t="shared" si="11"/>
        <v>0</v>
      </c>
      <c r="I71" s="43">
        <f t="shared" si="11"/>
        <v>0</v>
      </c>
      <c r="J71" s="43">
        <f t="shared" si="11"/>
        <v>0</v>
      </c>
      <c r="K71" s="43">
        <f t="shared" si="11"/>
        <v>0</v>
      </c>
      <c r="L71" s="43">
        <f t="shared" si="11"/>
        <v>0</v>
      </c>
      <c r="M71" s="43">
        <f t="shared" si="11"/>
        <v>0</v>
      </c>
      <c r="N71" s="43">
        <f t="shared" si="11"/>
        <v>0</v>
      </c>
      <c r="O71" s="44">
        <f>SUM(C71:N71)</f>
        <v>0</v>
      </c>
    </row>
    <row r="72" spans="2:15" s="2" customFormat="1">
      <c r="B72" s="141" t="s">
        <v>393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6"/>
    </row>
    <row r="73" spans="2:15" s="2" customFormat="1">
      <c r="B73" s="38" t="s">
        <v>389</v>
      </c>
      <c r="C73" s="39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1">
        <f>IF(O74=0,0,+O75/O74)</f>
        <v>0</v>
      </c>
    </row>
    <row r="74" spans="2:15" s="2" customFormat="1">
      <c r="B74" s="38" t="s">
        <v>390</v>
      </c>
      <c r="C74" s="42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4">
        <f>SUM(C74:N74)</f>
        <v>0</v>
      </c>
    </row>
    <row r="75" spans="2:15" s="2" customFormat="1">
      <c r="B75" s="38" t="s">
        <v>391</v>
      </c>
      <c r="C75" s="42">
        <f t="shared" ref="C75:N75" si="12">C73*C74</f>
        <v>0</v>
      </c>
      <c r="D75" s="43">
        <f t="shared" si="12"/>
        <v>0</v>
      </c>
      <c r="E75" s="43">
        <f t="shared" si="12"/>
        <v>0</v>
      </c>
      <c r="F75" s="43">
        <f t="shared" si="12"/>
        <v>0</v>
      </c>
      <c r="G75" s="43">
        <f t="shared" si="12"/>
        <v>0</v>
      </c>
      <c r="H75" s="43">
        <f t="shared" si="12"/>
        <v>0</v>
      </c>
      <c r="I75" s="43">
        <f t="shared" si="12"/>
        <v>0</v>
      </c>
      <c r="J75" s="43">
        <f t="shared" si="12"/>
        <v>0</v>
      </c>
      <c r="K75" s="43">
        <f t="shared" si="12"/>
        <v>0</v>
      </c>
      <c r="L75" s="43">
        <f t="shared" si="12"/>
        <v>0</v>
      </c>
      <c r="M75" s="43">
        <f t="shared" si="12"/>
        <v>0</v>
      </c>
      <c r="N75" s="43">
        <f t="shared" si="12"/>
        <v>0</v>
      </c>
      <c r="O75" s="44">
        <f>SUM(C75:N75)</f>
        <v>0</v>
      </c>
    </row>
    <row r="76" spans="2:15" s="2" customFormat="1">
      <c r="B76" s="47" t="s">
        <v>24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6"/>
    </row>
    <row r="77" spans="2:15" s="2" customFormat="1">
      <c r="B77" s="38" t="s">
        <v>389</v>
      </c>
      <c r="C77" s="48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1">
        <f>IF(O78=0,0,+O79/O78)</f>
        <v>0</v>
      </c>
    </row>
    <row r="78" spans="2:15" s="2" customFormat="1">
      <c r="B78" s="38" t="s">
        <v>390</v>
      </c>
      <c r="C78" s="42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>
        <f>SUM(C78:N78)</f>
        <v>0</v>
      </c>
    </row>
    <row r="79" spans="2:15" s="2" customFormat="1" ht="13.5" thickBot="1">
      <c r="B79" s="50" t="s">
        <v>391</v>
      </c>
      <c r="C79" s="51">
        <f t="shared" ref="C79:N79" si="13">C77*C78</f>
        <v>0</v>
      </c>
      <c r="D79" s="52">
        <f t="shared" si="13"/>
        <v>0</v>
      </c>
      <c r="E79" s="52">
        <f t="shared" si="13"/>
        <v>0</v>
      </c>
      <c r="F79" s="52">
        <f t="shared" si="13"/>
        <v>0</v>
      </c>
      <c r="G79" s="52">
        <f t="shared" si="13"/>
        <v>0</v>
      </c>
      <c r="H79" s="52">
        <f t="shared" si="13"/>
        <v>0</v>
      </c>
      <c r="I79" s="52">
        <f t="shared" si="13"/>
        <v>0</v>
      </c>
      <c r="J79" s="52">
        <f t="shared" si="13"/>
        <v>0</v>
      </c>
      <c r="K79" s="52">
        <f t="shared" si="13"/>
        <v>0</v>
      </c>
      <c r="L79" s="52">
        <f t="shared" si="13"/>
        <v>0</v>
      </c>
      <c r="M79" s="52">
        <f t="shared" si="13"/>
        <v>0</v>
      </c>
      <c r="N79" s="52">
        <f t="shared" si="13"/>
        <v>0</v>
      </c>
      <c r="O79" s="53">
        <f>SUM(C79:N79)</f>
        <v>0</v>
      </c>
    </row>
    <row r="80" spans="2:15" s="2" customFormat="1" ht="15.75">
      <c r="B80" s="57" t="s">
        <v>394</v>
      </c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/>
    </row>
    <row r="81" spans="2:15" s="2" customFormat="1" ht="13.5" thickBot="1">
      <c r="B81" s="60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/>
    </row>
    <row r="82" spans="2:15">
      <c r="B82" s="590" t="s">
        <v>395</v>
      </c>
      <c r="C82" s="184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4"/>
    </row>
    <row r="83" spans="2:15">
      <c r="B83" s="591" t="s">
        <v>1041</v>
      </c>
      <c r="C83" s="18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6"/>
    </row>
    <row r="84" spans="2:15">
      <c r="B84" s="591" t="s">
        <v>396</v>
      </c>
      <c r="C84" s="186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67"/>
    </row>
    <row r="85" spans="2:15">
      <c r="B85" s="591" t="s">
        <v>1042</v>
      </c>
      <c r="C85" s="18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6"/>
    </row>
    <row r="86" spans="2:15">
      <c r="B86" s="591" t="s">
        <v>397</v>
      </c>
      <c r="C86" s="187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9"/>
    </row>
    <row r="87" spans="2:15">
      <c r="B87" s="591" t="s">
        <v>1043</v>
      </c>
      <c r="C87" s="18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6"/>
    </row>
    <row r="88" spans="2:15" ht="13.5" thickBot="1">
      <c r="B88" s="592" t="s">
        <v>398</v>
      </c>
      <c r="C88" s="188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1"/>
    </row>
    <row r="89" spans="2:15" ht="13.5" thickBot="1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2:15" ht="15.75" thickBot="1">
      <c r="B90" s="1200" t="s">
        <v>541</v>
      </c>
      <c r="C90" s="1201"/>
      <c r="D90" s="1201"/>
      <c r="E90" s="1201"/>
      <c r="F90" s="1201"/>
      <c r="G90" s="1201"/>
      <c r="H90" s="1201"/>
      <c r="I90" s="1201"/>
      <c r="J90" s="1201"/>
      <c r="K90" s="1201"/>
      <c r="L90" s="1201"/>
      <c r="M90" s="1201"/>
      <c r="N90" s="1201"/>
      <c r="O90" s="1202"/>
    </row>
    <row r="91" spans="2:15" ht="13.5" thickBot="1">
      <c r="B91" s="587"/>
      <c r="C91" s="588" t="s">
        <v>375</v>
      </c>
      <c r="D91" s="588" t="s">
        <v>376</v>
      </c>
      <c r="E91" s="588" t="s">
        <v>377</v>
      </c>
      <c r="F91" s="588" t="s">
        <v>378</v>
      </c>
      <c r="G91" s="588" t="s">
        <v>379</v>
      </c>
      <c r="H91" s="588" t="s">
        <v>380</v>
      </c>
      <c r="I91" s="588" t="s">
        <v>381</v>
      </c>
      <c r="J91" s="588" t="s">
        <v>382</v>
      </c>
      <c r="K91" s="588" t="s">
        <v>383</v>
      </c>
      <c r="L91" s="588" t="s">
        <v>384</v>
      </c>
      <c r="M91" s="588" t="s">
        <v>385</v>
      </c>
      <c r="N91" s="588" t="s">
        <v>386</v>
      </c>
      <c r="O91" s="589" t="s">
        <v>387</v>
      </c>
    </row>
    <row r="92" spans="2:15" s="2" customFormat="1">
      <c r="B92" s="31" t="s">
        <v>940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3"/>
    </row>
    <row r="93" spans="2:15" s="2" customFormat="1">
      <c r="B93" s="34" t="s">
        <v>388</v>
      </c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7"/>
    </row>
    <row r="94" spans="2:15" s="2" customFormat="1">
      <c r="B94" s="38" t="s">
        <v>389</v>
      </c>
      <c r="C94" s="39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1">
        <f>IF(O95=0,0,+O96/O95)</f>
        <v>0</v>
      </c>
    </row>
    <row r="95" spans="2:15" s="2" customFormat="1">
      <c r="B95" s="38" t="s">
        <v>390</v>
      </c>
      <c r="C95" s="42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4">
        <f>SUM(C95:N95)</f>
        <v>0</v>
      </c>
    </row>
    <row r="96" spans="2:15" s="2" customFormat="1">
      <c r="B96" s="38" t="s">
        <v>391</v>
      </c>
      <c r="C96" s="42">
        <f>C94*C95</f>
        <v>0</v>
      </c>
      <c r="D96" s="43">
        <f t="shared" ref="D96:N96" si="14">D94*D95</f>
        <v>0</v>
      </c>
      <c r="E96" s="43">
        <f t="shared" si="14"/>
        <v>0</v>
      </c>
      <c r="F96" s="43">
        <f t="shared" si="14"/>
        <v>0</v>
      </c>
      <c r="G96" s="43">
        <f t="shared" si="14"/>
        <v>0</v>
      </c>
      <c r="H96" s="43">
        <f t="shared" si="14"/>
        <v>0</v>
      </c>
      <c r="I96" s="43">
        <f t="shared" si="14"/>
        <v>0</v>
      </c>
      <c r="J96" s="43">
        <f t="shared" si="14"/>
        <v>0</v>
      </c>
      <c r="K96" s="43">
        <f t="shared" si="14"/>
        <v>0</v>
      </c>
      <c r="L96" s="43">
        <f t="shared" si="14"/>
        <v>0</v>
      </c>
      <c r="M96" s="43">
        <f t="shared" si="14"/>
        <v>0</v>
      </c>
      <c r="N96" s="43">
        <f t="shared" si="14"/>
        <v>0</v>
      </c>
      <c r="O96" s="44">
        <f>SUM(C96:N96)</f>
        <v>0</v>
      </c>
    </row>
    <row r="97" spans="2:15" s="2" customFormat="1">
      <c r="B97" s="141" t="s">
        <v>392</v>
      </c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6"/>
    </row>
    <row r="98" spans="2:15" s="2" customFormat="1">
      <c r="B98" s="38" t="s">
        <v>389</v>
      </c>
      <c r="C98" s="39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1">
        <f>IF(O99=0,0,+O100/O99)</f>
        <v>0</v>
      </c>
    </row>
    <row r="99" spans="2:15" s="2" customFormat="1">
      <c r="B99" s="38" t="s">
        <v>390</v>
      </c>
      <c r="C99" s="42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4">
        <f>SUM(C99:N99)</f>
        <v>0</v>
      </c>
    </row>
    <row r="100" spans="2:15" s="2" customFormat="1">
      <c r="B100" s="38" t="s">
        <v>391</v>
      </c>
      <c r="C100" s="42">
        <f t="shared" ref="C100:N100" si="15">C98*C99</f>
        <v>0</v>
      </c>
      <c r="D100" s="43">
        <f t="shared" si="15"/>
        <v>0</v>
      </c>
      <c r="E100" s="43">
        <f t="shared" si="15"/>
        <v>0</v>
      </c>
      <c r="F100" s="43">
        <f t="shared" si="15"/>
        <v>0</v>
      </c>
      <c r="G100" s="43">
        <f t="shared" si="15"/>
        <v>0</v>
      </c>
      <c r="H100" s="43">
        <f t="shared" si="15"/>
        <v>0</v>
      </c>
      <c r="I100" s="43">
        <f t="shared" si="15"/>
        <v>0</v>
      </c>
      <c r="J100" s="43">
        <f t="shared" si="15"/>
        <v>0</v>
      </c>
      <c r="K100" s="43">
        <f t="shared" si="15"/>
        <v>0</v>
      </c>
      <c r="L100" s="43">
        <f t="shared" si="15"/>
        <v>0</v>
      </c>
      <c r="M100" s="43">
        <f t="shared" si="15"/>
        <v>0</v>
      </c>
      <c r="N100" s="43">
        <f t="shared" si="15"/>
        <v>0</v>
      </c>
      <c r="O100" s="44">
        <f>SUM(C100:N100)</f>
        <v>0</v>
      </c>
    </row>
    <row r="101" spans="2:15" s="2" customFormat="1">
      <c r="B101" s="141" t="s">
        <v>393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6"/>
    </row>
    <row r="102" spans="2:15" s="2" customFormat="1">
      <c r="B102" s="38" t="s">
        <v>389</v>
      </c>
      <c r="C102" s="39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1">
        <f>IF(O103=0,0,+O104/O103)</f>
        <v>0</v>
      </c>
    </row>
    <row r="103" spans="2:15" s="2" customFormat="1">
      <c r="B103" s="38" t="s">
        <v>390</v>
      </c>
      <c r="C103" s="42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4">
        <f>SUM(C103:N103)</f>
        <v>0</v>
      </c>
    </row>
    <row r="104" spans="2:15" s="2" customFormat="1">
      <c r="B104" s="38" t="s">
        <v>391</v>
      </c>
      <c r="C104" s="42">
        <f t="shared" ref="C104:N104" si="16">C102*C103</f>
        <v>0</v>
      </c>
      <c r="D104" s="43">
        <f t="shared" si="16"/>
        <v>0</v>
      </c>
      <c r="E104" s="43">
        <f t="shared" si="16"/>
        <v>0</v>
      </c>
      <c r="F104" s="43">
        <f t="shared" si="16"/>
        <v>0</v>
      </c>
      <c r="G104" s="43">
        <f t="shared" si="16"/>
        <v>0</v>
      </c>
      <c r="H104" s="43">
        <f t="shared" si="16"/>
        <v>0</v>
      </c>
      <c r="I104" s="43">
        <f t="shared" si="16"/>
        <v>0</v>
      </c>
      <c r="J104" s="43">
        <f t="shared" si="16"/>
        <v>0</v>
      </c>
      <c r="K104" s="43">
        <f t="shared" si="16"/>
        <v>0</v>
      </c>
      <c r="L104" s="43">
        <f t="shared" si="16"/>
        <v>0</v>
      </c>
      <c r="M104" s="43">
        <f t="shared" si="16"/>
        <v>0</v>
      </c>
      <c r="N104" s="43">
        <f t="shared" si="16"/>
        <v>0</v>
      </c>
      <c r="O104" s="44">
        <f>SUM(C104:N104)</f>
        <v>0</v>
      </c>
    </row>
    <row r="105" spans="2:15" s="2" customFormat="1">
      <c r="B105" s="47" t="s">
        <v>24</v>
      </c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6"/>
    </row>
    <row r="106" spans="2:15" s="2" customFormat="1">
      <c r="B106" s="38" t="s">
        <v>389</v>
      </c>
      <c r="C106" s="48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1">
        <f>IF(O107=0,0,+O108/O107)</f>
        <v>0</v>
      </c>
    </row>
    <row r="107" spans="2:15" s="2" customFormat="1">
      <c r="B107" s="38" t="s">
        <v>390</v>
      </c>
      <c r="C107" s="42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4">
        <f>SUM(C107:N107)</f>
        <v>0</v>
      </c>
    </row>
    <row r="108" spans="2:15" s="2" customFormat="1" ht="13.5" thickBot="1">
      <c r="B108" s="50" t="s">
        <v>391</v>
      </c>
      <c r="C108" s="51">
        <f t="shared" ref="C108:N108" si="17">C106*C107</f>
        <v>0</v>
      </c>
      <c r="D108" s="52">
        <f t="shared" si="17"/>
        <v>0</v>
      </c>
      <c r="E108" s="52">
        <f t="shared" si="17"/>
        <v>0</v>
      </c>
      <c r="F108" s="52">
        <f t="shared" si="17"/>
        <v>0</v>
      </c>
      <c r="G108" s="52">
        <f t="shared" si="17"/>
        <v>0</v>
      </c>
      <c r="H108" s="52">
        <f t="shared" si="17"/>
        <v>0</v>
      </c>
      <c r="I108" s="52">
        <f t="shared" si="17"/>
        <v>0</v>
      </c>
      <c r="J108" s="52">
        <f t="shared" si="17"/>
        <v>0</v>
      </c>
      <c r="K108" s="52">
        <f t="shared" si="17"/>
        <v>0</v>
      </c>
      <c r="L108" s="52">
        <f t="shared" si="17"/>
        <v>0</v>
      </c>
      <c r="M108" s="52">
        <f t="shared" si="17"/>
        <v>0</v>
      </c>
      <c r="N108" s="52">
        <f t="shared" si="17"/>
        <v>0</v>
      </c>
      <c r="O108" s="53">
        <f>SUM(C108:N108)</f>
        <v>0</v>
      </c>
    </row>
    <row r="109" spans="2:15" s="2" customFormat="1" ht="13.5" thickBot="1">
      <c r="B109" s="54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6"/>
    </row>
    <row r="110" spans="2:15" s="2" customFormat="1">
      <c r="B110" s="31" t="s">
        <v>940</v>
      </c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3"/>
    </row>
    <row r="111" spans="2:15" s="2" customFormat="1">
      <c r="B111" s="141" t="s">
        <v>388</v>
      </c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7"/>
    </row>
    <row r="112" spans="2:15" s="2" customFormat="1">
      <c r="B112" s="38" t="s">
        <v>389</v>
      </c>
      <c r="C112" s="39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1">
        <f>IF(O113=0,0,+O114/O113)</f>
        <v>0</v>
      </c>
    </row>
    <row r="113" spans="2:15" s="2" customFormat="1">
      <c r="B113" s="38" t="s">
        <v>390</v>
      </c>
      <c r="C113" s="42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4">
        <f>SUM(C113:N113)</f>
        <v>0</v>
      </c>
    </row>
    <row r="114" spans="2:15" s="2" customFormat="1">
      <c r="B114" s="38" t="s">
        <v>391</v>
      </c>
      <c r="C114" s="42">
        <f t="shared" ref="C114:N114" si="18">C112*C113</f>
        <v>0</v>
      </c>
      <c r="D114" s="43">
        <f t="shared" si="18"/>
        <v>0</v>
      </c>
      <c r="E114" s="43">
        <f t="shared" si="18"/>
        <v>0</v>
      </c>
      <c r="F114" s="43">
        <f t="shared" si="18"/>
        <v>0</v>
      </c>
      <c r="G114" s="43">
        <f t="shared" si="18"/>
        <v>0</v>
      </c>
      <c r="H114" s="43">
        <f t="shared" si="18"/>
        <v>0</v>
      </c>
      <c r="I114" s="43">
        <f t="shared" si="18"/>
        <v>0</v>
      </c>
      <c r="J114" s="43">
        <f t="shared" si="18"/>
        <v>0</v>
      </c>
      <c r="K114" s="43">
        <f t="shared" si="18"/>
        <v>0</v>
      </c>
      <c r="L114" s="43">
        <f t="shared" si="18"/>
        <v>0</v>
      </c>
      <c r="M114" s="43">
        <f t="shared" si="18"/>
        <v>0</v>
      </c>
      <c r="N114" s="43">
        <f t="shared" si="18"/>
        <v>0</v>
      </c>
      <c r="O114" s="44">
        <f>SUM(C114:N114)</f>
        <v>0</v>
      </c>
    </row>
    <row r="115" spans="2:15" s="2" customFormat="1">
      <c r="B115" s="141" t="s">
        <v>392</v>
      </c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6"/>
    </row>
    <row r="116" spans="2:15" s="2" customFormat="1">
      <c r="B116" s="38" t="s">
        <v>389</v>
      </c>
      <c r="C116" s="39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1">
        <f>IF(O117=0,0,+O118/O117)</f>
        <v>0</v>
      </c>
    </row>
    <row r="117" spans="2:15" s="2" customFormat="1">
      <c r="B117" s="38" t="s">
        <v>390</v>
      </c>
      <c r="C117" s="42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4">
        <f>SUM(C117:N117)</f>
        <v>0</v>
      </c>
    </row>
    <row r="118" spans="2:15" s="2" customFormat="1">
      <c r="B118" s="38" t="s">
        <v>391</v>
      </c>
      <c r="C118" s="42">
        <f t="shared" ref="C118:N118" si="19">C116*C117</f>
        <v>0</v>
      </c>
      <c r="D118" s="43">
        <f t="shared" si="19"/>
        <v>0</v>
      </c>
      <c r="E118" s="43">
        <f t="shared" si="19"/>
        <v>0</v>
      </c>
      <c r="F118" s="43">
        <f t="shared" si="19"/>
        <v>0</v>
      </c>
      <c r="G118" s="43">
        <f t="shared" si="19"/>
        <v>0</v>
      </c>
      <c r="H118" s="43">
        <f t="shared" si="19"/>
        <v>0</v>
      </c>
      <c r="I118" s="43">
        <f t="shared" si="19"/>
        <v>0</v>
      </c>
      <c r="J118" s="43">
        <f t="shared" si="19"/>
        <v>0</v>
      </c>
      <c r="K118" s="43">
        <f t="shared" si="19"/>
        <v>0</v>
      </c>
      <c r="L118" s="43">
        <f t="shared" si="19"/>
        <v>0</v>
      </c>
      <c r="M118" s="43">
        <f t="shared" si="19"/>
        <v>0</v>
      </c>
      <c r="N118" s="43">
        <f t="shared" si="19"/>
        <v>0</v>
      </c>
      <c r="O118" s="44">
        <f>SUM(C118:N118)</f>
        <v>0</v>
      </c>
    </row>
    <row r="119" spans="2:15" s="2" customFormat="1">
      <c r="B119" s="141" t="s">
        <v>393</v>
      </c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6"/>
    </row>
    <row r="120" spans="2:15" s="2" customFormat="1">
      <c r="B120" s="38" t="s">
        <v>389</v>
      </c>
      <c r="C120" s="39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1">
        <f>IF(O121=0,0,+O122/O121)</f>
        <v>0</v>
      </c>
    </row>
    <row r="121" spans="2:15" s="2" customFormat="1">
      <c r="B121" s="38" t="s">
        <v>390</v>
      </c>
      <c r="C121" s="42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4">
        <f>SUM(C121:N121)</f>
        <v>0</v>
      </c>
    </row>
    <row r="122" spans="2:15" s="2" customFormat="1">
      <c r="B122" s="38" t="s">
        <v>391</v>
      </c>
      <c r="C122" s="42">
        <f t="shared" ref="C122:N122" si="20">C120*C121</f>
        <v>0</v>
      </c>
      <c r="D122" s="43">
        <f t="shared" si="20"/>
        <v>0</v>
      </c>
      <c r="E122" s="43">
        <f t="shared" si="20"/>
        <v>0</v>
      </c>
      <c r="F122" s="43">
        <f t="shared" si="20"/>
        <v>0</v>
      </c>
      <c r="G122" s="43">
        <f t="shared" si="20"/>
        <v>0</v>
      </c>
      <c r="H122" s="43">
        <f t="shared" si="20"/>
        <v>0</v>
      </c>
      <c r="I122" s="43">
        <f t="shared" si="20"/>
        <v>0</v>
      </c>
      <c r="J122" s="43">
        <f t="shared" si="20"/>
        <v>0</v>
      </c>
      <c r="K122" s="43">
        <f t="shared" si="20"/>
        <v>0</v>
      </c>
      <c r="L122" s="43">
        <f t="shared" si="20"/>
        <v>0</v>
      </c>
      <c r="M122" s="43">
        <f t="shared" si="20"/>
        <v>0</v>
      </c>
      <c r="N122" s="43">
        <f t="shared" si="20"/>
        <v>0</v>
      </c>
      <c r="O122" s="44">
        <f>SUM(C122:N122)</f>
        <v>0</v>
      </c>
    </row>
    <row r="123" spans="2:15" s="2" customFormat="1">
      <c r="B123" s="47" t="s">
        <v>24</v>
      </c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6"/>
    </row>
    <row r="124" spans="2:15" s="2" customFormat="1">
      <c r="B124" s="38" t="s">
        <v>389</v>
      </c>
      <c r="C124" s="48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1">
        <f>IF(O125=0,0,+O126/O125)</f>
        <v>0</v>
      </c>
    </row>
    <row r="125" spans="2:15" s="2" customFormat="1">
      <c r="B125" s="38" t="s">
        <v>390</v>
      </c>
      <c r="C125" s="42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4">
        <f>SUM(C125:N125)</f>
        <v>0</v>
      </c>
    </row>
    <row r="126" spans="2:15" s="2" customFormat="1" ht="13.5" thickBot="1">
      <c r="B126" s="50" t="s">
        <v>391</v>
      </c>
      <c r="C126" s="51">
        <f t="shared" ref="C126:N126" si="21">C124*C125</f>
        <v>0</v>
      </c>
      <c r="D126" s="52">
        <f t="shared" si="21"/>
        <v>0</v>
      </c>
      <c r="E126" s="52">
        <f t="shared" si="21"/>
        <v>0</v>
      </c>
      <c r="F126" s="52">
        <f t="shared" si="21"/>
        <v>0</v>
      </c>
      <c r="G126" s="52">
        <f t="shared" si="21"/>
        <v>0</v>
      </c>
      <c r="H126" s="52">
        <f t="shared" si="21"/>
        <v>0</v>
      </c>
      <c r="I126" s="52">
        <f t="shared" si="21"/>
        <v>0</v>
      </c>
      <c r="J126" s="52">
        <f t="shared" si="21"/>
        <v>0</v>
      </c>
      <c r="K126" s="52">
        <f t="shared" si="21"/>
        <v>0</v>
      </c>
      <c r="L126" s="52">
        <f t="shared" si="21"/>
        <v>0</v>
      </c>
      <c r="M126" s="52">
        <f t="shared" si="21"/>
        <v>0</v>
      </c>
      <c r="N126" s="52">
        <f t="shared" si="21"/>
        <v>0</v>
      </c>
      <c r="O126" s="53">
        <f>SUM(C126:N126)</f>
        <v>0</v>
      </c>
    </row>
    <row r="127" spans="2:15" s="2" customFormat="1" ht="15.75">
      <c r="B127" s="57" t="s">
        <v>394</v>
      </c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9"/>
    </row>
    <row r="128" spans="2:15" s="2" customFormat="1" ht="13.5" thickBot="1">
      <c r="B128" s="60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/>
    </row>
    <row r="129" spans="2:15">
      <c r="B129" s="590" t="s">
        <v>395</v>
      </c>
      <c r="C129" s="184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4"/>
    </row>
    <row r="130" spans="2:15">
      <c r="B130" s="591" t="s">
        <v>1041</v>
      </c>
      <c r="C130" s="18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6"/>
    </row>
    <row r="131" spans="2:15">
      <c r="B131" s="591" t="s">
        <v>396</v>
      </c>
      <c r="C131" s="186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67"/>
    </row>
    <row r="132" spans="2:15">
      <c r="B132" s="591" t="s">
        <v>1042</v>
      </c>
      <c r="C132" s="18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6"/>
    </row>
    <row r="133" spans="2:15">
      <c r="B133" s="591" t="s">
        <v>397</v>
      </c>
      <c r="C133" s="187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9"/>
    </row>
    <row r="134" spans="2:15">
      <c r="B134" s="591" t="s">
        <v>1043</v>
      </c>
      <c r="C134" s="18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6"/>
    </row>
    <row r="135" spans="2:15" ht="13.5" thickBot="1">
      <c r="B135" s="592" t="s">
        <v>398</v>
      </c>
      <c r="C135" s="188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1"/>
    </row>
    <row r="136" spans="2:15" ht="13.5" thickBot="1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2:15" ht="15.75" thickBot="1">
      <c r="B137" s="1200" t="s">
        <v>594</v>
      </c>
      <c r="C137" s="1201"/>
      <c r="D137" s="1201"/>
      <c r="E137" s="1201"/>
      <c r="F137" s="1201"/>
      <c r="G137" s="1201"/>
      <c r="H137" s="1201"/>
      <c r="I137" s="1201"/>
      <c r="J137" s="1201"/>
      <c r="K137" s="1201"/>
      <c r="L137" s="1201"/>
      <c r="M137" s="1201"/>
      <c r="N137" s="1201"/>
      <c r="O137" s="1202"/>
    </row>
    <row r="138" spans="2:15" ht="13.5" thickBot="1">
      <c r="B138" s="587"/>
      <c r="C138" s="588" t="s">
        <v>375</v>
      </c>
      <c r="D138" s="588" t="s">
        <v>376</v>
      </c>
      <c r="E138" s="588" t="s">
        <v>377</v>
      </c>
      <c r="F138" s="588" t="s">
        <v>378</v>
      </c>
      <c r="G138" s="588" t="s">
        <v>379</v>
      </c>
      <c r="H138" s="588" t="s">
        <v>380</v>
      </c>
      <c r="I138" s="588" t="s">
        <v>381</v>
      </c>
      <c r="J138" s="588" t="s">
        <v>382</v>
      </c>
      <c r="K138" s="588" t="s">
        <v>383</v>
      </c>
      <c r="L138" s="588" t="s">
        <v>384</v>
      </c>
      <c r="M138" s="588" t="s">
        <v>385</v>
      </c>
      <c r="N138" s="588" t="s">
        <v>386</v>
      </c>
      <c r="O138" s="589" t="s">
        <v>387</v>
      </c>
    </row>
    <row r="139" spans="2:15" s="2" customFormat="1">
      <c r="B139" s="31" t="s">
        <v>940</v>
      </c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3"/>
    </row>
    <row r="140" spans="2:15" s="2" customFormat="1">
      <c r="B140" s="34" t="s">
        <v>388</v>
      </c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7"/>
    </row>
    <row r="141" spans="2:15" s="2" customFormat="1">
      <c r="B141" s="38" t="s">
        <v>389</v>
      </c>
      <c r="C141" s="39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1">
        <f>IF(O142=0,0,+O143/O142)</f>
        <v>0</v>
      </c>
    </row>
    <row r="142" spans="2:15" s="2" customFormat="1">
      <c r="B142" s="38" t="s">
        <v>390</v>
      </c>
      <c r="C142" s="42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4">
        <f>SUM(C142:N142)</f>
        <v>0</v>
      </c>
    </row>
    <row r="143" spans="2:15" s="2" customFormat="1">
      <c r="B143" s="38" t="s">
        <v>391</v>
      </c>
      <c r="C143" s="42">
        <f>C141*C142</f>
        <v>0</v>
      </c>
      <c r="D143" s="43">
        <f t="shared" ref="D143:N143" si="22">D141*D142</f>
        <v>0</v>
      </c>
      <c r="E143" s="43">
        <f t="shared" si="22"/>
        <v>0</v>
      </c>
      <c r="F143" s="43">
        <f t="shared" si="22"/>
        <v>0</v>
      </c>
      <c r="G143" s="43">
        <f t="shared" si="22"/>
        <v>0</v>
      </c>
      <c r="H143" s="43">
        <f t="shared" si="22"/>
        <v>0</v>
      </c>
      <c r="I143" s="43">
        <f t="shared" si="22"/>
        <v>0</v>
      </c>
      <c r="J143" s="43">
        <f t="shared" si="22"/>
        <v>0</v>
      </c>
      <c r="K143" s="43">
        <f t="shared" si="22"/>
        <v>0</v>
      </c>
      <c r="L143" s="43">
        <f t="shared" si="22"/>
        <v>0</v>
      </c>
      <c r="M143" s="43">
        <f t="shared" si="22"/>
        <v>0</v>
      </c>
      <c r="N143" s="43">
        <f t="shared" si="22"/>
        <v>0</v>
      </c>
      <c r="O143" s="44">
        <f>SUM(C143:N143)</f>
        <v>0</v>
      </c>
    </row>
    <row r="144" spans="2:15" s="2" customFormat="1">
      <c r="B144" s="141" t="s">
        <v>392</v>
      </c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6"/>
    </row>
    <row r="145" spans="2:15" s="2" customFormat="1">
      <c r="B145" s="38" t="s">
        <v>389</v>
      </c>
      <c r="C145" s="39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1">
        <f>IF(O146=0,0,+O147/O146)</f>
        <v>0</v>
      </c>
    </row>
    <row r="146" spans="2:15" s="2" customFormat="1">
      <c r="B146" s="38" t="s">
        <v>390</v>
      </c>
      <c r="C146" s="42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4">
        <f>SUM(C146:N146)</f>
        <v>0</v>
      </c>
    </row>
    <row r="147" spans="2:15" s="2" customFormat="1">
      <c r="B147" s="38" t="s">
        <v>391</v>
      </c>
      <c r="C147" s="42">
        <f t="shared" ref="C147:N147" si="23">C145*C146</f>
        <v>0</v>
      </c>
      <c r="D147" s="43">
        <f t="shared" si="23"/>
        <v>0</v>
      </c>
      <c r="E147" s="43">
        <f t="shared" si="23"/>
        <v>0</v>
      </c>
      <c r="F147" s="43">
        <f t="shared" si="23"/>
        <v>0</v>
      </c>
      <c r="G147" s="43">
        <f t="shared" si="23"/>
        <v>0</v>
      </c>
      <c r="H147" s="43">
        <f t="shared" si="23"/>
        <v>0</v>
      </c>
      <c r="I147" s="43">
        <f t="shared" si="23"/>
        <v>0</v>
      </c>
      <c r="J147" s="43">
        <f t="shared" si="23"/>
        <v>0</v>
      </c>
      <c r="K147" s="43">
        <f t="shared" si="23"/>
        <v>0</v>
      </c>
      <c r="L147" s="43">
        <f t="shared" si="23"/>
        <v>0</v>
      </c>
      <c r="M147" s="43">
        <f t="shared" si="23"/>
        <v>0</v>
      </c>
      <c r="N147" s="43">
        <f t="shared" si="23"/>
        <v>0</v>
      </c>
      <c r="O147" s="44">
        <f>SUM(C147:N147)</f>
        <v>0</v>
      </c>
    </row>
    <row r="148" spans="2:15" s="2" customFormat="1">
      <c r="B148" s="141" t="s">
        <v>393</v>
      </c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6"/>
    </row>
    <row r="149" spans="2:15" s="2" customFormat="1">
      <c r="B149" s="38" t="s">
        <v>389</v>
      </c>
      <c r="C149" s="39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1">
        <f>IF(O150=0,0,+O151/O150)</f>
        <v>0</v>
      </c>
    </row>
    <row r="150" spans="2:15" s="2" customFormat="1">
      <c r="B150" s="38" t="s">
        <v>390</v>
      </c>
      <c r="C150" s="42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>
        <f>SUM(C150:N150)</f>
        <v>0</v>
      </c>
    </row>
    <row r="151" spans="2:15" s="2" customFormat="1">
      <c r="B151" s="38" t="s">
        <v>391</v>
      </c>
      <c r="C151" s="42">
        <f t="shared" ref="C151:N151" si="24">C149*C150</f>
        <v>0</v>
      </c>
      <c r="D151" s="43">
        <f t="shared" si="24"/>
        <v>0</v>
      </c>
      <c r="E151" s="43">
        <f t="shared" si="24"/>
        <v>0</v>
      </c>
      <c r="F151" s="43">
        <f t="shared" si="24"/>
        <v>0</v>
      </c>
      <c r="G151" s="43">
        <f t="shared" si="24"/>
        <v>0</v>
      </c>
      <c r="H151" s="43">
        <f t="shared" si="24"/>
        <v>0</v>
      </c>
      <c r="I151" s="43">
        <f t="shared" si="24"/>
        <v>0</v>
      </c>
      <c r="J151" s="43">
        <f t="shared" si="24"/>
        <v>0</v>
      </c>
      <c r="K151" s="43">
        <f t="shared" si="24"/>
        <v>0</v>
      </c>
      <c r="L151" s="43">
        <f t="shared" si="24"/>
        <v>0</v>
      </c>
      <c r="M151" s="43">
        <f t="shared" si="24"/>
        <v>0</v>
      </c>
      <c r="N151" s="43">
        <f t="shared" si="24"/>
        <v>0</v>
      </c>
      <c r="O151" s="44">
        <f>SUM(C151:N151)</f>
        <v>0</v>
      </c>
    </row>
    <row r="152" spans="2:15" s="2" customFormat="1">
      <c r="B152" s="47" t="s">
        <v>24</v>
      </c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</row>
    <row r="153" spans="2:15" s="2" customFormat="1">
      <c r="B153" s="38" t="s">
        <v>389</v>
      </c>
      <c r="C153" s="48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1">
        <f>IF(O154=0,0,+O155/O154)</f>
        <v>0</v>
      </c>
    </row>
    <row r="154" spans="2:15" s="2" customFormat="1">
      <c r="B154" s="38" t="s">
        <v>390</v>
      </c>
      <c r="C154" s="42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4">
        <f>SUM(C154:N154)</f>
        <v>0</v>
      </c>
    </row>
    <row r="155" spans="2:15" s="2" customFormat="1" ht="13.5" thickBot="1">
      <c r="B155" s="50" t="s">
        <v>391</v>
      </c>
      <c r="C155" s="51">
        <f t="shared" ref="C155:N155" si="25">C153*C154</f>
        <v>0</v>
      </c>
      <c r="D155" s="52">
        <f t="shared" si="25"/>
        <v>0</v>
      </c>
      <c r="E155" s="52">
        <f t="shared" si="25"/>
        <v>0</v>
      </c>
      <c r="F155" s="52">
        <f t="shared" si="25"/>
        <v>0</v>
      </c>
      <c r="G155" s="52">
        <f t="shared" si="25"/>
        <v>0</v>
      </c>
      <c r="H155" s="52">
        <f t="shared" si="25"/>
        <v>0</v>
      </c>
      <c r="I155" s="52">
        <f t="shared" si="25"/>
        <v>0</v>
      </c>
      <c r="J155" s="52">
        <f t="shared" si="25"/>
        <v>0</v>
      </c>
      <c r="K155" s="52">
        <f t="shared" si="25"/>
        <v>0</v>
      </c>
      <c r="L155" s="52">
        <f t="shared" si="25"/>
        <v>0</v>
      </c>
      <c r="M155" s="52">
        <f t="shared" si="25"/>
        <v>0</v>
      </c>
      <c r="N155" s="52">
        <f t="shared" si="25"/>
        <v>0</v>
      </c>
      <c r="O155" s="53">
        <f>SUM(C155:N155)</f>
        <v>0</v>
      </c>
    </row>
    <row r="156" spans="2:15" s="2" customFormat="1" ht="13.5" thickBot="1">
      <c r="B156" s="54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6"/>
    </row>
    <row r="157" spans="2:15" s="2" customFormat="1">
      <c r="B157" s="31" t="s">
        <v>940</v>
      </c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3"/>
    </row>
    <row r="158" spans="2:15" s="2" customFormat="1">
      <c r="B158" s="141" t="s">
        <v>388</v>
      </c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7"/>
    </row>
    <row r="159" spans="2:15" s="2" customFormat="1">
      <c r="B159" s="38" t="s">
        <v>389</v>
      </c>
      <c r="C159" s="39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1">
        <f>IF(O160=0,0,+O161/O160)</f>
        <v>0</v>
      </c>
    </row>
    <row r="160" spans="2:15" s="2" customFormat="1">
      <c r="B160" s="38" t="s">
        <v>390</v>
      </c>
      <c r="C160" s="42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4">
        <f>SUM(C160:N160)</f>
        <v>0</v>
      </c>
    </row>
    <row r="161" spans="2:15" s="2" customFormat="1">
      <c r="B161" s="38" t="s">
        <v>391</v>
      </c>
      <c r="C161" s="42">
        <f t="shared" ref="C161:N161" si="26">C159*C160</f>
        <v>0</v>
      </c>
      <c r="D161" s="43">
        <f t="shared" si="26"/>
        <v>0</v>
      </c>
      <c r="E161" s="43">
        <f t="shared" si="26"/>
        <v>0</v>
      </c>
      <c r="F161" s="43">
        <f t="shared" si="26"/>
        <v>0</v>
      </c>
      <c r="G161" s="43">
        <f t="shared" si="26"/>
        <v>0</v>
      </c>
      <c r="H161" s="43">
        <f t="shared" si="26"/>
        <v>0</v>
      </c>
      <c r="I161" s="43">
        <f t="shared" si="26"/>
        <v>0</v>
      </c>
      <c r="J161" s="43">
        <f t="shared" si="26"/>
        <v>0</v>
      </c>
      <c r="K161" s="43">
        <f t="shared" si="26"/>
        <v>0</v>
      </c>
      <c r="L161" s="43">
        <f t="shared" si="26"/>
        <v>0</v>
      </c>
      <c r="M161" s="43">
        <f t="shared" si="26"/>
        <v>0</v>
      </c>
      <c r="N161" s="43">
        <f t="shared" si="26"/>
        <v>0</v>
      </c>
      <c r="O161" s="44">
        <f>SUM(C161:N161)</f>
        <v>0</v>
      </c>
    </row>
    <row r="162" spans="2:15" s="2" customFormat="1">
      <c r="B162" s="141" t="s">
        <v>392</v>
      </c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6"/>
    </row>
    <row r="163" spans="2:15" s="2" customFormat="1">
      <c r="B163" s="38" t="s">
        <v>389</v>
      </c>
      <c r="C163" s="39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1">
        <f>IF(O164=0,0,+O165/O164)</f>
        <v>0</v>
      </c>
    </row>
    <row r="164" spans="2:15" s="2" customFormat="1">
      <c r="B164" s="38" t="s">
        <v>390</v>
      </c>
      <c r="C164" s="42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4">
        <f>SUM(C164:N164)</f>
        <v>0</v>
      </c>
    </row>
    <row r="165" spans="2:15" s="2" customFormat="1">
      <c r="B165" s="38" t="s">
        <v>391</v>
      </c>
      <c r="C165" s="42">
        <f t="shared" ref="C165:N165" si="27">C163*C164</f>
        <v>0</v>
      </c>
      <c r="D165" s="43">
        <f t="shared" si="27"/>
        <v>0</v>
      </c>
      <c r="E165" s="43">
        <f t="shared" si="27"/>
        <v>0</v>
      </c>
      <c r="F165" s="43">
        <f t="shared" si="27"/>
        <v>0</v>
      </c>
      <c r="G165" s="43">
        <f t="shared" si="27"/>
        <v>0</v>
      </c>
      <c r="H165" s="43">
        <f t="shared" si="27"/>
        <v>0</v>
      </c>
      <c r="I165" s="43">
        <f t="shared" si="27"/>
        <v>0</v>
      </c>
      <c r="J165" s="43">
        <f t="shared" si="27"/>
        <v>0</v>
      </c>
      <c r="K165" s="43">
        <f t="shared" si="27"/>
        <v>0</v>
      </c>
      <c r="L165" s="43">
        <f t="shared" si="27"/>
        <v>0</v>
      </c>
      <c r="M165" s="43">
        <f t="shared" si="27"/>
        <v>0</v>
      </c>
      <c r="N165" s="43">
        <f t="shared" si="27"/>
        <v>0</v>
      </c>
      <c r="O165" s="44">
        <f>SUM(C165:N165)</f>
        <v>0</v>
      </c>
    </row>
    <row r="166" spans="2:15" s="2" customFormat="1">
      <c r="B166" s="141" t="s">
        <v>393</v>
      </c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6"/>
    </row>
    <row r="167" spans="2:15" s="2" customFormat="1">
      <c r="B167" s="38" t="s">
        <v>389</v>
      </c>
      <c r="C167" s="39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1">
        <f>IF(O168=0,0,+O169/O168)</f>
        <v>0</v>
      </c>
    </row>
    <row r="168" spans="2:15" s="2" customFormat="1">
      <c r="B168" s="38" t="s">
        <v>390</v>
      </c>
      <c r="C168" s="42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4">
        <f>SUM(C168:N168)</f>
        <v>0</v>
      </c>
    </row>
    <row r="169" spans="2:15" s="2" customFormat="1">
      <c r="B169" s="38" t="s">
        <v>391</v>
      </c>
      <c r="C169" s="42">
        <f t="shared" ref="C169:N169" si="28">C167*C168</f>
        <v>0</v>
      </c>
      <c r="D169" s="43">
        <f t="shared" si="28"/>
        <v>0</v>
      </c>
      <c r="E169" s="43">
        <f t="shared" si="28"/>
        <v>0</v>
      </c>
      <c r="F169" s="43">
        <f t="shared" si="28"/>
        <v>0</v>
      </c>
      <c r="G169" s="43">
        <f t="shared" si="28"/>
        <v>0</v>
      </c>
      <c r="H169" s="43">
        <f t="shared" si="28"/>
        <v>0</v>
      </c>
      <c r="I169" s="43">
        <f t="shared" si="28"/>
        <v>0</v>
      </c>
      <c r="J169" s="43">
        <f t="shared" si="28"/>
        <v>0</v>
      </c>
      <c r="K169" s="43">
        <f t="shared" si="28"/>
        <v>0</v>
      </c>
      <c r="L169" s="43">
        <f t="shared" si="28"/>
        <v>0</v>
      </c>
      <c r="M169" s="43">
        <f t="shared" si="28"/>
        <v>0</v>
      </c>
      <c r="N169" s="43">
        <f t="shared" si="28"/>
        <v>0</v>
      </c>
      <c r="O169" s="44">
        <f>SUM(C169:N169)</f>
        <v>0</v>
      </c>
    </row>
    <row r="170" spans="2:15" s="2" customFormat="1">
      <c r="B170" s="47" t="s">
        <v>24</v>
      </c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6"/>
    </row>
    <row r="171" spans="2:15" s="2" customFormat="1">
      <c r="B171" s="38" t="s">
        <v>389</v>
      </c>
      <c r="C171" s="48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1">
        <f>IF(O172=0,0,+O173/O172)</f>
        <v>0</v>
      </c>
    </row>
    <row r="172" spans="2:15" s="2" customFormat="1">
      <c r="B172" s="38" t="s">
        <v>390</v>
      </c>
      <c r="C172" s="42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4">
        <f>SUM(C172:N172)</f>
        <v>0</v>
      </c>
    </row>
    <row r="173" spans="2:15" s="2" customFormat="1" ht="13.5" thickBot="1">
      <c r="B173" s="50" t="s">
        <v>391</v>
      </c>
      <c r="C173" s="51">
        <f t="shared" ref="C173:N173" si="29">C171*C172</f>
        <v>0</v>
      </c>
      <c r="D173" s="52">
        <f t="shared" si="29"/>
        <v>0</v>
      </c>
      <c r="E173" s="52">
        <f t="shared" si="29"/>
        <v>0</v>
      </c>
      <c r="F173" s="52">
        <f t="shared" si="29"/>
        <v>0</v>
      </c>
      <c r="G173" s="52">
        <f t="shared" si="29"/>
        <v>0</v>
      </c>
      <c r="H173" s="52">
        <f t="shared" si="29"/>
        <v>0</v>
      </c>
      <c r="I173" s="52">
        <f t="shared" si="29"/>
        <v>0</v>
      </c>
      <c r="J173" s="52">
        <f t="shared" si="29"/>
        <v>0</v>
      </c>
      <c r="K173" s="52">
        <f t="shared" si="29"/>
        <v>0</v>
      </c>
      <c r="L173" s="52">
        <f t="shared" si="29"/>
        <v>0</v>
      </c>
      <c r="M173" s="52">
        <f t="shared" si="29"/>
        <v>0</v>
      </c>
      <c r="N173" s="52">
        <f t="shared" si="29"/>
        <v>0</v>
      </c>
      <c r="O173" s="53">
        <f>SUM(C173:N173)</f>
        <v>0</v>
      </c>
    </row>
    <row r="174" spans="2:15" s="2" customFormat="1" ht="15.75">
      <c r="B174" s="57" t="s">
        <v>394</v>
      </c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9"/>
    </row>
    <row r="175" spans="2:15" s="2" customFormat="1" ht="13.5" thickBot="1">
      <c r="B175" s="60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/>
    </row>
    <row r="176" spans="2:15">
      <c r="B176" s="590" t="s">
        <v>395</v>
      </c>
      <c r="C176" s="184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4"/>
    </row>
    <row r="177" spans="2:15">
      <c r="B177" s="591" t="s">
        <v>1041</v>
      </c>
      <c r="C177" s="18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6"/>
    </row>
    <row r="178" spans="2:15">
      <c r="B178" s="591" t="s">
        <v>396</v>
      </c>
      <c r="C178" s="186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67"/>
    </row>
    <row r="179" spans="2:15">
      <c r="B179" s="591" t="s">
        <v>1042</v>
      </c>
      <c r="C179" s="18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6"/>
    </row>
    <row r="180" spans="2:15">
      <c r="B180" s="591" t="s">
        <v>397</v>
      </c>
      <c r="C180" s="187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9"/>
    </row>
    <row r="181" spans="2:15">
      <c r="B181" s="591" t="s">
        <v>1043</v>
      </c>
      <c r="C181" s="18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6"/>
    </row>
    <row r="182" spans="2:15" ht="13.5" thickBot="1">
      <c r="B182" s="592" t="s">
        <v>398</v>
      </c>
      <c r="C182" s="188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1"/>
    </row>
    <row r="183" spans="2:15" ht="7.9" customHeight="1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2:1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2:1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2:1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2:1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2:1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2:1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2:1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2:1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2:1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2:1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2:1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2:1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2:1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2:1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</sheetData>
  <sheetProtection password="96CB" sheet="1" objects="1" scenarios="1" formatCells="0" formatColumns="0" formatRows="0" insertColumns="0" insertRows="0" deleteColumns="0" deleteRows="0" selectLockedCells="1"/>
  <mergeCells count="4">
    <mergeCell ref="B137:O137"/>
    <mergeCell ref="B4:O4"/>
    <mergeCell ref="B43:O43"/>
    <mergeCell ref="B90:O90"/>
  </mergeCells>
  <pageMargins left="0.59055118110236227" right="0.59055118110236227" top="0.59055118110236227" bottom="0.59055118110236227" header="0" footer="0"/>
  <pageSetup paperSize="9" scale="70" orientation="landscape" r:id="rId1"/>
  <headerFooter alignWithMargins="0">
    <oddFooter>&amp;R&amp;P/&amp;N</oddFooter>
  </headerFooter>
  <rowBreaks count="3" manualBreakCount="3">
    <brk id="42" max="15" man="1"/>
    <brk id="89" max="15" man="1"/>
    <brk id="136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59"/>
  <sheetViews>
    <sheetView showGridLines="0" view="pageBreakPreview" zoomScale="85" zoomScaleNormal="85" zoomScaleSheetLayoutView="85" workbookViewId="0">
      <selection activeCell="C13" sqref="C13"/>
    </sheetView>
  </sheetViews>
  <sheetFormatPr defaultColWidth="9.140625" defaultRowHeight="12.75"/>
  <cols>
    <col min="1" max="1" width="1.7109375" style="74" customWidth="1"/>
    <col min="2" max="2" width="39.5703125" style="72" bestFit="1" customWidth="1"/>
    <col min="3" max="3" width="9.28515625" style="72" bestFit="1" customWidth="1"/>
    <col min="4" max="4" width="9.85546875" style="72" bestFit="1" customWidth="1"/>
    <col min="5" max="5" width="9.7109375" style="72" customWidth="1"/>
    <col min="6" max="6" width="9.85546875" style="72" bestFit="1" customWidth="1"/>
    <col min="7" max="7" width="9.42578125" style="72" customWidth="1"/>
    <col min="8" max="8" width="9" style="72" bestFit="1" customWidth="1"/>
    <col min="9" max="10" width="9.140625" style="72" customWidth="1"/>
    <col min="11" max="11" width="9.28515625" style="72" customWidth="1"/>
    <col min="12" max="12" width="9" style="72" bestFit="1" customWidth="1"/>
    <col min="13" max="13" width="9.28515625" style="72" customWidth="1"/>
    <col min="14" max="14" width="9" style="72" bestFit="1" customWidth="1"/>
    <col min="15" max="15" width="9.85546875" style="72" bestFit="1" customWidth="1"/>
    <col min="16" max="16" width="1.7109375" style="3" customWidth="1"/>
    <col min="17" max="17" width="9.28515625" style="3" bestFit="1" customWidth="1"/>
    <col min="18" max="18" width="9" style="3" bestFit="1" customWidth="1"/>
    <col min="19" max="19" width="8.7109375" style="3" bestFit="1" customWidth="1"/>
    <col min="20" max="20" width="9.140625" style="3"/>
    <col min="21" max="21" width="8.7109375" style="3" bestFit="1" customWidth="1"/>
    <col min="22" max="22" width="9.140625" style="3"/>
    <col min="23" max="23" width="8.7109375" style="3" bestFit="1" customWidth="1"/>
    <col min="24" max="24" width="9.140625" style="3"/>
    <col min="25" max="25" width="8.7109375" style="3" bestFit="1" customWidth="1"/>
    <col min="26" max="26" width="9.140625" style="3"/>
    <col min="27" max="27" width="11.140625" style="2" bestFit="1" customWidth="1"/>
    <col min="28" max="28" width="9.140625" style="2"/>
    <col min="29" max="29" width="11.140625" style="2" bestFit="1" customWidth="1"/>
    <col min="30" max="35" width="9.140625" style="2"/>
    <col min="36" max="16384" width="9.140625" style="74"/>
  </cols>
  <sheetData>
    <row r="1" spans="2:15" ht="7.9" customHeight="1"/>
    <row r="2" spans="2:15" ht="15.75">
      <c r="B2" s="111" t="s">
        <v>959</v>
      </c>
      <c r="D2" s="73"/>
    </row>
    <row r="3" spans="2:15" ht="7.9" customHeight="1" thickBot="1">
      <c r="B3" s="30"/>
      <c r="C3" s="147"/>
      <c r="D3" s="146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</row>
    <row r="4" spans="2:15" ht="15.75" thickBot="1">
      <c r="B4" s="1200" t="s">
        <v>595</v>
      </c>
      <c r="C4" s="1201"/>
      <c r="D4" s="1201"/>
      <c r="E4" s="1201"/>
      <c r="F4" s="1201"/>
      <c r="G4" s="1201"/>
      <c r="H4" s="1201"/>
      <c r="I4" s="1201"/>
      <c r="J4" s="1201"/>
      <c r="K4" s="1201"/>
      <c r="L4" s="1201"/>
      <c r="M4" s="1201"/>
      <c r="N4" s="1201"/>
      <c r="O4" s="1202"/>
    </row>
    <row r="5" spans="2:15" ht="13.5" thickBot="1">
      <c r="B5" s="75"/>
      <c r="C5" s="76" t="s">
        <v>375</v>
      </c>
      <c r="D5" s="77" t="s">
        <v>376</v>
      </c>
      <c r="E5" s="77" t="s">
        <v>377</v>
      </c>
      <c r="F5" s="77" t="s">
        <v>378</v>
      </c>
      <c r="G5" s="77" t="s">
        <v>379</v>
      </c>
      <c r="H5" s="77" t="s">
        <v>380</v>
      </c>
      <c r="I5" s="77" t="s">
        <v>381</v>
      </c>
      <c r="J5" s="77" t="s">
        <v>382</v>
      </c>
      <c r="K5" s="77" t="s">
        <v>383</v>
      </c>
      <c r="L5" s="77" t="s">
        <v>384</v>
      </c>
      <c r="M5" s="77" t="s">
        <v>385</v>
      </c>
      <c r="N5" s="77" t="s">
        <v>386</v>
      </c>
      <c r="O5" s="78" t="s">
        <v>387</v>
      </c>
    </row>
    <row r="6" spans="2:15">
      <c r="B6" s="79" t="s">
        <v>388</v>
      </c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1"/>
    </row>
    <row r="7" spans="2:15">
      <c r="B7" s="82" t="s">
        <v>389</v>
      </c>
      <c r="C7" s="1180">
        <f>IF(C8=0,0,C9/C8)</f>
        <v>0</v>
      </c>
      <c r="D7" s="1181">
        <f t="shared" ref="D7:N7" si="0">IF(D8=0,0,D9/D8)</f>
        <v>0</v>
      </c>
      <c r="E7" s="1181">
        <f t="shared" si="0"/>
        <v>0</v>
      </c>
      <c r="F7" s="1181">
        <f t="shared" si="0"/>
        <v>0</v>
      </c>
      <c r="G7" s="1181">
        <f t="shared" si="0"/>
        <v>0</v>
      </c>
      <c r="H7" s="1181">
        <f t="shared" si="0"/>
        <v>0</v>
      </c>
      <c r="I7" s="1181">
        <f t="shared" si="0"/>
        <v>0</v>
      </c>
      <c r="J7" s="1181">
        <f t="shared" si="0"/>
        <v>0</v>
      </c>
      <c r="K7" s="1181">
        <f t="shared" si="0"/>
        <v>0</v>
      </c>
      <c r="L7" s="1181">
        <f t="shared" si="0"/>
        <v>0</v>
      </c>
      <c r="M7" s="1181">
        <f t="shared" si="0"/>
        <v>0</v>
      </c>
      <c r="N7" s="1181">
        <f t="shared" si="0"/>
        <v>0</v>
      </c>
      <c r="O7" s="83">
        <f>IF(O8=0,0,+O9/O8)</f>
        <v>0</v>
      </c>
    </row>
    <row r="8" spans="2:15">
      <c r="B8" s="82" t="s">
        <v>399</v>
      </c>
      <c r="C8" s="42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84">
        <f>SUM(C8:N8)</f>
        <v>0</v>
      </c>
    </row>
    <row r="9" spans="2:15">
      <c r="B9" s="82" t="s">
        <v>400</v>
      </c>
      <c r="C9" s="42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84">
        <f>SUM(C9:N9)</f>
        <v>0</v>
      </c>
    </row>
    <row r="10" spans="2:15">
      <c r="B10" s="82" t="s">
        <v>401</v>
      </c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4"/>
    </row>
    <row r="11" spans="2:15">
      <c r="B11" s="140" t="s">
        <v>1044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1"/>
    </row>
    <row r="12" spans="2:15">
      <c r="B12" s="82" t="s">
        <v>389</v>
      </c>
      <c r="C12" s="1180">
        <f>IF(C13=0,0,C14/C13)</f>
        <v>0</v>
      </c>
      <c r="D12" s="1181">
        <f t="shared" ref="D12" si="1">IF(D13=0,0,D14/D13)</f>
        <v>0</v>
      </c>
      <c r="E12" s="1181">
        <f t="shared" ref="E12" si="2">IF(E13=0,0,E14/E13)</f>
        <v>0</v>
      </c>
      <c r="F12" s="1181">
        <f t="shared" ref="F12" si="3">IF(F13=0,0,F14/F13)</f>
        <v>0</v>
      </c>
      <c r="G12" s="1181">
        <f t="shared" ref="G12" si="4">IF(G13=0,0,G14/G13)</f>
        <v>0</v>
      </c>
      <c r="H12" s="1181">
        <f t="shared" ref="H12" si="5">IF(H13=0,0,H14/H13)</f>
        <v>0</v>
      </c>
      <c r="I12" s="1181">
        <f t="shared" ref="I12" si="6">IF(I13=0,0,I14/I13)</f>
        <v>0</v>
      </c>
      <c r="J12" s="1181">
        <f t="shared" ref="J12" si="7">IF(J13=0,0,J14/J13)</f>
        <v>0</v>
      </c>
      <c r="K12" s="1181">
        <f t="shared" ref="K12" si="8">IF(K13=0,0,K14/K13)</f>
        <v>0</v>
      </c>
      <c r="L12" s="1181">
        <f t="shared" ref="L12" si="9">IF(L13=0,0,L14/L13)</f>
        <v>0</v>
      </c>
      <c r="M12" s="1181">
        <f t="shared" ref="M12" si="10">IF(M13=0,0,M14/M13)</f>
        <v>0</v>
      </c>
      <c r="N12" s="1181">
        <f t="shared" ref="N12" si="11">IF(N13=0,0,N14/N13)</f>
        <v>0</v>
      </c>
      <c r="O12" s="83">
        <f>IF(O13=0,0,+O14/O13)</f>
        <v>0</v>
      </c>
    </row>
    <row r="13" spans="2:15">
      <c r="B13" s="82" t="s">
        <v>399</v>
      </c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84">
        <f>SUM(C13:N13)</f>
        <v>0</v>
      </c>
    </row>
    <row r="14" spans="2:15">
      <c r="B14" s="82" t="s">
        <v>400</v>
      </c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84">
        <f>SUM(C14:N14)</f>
        <v>0</v>
      </c>
    </row>
    <row r="15" spans="2:15">
      <c r="B15" s="82" t="s">
        <v>401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4"/>
    </row>
    <row r="16" spans="2:15">
      <c r="B16" s="85" t="s">
        <v>24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1"/>
    </row>
    <row r="17" spans="2:15">
      <c r="B17" s="82" t="s">
        <v>389</v>
      </c>
      <c r="C17" s="1182">
        <f>IF(C18=0,0,C19/C18)</f>
        <v>0</v>
      </c>
      <c r="D17" s="1183">
        <f t="shared" ref="D17" si="12">IF(D18=0,0,D19/D18)</f>
        <v>0</v>
      </c>
      <c r="E17" s="1183">
        <f t="shared" ref="E17" si="13">IF(E18=0,0,E19/E18)</f>
        <v>0</v>
      </c>
      <c r="F17" s="1183">
        <f t="shared" ref="F17" si="14">IF(F18=0,0,F19/F18)</f>
        <v>0</v>
      </c>
      <c r="G17" s="1183">
        <f t="shared" ref="G17" si="15">IF(G18=0,0,G19/G18)</f>
        <v>0</v>
      </c>
      <c r="H17" s="1183">
        <f t="shared" ref="H17" si="16">IF(H18=0,0,H19/H18)</f>
        <v>0</v>
      </c>
      <c r="I17" s="1183">
        <f t="shared" ref="I17" si="17">IF(I18=0,0,I19/I18)</f>
        <v>0</v>
      </c>
      <c r="J17" s="1183">
        <f t="shared" ref="J17" si="18">IF(J18=0,0,J19/J18)</f>
        <v>0</v>
      </c>
      <c r="K17" s="1183">
        <f t="shared" ref="K17" si="19">IF(K18=0,0,K19/K18)</f>
        <v>0</v>
      </c>
      <c r="L17" s="1183">
        <f t="shared" ref="L17" si="20">IF(L18=0,0,L19/L18)</f>
        <v>0</v>
      </c>
      <c r="M17" s="1183">
        <f t="shared" ref="M17" si="21">IF(M18=0,0,M19/M18)</f>
        <v>0</v>
      </c>
      <c r="N17" s="1183">
        <f t="shared" ref="N17" si="22">IF(N18=0,0,N19/N18)</f>
        <v>0</v>
      </c>
      <c r="O17" s="83">
        <f>IF(O18=0,0,+O19/O18)</f>
        <v>0</v>
      </c>
    </row>
    <row r="18" spans="2:15">
      <c r="B18" s="82" t="s">
        <v>399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84">
        <f>SUM(C18:N18)</f>
        <v>0</v>
      </c>
    </row>
    <row r="19" spans="2:15">
      <c r="B19" s="82" t="s">
        <v>400</v>
      </c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84">
        <f>SUM(C19:N19)</f>
        <v>0</v>
      </c>
    </row>
    <row r="20" spans="2:15">
      <c r="B20" s="82" t="s">
        <v>401</v>
      </c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2:15">
      <c r="B21" s="86" t="s">
        <v>544</v>
      </c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1"/>
    </row>
    <row r="22" spans="2:15">
      <c r="B22" s="82" t="s">
        <v>389</v>
      </c>
      <c r="C22" s="1182">
        <f>IF(C23=0,0,C24/C23)</f>
        <v>0</v>
      </c>
      <c r="D22" s="1183">
        <f t="shared" ref="D22" si="23">IF(D23=0,0,D24/D23)</f>
        <v>0</v>
      </c>
      <c r="E22" s="1183">
        <f t="shared" ref="E22" si="24">IF(E23=0,0,E24/E23)</f>
        <v>0</v>
      </c>
      <c r="F22" s="1183">
        <f t="shared" ref="F22" si="25">IF(F23=0,0,F24/F23)</f>
        <v>0</v>
      </c>
      <c r="G22" s="1183">
        <f t="shared" ref="G22" si="26">IF(G23=0,0,G24/G23)</f>
        <v>0</v>
      </c>
      <c r="H22" s="1183">
        <f t="shared" ref="H22" si="27">IF(H23=0,0,H24/H23)</f>
        <v>0</v>
      </c>
      <c r="I22" s="1183">
        <f t="shared" ref="I22" si="28">IF(I23=0,0,I24/I23)</f>
        <v>0</v>
      </c>
      <c r="J22" s="1183">
        <f t="shared" ref="J22" si="29">IF(J23=0,0,J24/J23)</f>
        <v>0</v>
      </c>
      <c r="K22" s="1183">
        <f t="shared" ref="K22" si="30">IF(K23=0,0,K24/K23)</f>
        <v>0</v>
      </c>
      <c r="L22" s="1183">
        <f t="shared" ref="L22" si="31">IF(L23=0,0,L24/L23)</f>
        <v>0</v>
      </c>
      <c r="M22" s="1183">
        <f t="shared" ref="M22" si="32">IF(M23=0,0,M24/M23)</f>
        <v>0</v>
      </c>
      <c r="N22" s="1183">
        <f t="shared" ref="N22" si="33">IF(N23=0,0,N24/N23)</f>
        <v>0</v>
      </c>
      <c r="O22" s="83">
        <f>IF(O23=0,0,+O24/O23)</f>
        <v>0</v>
      </c>
    </row>
    <row r="23" spans="2:15">
      <c r="B23" s="82" t="s">
        <v>399</v>
      </c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84">
        <f>SUM(C23:N23)</f>
        <v>0</v>
      </c>
    </row>
    <row r="24" spans="2:15">
      <c r="B24" s="82" t="s">
        <v>400</v>
      </c>
      <c r="C24" s="42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84">
        <f>SUM(C24:N24)</f>
        <v>0</v>
      </c>
    </row>
    <row r="25" spans="2:15">
      <c r="B25" s="82" t="s">
        <v>401</v>
      </c>
      <c r="C25" s="42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</row>
    <row r="26" spans="2:15">
      <c r="B26" s="85" t="s">
        <v>545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1"/>
    </row>
    <row r="27" spans="2:15">
      <c r="B27" s="82" t="s">
        <v>389</v>
      </c>
      <c r="C27" s="1182">
        <f>IF(C28=0,0,C29/C28)</f>
        <v>0</v>
      </c>
      <c r="D27" s="1183">
        <f t="shared" ref="D27" si="34">IF(D28=0,0,D29/D28)</f>
        <v>0</v>
      </c>
      <c r="E27" s="1183">
        <f t="shared" ref="E27" si="35">IF(E28=0,0,E29/E28)</f>
        <v>0</v>
      </c>
      <c r="F27" s="1183">
        <f t="shared" ref="F27" si="36">IF(F28=0,0,F29/F28)</f>
        <v>0</v>
      </c>
      <c r="G27" s="1183">
        <f t="shared" ref="G27" si="37">IF(G28=0,0,G29/G28)</f>
        <v>0</v>
      </c>
      <c r="H27" s="1183">
        <f t="shared" ref="H27" si="38">IF(H28=0,0,H29/H28)</f>
        <v>0</v>
      </c>
      <c r="I27" s="1183">
        <f t="shared" ref="I27" si="39">IF(I28=0,0,I29/I28)</f>
        <v>0</v>
      </c>
      <c r="J27" s="1183">
        <f t="shared" ref="J27" si="40">IF(J28=0,0,J29/J28)</f>
        <v>0</v>
      </c>
      <c r="K27" s="1183">
        <f t="shared" ref="K27" si="41">IF(K28=0,0,K29/K28)</f>
        <v>0</v>
      </c>
      <c r="L27" s="1183">
        <f t="shared" ref="L27" si="42">IF(L28=0,0,L29/L28)</f>
        <v>0</v>
      </c>
      <c r="M27" s="1183">
        <f t="shared" ref="M27" si="43">IF(M28=0,0,M29/M28)</f>
        <v>0</v>
      </c>
      <c r="N27" s="1183">
        <f t="shared" ref="N27" si="44">IF(N28=0,0,N29/N28)</f>
        <v>0</v>
      </c>
      <c r="O27" s="83">
        <f>IF(O28=0,0,+O29/O28)</f>
        <v>0</v>
      </c>
    </row>
    <row r="28" spans="2:15">
      <c r="B28" s="82" t="s">
        <v>399</v>
      </c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84">
        <f>SUM(C28:N28)</f>
        <v>0</v>
      </c>
    </row>
    <row r="29" spans="2:15" ht="13.5" thickBot="1">
      <c r="B29" s="82" t="s">
        <v>546</v>
      </c>
      <c r="C29" s="4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84">
        <f>SUM(C29:N29)</f>
        <v>0</v>
      </c>
    </row>
    <row r="30" spans="2:15">
      <c r="B30" s="79" t="s">
        <v>16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8"/>
    </row>
    <row r="31" spans="2:15">
      <c r="B31" s="89" t="s">
        <v>415</v>
      </c>
      <c r="C31" s="90">
        <f>C13+C8+C18+C23+C28</f>
        <v>0</v>
      </c>
      <c r="D31" s="91">
        <f t="shared" ref="D31:O31" si="45">D13+D8+D18+D23+D28</f>
        <v>0</v>
      </c>
      <c r="E31" s="91">
        <f t="shared" si="45"/>
        <v>0</v>
      </c>
      <c r="F31" s="91">
        <f t="shared" si="45"/>
        <v>0</v>
      </c>
      <c r="G31" s="91">
        <f t="shared" si="45"/>
        <v>0</v>
      </c>
      <c r="H31" s="91">
        <f t="shared" si="45"/>
        <v>0</v>
      </c>
      <c r="I31" s="91">
        <f t="shared" si="45"/>
        <v>0</v>
      </c>
      <c r="J31" s="91">
        <f t="shared" si="45"/>
        <v>0</v>
      </c>
      <c r="K31" s="91">
        <f t="shared" si="45"/>
        <v>0</v>
      </c>
      <c r="L31" s="91">
        <f t="shared" si="45"/>
        <v>0</v>
      </c>
      <c r="M31" s="91">
        <f t="shared" si="45"/>
        <v>0</v>
      </c>
      <c r="N31" s="91">
        <f t="shared" si="45"/>
        <v>0</v>
      </c>
      <c r="O31" s="92">
        <f t="shared" si="45"/>
        <v>0</v>
      </c>
    </row>
    <row r="32" spans="2:15">
      <c r="B32" s="89" t="s">
        <v>404</v>
      </c>
      <c r="C32" s="93">
        <f>C14+C9+C19+C24+C29</f>
        <v>0</v>
      </c>
      <c r="D32" s="94">
        <f t="shared" ref="D32:O32" si="46">D14+D9+D19+D24+D29</f>
        <v>0</v>
      </c>
      <c r="E32" s="94">
        <f t="shared" si="46"/>
        <v>0</v>
      </c>
      <c r="F32" s="94">
        <f t="shared" si="46"/>
        <v>0</v>
      </c>
      <c r="G32" s="94">
        <f t="shared" si="46"/>
        <v>0</v>
      </c>
      <c r="H32" s="94">
        <f t="shared" si="46"/>
        <v>0</v>
      </c>
      <c r="I32" s="94">
        <f t="shared" si="46"/>
        <v>0</v>
      </c>
      <c r="J32" s="94">
        <f t="shared" si="46"/>
        <v>0</v>
      </c>
      <c r="K32" s="94">
        <f t="shared" si="46"/>
        <v>0</v>
      </c>
      <c r="L32" s="94">
        <f t="shared" si="46"/>
        <v>0</v>
      </c>
      <c r="M32" s="94">
        <f t="shared" si="46"/>
        <v>0</v>
      </c>
      <c r="N32" s="94">
        <f t="shared" si="46"/>
        <v>0</v>
      </c>
      <c r="O32" s="95">
        <f t="shared" si="46"/>
        <v>0</v>
      </c>
    </row>
    <row r="33" spans="2:15" ht="13.5" thickBot="1">
      <c r="B33" s="96" t="s">
        <v>405</v>
      </c>
      <c r="C33" s="97">
        <f>IF(C31=0,0,C32/C31)</f>
        <v>0</v>
      </c>
      <c r="D33" s="98">
        <f t="shared" ref="D33:N33" si="47">IF(D31=0,0,D32/D31)</f>
        <v>0</v>
      </c>
      <c r="E33" s="98">
        <f t="shared" si="47"/>
        <v>0</v>
      </c>
      <c r="F33" s="98">
        <f t="shared" si="47"/>
        <v>0</v>
      </c>
      <c r="G33" s="98">
        <f t="shared" si="47"/>
        <v>0</v>
      </c>
      <c r="H33" s="98">
        <f t="shared" si="47"/>
        <v>0</v>
      </c>
      <c r="I33" s="98">
        <f t="shared" si="47"/>
        <v>0</v>
      </c>
      <c r="J33" s="98">
        <f t="shared" si="47"/>
        <v>0</v>
      </c>
      <c r="K33" s="98">
        <f t="shared" si="47"/>
        <v>0</v>
      </c>
      <c r="L33" s="98">
        <f t="shared" si="47"/>
        <v>0</v>
      </c>
      <c r="M33" s="98">
        <f t="shared" si="47"/>
        <v>0</v>
      </c>
      <c r="N33" s="98">
        <f t="shared" si="47"/>
        <v>0</v>
      </c>
      <c r="O33" s="99">
        <f>IF(O31=0,0,O32/O31)</f>
        <v>0</v>
      </c>
    </row>
    <row r="34" spans="2:15" ht="13.5" thickBo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15.75" thickBot="1">
      <c r="B35" s="1200" t="s">
        <v>596</v>
      </c>
      <c r="C35" s="1201"/>
      <c r="D35" s="1201"/>
      <c r="E35" s="1201"/>
      <c r="F35" s="1201"/>
      <c r="G35" s="1201"/>
      <c r="H35" s="1201"/>
      <c r="I35" s="1201"/>
      <c r="J35" s="1201"/>
      <c r="K35" s="1201"/>
      <c r="L35" s="1201"/>
      <c r="M35" s="1201"/>
      <c r="N35" s="1201"/>
      <c r="O35" s="1202"/>
    </row>
    <row r="36" spans="2:15" ht="13.5" thickBot="1">
      <c r="B36" s="75"/>
      <c r="C36" s="76" t="s">
        <v>375</v>
      </c>
      <c r="D36" s="77" t="s">
        <v>376</v>
      </c>
      <c r="E36" s="77" t="s">
        <v>377</v>
      </c>
      <c r="F36" s="77" t="s">
        <v>378</v>
      </c>
      <c r="G36" s="77" t="s">
        <v>379</v>
      </c>
      <c r="H36" s="77" t="s">
        <v>380</v>
      </c>
      <c r="I36" s="77" t="s">
        <v>381</v>
      </c>
      <c r="J36" s="77" t="s">
        <v>382</v>
      </c>
      <c r="K36" s="77" t="s">
        <v>383</v>
      </c>
      <c r="L36" s="77" t="s">
        <v>384</v>
      </c>
      <c r="M36" s="77" t="s">
        <v>385</v>
      </c>
      <c r="N36" s="77" t="s">
        <v>386</v>
      </c>
      <c r="O36" s="78" t="s">
        <v>387</v>
      </c>
    </row>
    <row r="37" spans="2:15">
      <c r="B37" s="79" t="s">
        <v>388</v>
      </c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1"/>
    </row>
    <row r="38" spans="2:15">
      <c r="B38" s="82" t="s">
        <v>389</v>
      </c>
      <c r="C38" s="1180">
        <f>IF(C39=0,0,C40/C39)</f>
        <v>0</v>
      </c>
      <c r="D38" s="1181">
        <f t="shared" ref="D38" si="48">IF(D39=0,0,D40/D39)</f>
        <v>0</v>
      </c>
      <c r="E38" s="1181">
        <f t="shared" ref="E38" si="49">IF(E39=0,0,E40/E39)</f>
        <v>0</v>
      </c>
      <c r="F38" s="1181">
        <f t="shared" ref="F38" si="50">IF(F39=0,0,F40/F39)</f>
        <v>0</v>
      </c>
      <c r="G38" s="1181">
        <f t="shared" ref="G38" si="51">IF(G39=0,0,G40/G39)</f>
        <v>0</v>
      </c>
      <c r="H38" s="1181">
        <f t="shared" ref="H38" si="52">IF(H39=0,0,H40/H39)</f>
        <v>0</v>
      </c>
      <c r="I38" s="1181">
        <f t="shared" ref="I38" si="53">IF(I39=0,0,I40/I39)</f>
        <v>0</v>
      </c>
      <c r="J38" s="1181">
        <f t="shared" ref="J38" si="54">IF(J39=0,0,J40/J39)</f>
        <v>0</v>
      </c>
      <c r="K38" s="1181">
        <f t="shared" ref="K38" si="55">IF(K39=0,0,K40/K39)</f>
        <v>0</v>
      </c>
      <c r="L38" s="1181">
        <f t="shared" ref="L38" si="56">IF(L39=0,0,L40/L39)</f>
        <v>0</v>
      </c>
      <c r="M38" s="1181">
        <f t="shared" ref="M38" si="57">IF(M39=0,0,M40/M39)</f>
        <v>0</v>
      </c>
      <c r="N38" s="1181">
        <f t="shared" ref="N38" si="58">IF(N39=0,0,N40/N39)</f>
        <v>0</v>
      </c>
      <c r="O38" s="83">
        <f>IF(O39=0,0,+O40/O39)</f>
        <v>0</v>
      </c>
    </row>
    <row r="39" spans="2:15">
      <c r="B39" s="82" t="s">
        <v>399</v>
      </c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84">
        <f>SUM(C39:N39)</f>
        <v>0</v>
      </c>
    </row>
    <row r="40" spans="2:15">
      <c r="B40" s="82" t="s">
        <v>400</v>
      </c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84">
        <f>SUM(C40:N40)</f>
        <v>0</v>
      </c>
    </row>
    <row r="41" spans="2:15">
      <c r="B41" s="82" t="s">
        <v>401</v>
      </c>
      <c r="C41" s="42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4"/>
    </row>
    <row r="42" spans="2:15">
      <c r="B42" s="140" t="s">
        <v>402</v>
      </c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1"/>
    </row>
    <row r="43" spans="2:15">
      <c r="B43" s="82" t="s">
        <v>389</v>
      </c>
      <c r="C43" s="1180">
        <f>IF(C44=0,0,C45/C44)</f>
        <v>0</v>
      </c>
      <c r="D43" s="1181">
        <f t="shared" ref="D43" si="59">IF(D44=0,0,D45/D44)</f>
        <v>0</v>
      </c>
      <c r="E43" s="1181">
        <f t="shared" ref="E43" si="60">IF(E44=0,0,E45/E44)</f>
        <v>0</v>
      </c>
      <c r="F43" s="1181">
        <f t="shared" ref="F43" si="61">IF(F44=0,0,F45/F44)</f>
        <v>0</v>
      </c>
      <c r="G43" s="1181">
        <f t="shared" ref="G43" si="62">IF(G44=0,0,G45/G44)</f>
        <v>0</v>
      </c>
      <c r="H43" s="1181">
        <f t="shared" ref="H43" si="63">IF(H44=0,0,H45/H44)</f>
        <v>0</v>
      </c>
      <c r="I43" s="1181">
        <f t="shared" ref="I43" si="64">IF(I44=0,0,I45/I44)</f>
        <v>0</v>
      </c>
      <c r="J43" s="1181">
        <f t="shared" ref="J43" si="65">IF(J44=0,0,J45/J44)</f>
        <v>0</v>
      </c>
      <c r="K43" s="1181">
        <f t="shared" ref="K43" si="66">IF(K44=0,0,K45/K44)</f>
        <v>0</v>
      </c>
      <c r="L43" s="1181">
        <f t="shared" ref="L43" si="67">IF(L44=0,0,L45/L44)</f>
        <v>0</v>
      </c>
      <c r="M43" s="1181">
        <f t="shared" ref="M43" si="68">IF(M44=0,0,M45/M44)</f>
        <v>0</v>
      </c>
      <c r="N43" s="1181">
        <f t="shared" ref="N43" si="69">IF(N44=0,0,N45/N44)</f>
        <v>0</v>
      </c>
      <c r="O43" s="83">
        <f>IF(O44=0,0,+O45/O44)</f>
        <v>0</v>
      </c>
    </row>
    <row r="44" spans="2:15">
      <c r="B44" s="82" t="s">
        <v>399</v>
      </c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84">
        <f>SUM(C44:N44)</f>
        <v>0</v>
      </c>
    </row>
    <row r="45" spans="2:15">
      <c r="B45" s="82" t="s">
        <v>400</v>
      </c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84">
        <f>SUM(C45:N45)</f>
        <v>0</v>
      </c>
    </row>
    <row r="46" spans="2:15">
      <c r="B46" s="82" t="s">
        <v>401</v>
      </c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</row>
    <row r="47" spans="2:15">
      <c r="B47" s="140" t="s">
        <v>403</v>
      </c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1"/>
    </row>
    <row r="48" spans="2:15">
      <c r="B48" s="82" t="s">
        <v>389</v>
      </c>
      <c r="C48" s="1180">
        <f>IF(C49=0,0,C50/C49)</f>
        <v>0</v>
      </c>
      <c r="D48" s="1181">
        <f t="shared" ref="D48" si="70">IF(D49=0,0,D50/D49)</f>
        <v>0</v>
      </c>
      <c r="E48" s="1181">
        <f t="shared" ref="E48" si="71">IF(E49=0,0,E50/E49)</f>
        <v>0</v>
      </c>
      <c r="F48" s="1181">
        <f t="shared" ref="F48" si="72">IF(F49=0,0,F50/F49)</f>
        <v>0</v>
      </c>
      <c r="G48" s="1181">
        <f t="shared" ref="G48" si="73">IF(G49=0,0,G50/G49)</f>
        <v>0</v>
      </c>
      <c r="H48" s="1181">
        <f t="shared" ref="H48" si="74">IF(H49=0,0,H50/H49)</f>
        <v>0</v>
      </c>
      <c r="I48" s="1181">
        <f t="shared" ref="I48" si="75">IF(I49=0,0,I50/I49)</f>
        <v>0</v>
      </c>
      <c r="J48" s="1181">
        <f t="shared" ref="J48" si="76">IF(J49=0,0,J50/J49)</f>
        <v>0</v>
      </c>
      <c r="K48" s="1181">
        <f t="shared" ref="K48" si="77">IF(K49=0,0,K50/K49)</f>
        <v>0</v>
      </c>
      <c r="L48" s="1181">
        <f t="shared" ref="L48" si="78">IF(L49=0,0,L50/L49)</f>
        <v>0</v>
      </c>
      <c r="M48" s="1181">
        <f t="shared" ref="M48" si="79">IF(M49=0,0,M50/M49)</f>
        <v>0</v>
      </c>
      <c r="N48" s="1181">
        <f t="shared" ref="N48" si="80">IF(N49=0,0,N50/N49)</f>
        <v>0</v>
      </c>
      <c r="O48" s="83">
        <f>IF(O49=0,0,+O50/O49)</f>
        <v>0</v>
      </c>
    </row>
    <row r="49" spans="2:15">
      <c r="B49" s="82" t="s">
        <v>399</v>
      </c>
      <c r="C49" s="42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84">
        <f>SUM(C49:N49)</f>
        <v>0</v>
      </c>
    </row>
    <row r="50" spans="2:15">
      <c r="B50" s="82" t="s">
        <v>400</v>
      </c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84">
        <f>SUM(C50:N50)</f>
        <v>0</v>
      </c>
    </row>
    <row r="51" spans="2:15">
      <c r="B51" s="82" t="s">
        <v>401</v>
      </c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4"/>
    </row>
    <row r="52" spans="2:15">
      <c r="B52" s="85" t="s">
        <v>24</v>
      </c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1"/>
    </row>
    <row r="53" spans="2:15">
      <c r="B53" s="82" t="s">
        <v>389</v>
      </c>
      <c r="C53" s="1182">
        <f>IF(C54=0,0,C55/C54)</f>
        <v>0</v>
      </c>
      <c r="D53" s="1183">
        <f t="shared" ref="D53" si="81">IF(D54=0,0,D55/D54)</f>
        <v>0</v>
      </c>
      <c r="E53" s="1183">
        <f t="shared" ref="E53" si="82">IF(E54=0,0,E55/E54)</f>
        <v>0</v>
      </c>
      <c r="F53" s="1183">
        <f t="shared" ref="F53" si="83">IF(F54=0,0,F55/F54)</f>
        <v>0</v>
      </c>
      <c r="G53" s="1183">
        <f t="shared" ref="G53" si="84">IF(G54=0,0,G55/G54)</f>
        <v>0</v>
      </c>
      <c r="H53" s="1183">
        <f t="shared" ref="H53" si="85">IF(H54=0,0,H55/H54)</f>
        <v>0</v>
      </c>
      <c r="I53" s="1183">
        <f t="shared" ref="I53" si="86">IF(I54=0,0,I55/I54)</f>
        <v>0</v>
      </c>
      <c r="J53" s="1183">
        <f t="shared" ref="J53" si="87">IF(J54=0,0,J55/J54)</f>
        <v>0</v>
      </c>
      <c r="K53" s="1183">
        <f t="shared" ref="K53" si="88">IF(K54=0,0,K55/K54)</f>
        <v>0</v>
      </c>
      <c r="L53" s="1183">
        <f t="shared" ref="L53" si="89">IF(L54=0,0,L55/L54)</f>
        <v>0</v>
      </c>
      <c r="M53" s="1183">
        <f t="shared" ref="M53" si="90">IF(M54=0,0,M55/M54)</f>
        <v>0</v>
      </c>
      <c r="N53" s="1183">
        <f t="shared" ref="N53" si="91">IF(N54=0,0,N55/N54)</f>
        <v>0</v>
      </c>
      <c r="O53" s="83">
        <f>IF(O54=0,0,+O55/O54)</f>
        <v>0</v>
      </c>
    </row>
    <row r="54" spans="2:15">
      <c r="B54" s="82" t="s">
        <v>399</v>
      </c>
      <c r="C54" s="42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84">
        <f>SUM(C54:N54)</f>
        <v>0</v>
      </c>
    </row>
    <row r="55" spans="2:15">
      <c r="B55" s="82" t="s">
        <v>400</v>
      </c>
      <c r="C55" s="42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84">
        <f>SUM(C55:N55)</f>
        <v>0</v>
      </c>
    </row>
    <row r="56" spans="2:15">
      <c r="B56" s="82" t="s">
        <v>401</v>
      </c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</row>
    <row r="57" spans="2:15">
      <c r="B57" s="86" t="s">
        <v>544</v>
      </c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1"/>
    </row>
    <row r="58" spans="2:15">
      <c r="B58" s="82" t="s">
        <v>389</v>
      </c>
      <c r="C58" s="1182">
        <f>IF(C59=0,0,C60/C59)</f>
        <v>0</v>
      </c>
      <c r="D58" s="1183">
        <f t="shared" ref="D58" si="92">IF(D59=0,0,D60/D59)</f>
        <v>0</v>
      </c>
      <c r="E58" s="1183">
        <f t="shared" ref="E58" si="93">IF(E59=0,0,E60/E59)</f>
        <v>0</v>
      </c>
      <c r="F58" s="1183">
        <f t="shared" ref="F58" si="94">IF(F59=0,0,F60/F59)</f>
        <v>0</v>
      </c>
      <c r="G58" s="1183">
        <f t="shared" ref="G58" si="95">IF(G59=0,0,G60/G59)</f>
        <v>0</v>
      </c>
      <c r="H58" s="1183">
        <f t="shared" ref="H58" si="96">IF(H59=0,0,H60/H59)</f>
        <v>0</v>
      </c>
      <c r="I58" s="1183">
        <f t="shared" ref="I58" si="97">IF(I59=0,0,I60/I59)</f>
        <v>0</v>
      </c>
      <c r="J58" s="1183">
        <f t="shared" ref="J58" si="98">IF(J59=0,0,J60/J59)</f>
        <v>0</v>
      </c>
      <c r="K58" s="1183">
        <f t="shared" ref="K58" si="99">IF(K59=0,0,K60/K59)</f>
        <v>0</v>
      </c>
      <c r="L58" s="1183">
        <f t="shared" ref="L58" si="100">IF(L59=0,0,L60/L59)</f>
        <v>0</v>
      </c>
      <c r="M58" s="1183">
        <f t="shared" ref="M58" si="101">IF(M59=0,0,M60/M59)</f>
        <v>0</v>
      </c>
      <c r="N58" s="1183">
        <f t="shared" ref="N58" si="102">IF(N59=0,0,N60/N59)</f>
        <v>0</v>
      </c>
      <c r="O58" s="83">
        <f>IF(O59=0,0,+O60/O59)</f>
        <v>0</v>
      </c>
    </row>
    <row r="59" spans="2:15">
      <c r="B59" s="82" t="s">
        <v>399</v>
      </c>
      <c r="C59" s="42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84">
        <f>SUM(C59:N59)</f>
        <v>0</v>
      </c>
    </row>
    <row r="60" spans="2:15">
      <c r="B60" s="82" t="s">
        <v>400</v>
      </c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84">
        <f>SUM(C60:N60)</f>
        <v>0</v>
      </c>
    </row>
    <row r="61" spans="2:15">
      <c r="B61" s="82" t="s">
        <v>401</v>
      </c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</row>
    <row r="62" spans="2:15">
      <c r="B62" s="85" t="s">
        <v>545</v>
      </c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1"/>
    </row>
    <row r="63" spans="2:15">
      <c r="B63" s="82" t="s">
        <v>389</v>
      </c>
      <c r="C63" s="1182">
        <f>IF(C64=0,0,C65/C64)</f>
        <v>0</v>
      </c>
      <c r="D63" s="1183">
        <f t="shared" ref="D63" si="103">IF(D64=0,0,D65/D64)</f>
        <v>0</v>
      </c>
      <c r="E63" s="1183">
        <f t="shared" ref="E63" si="104">IF(E64=0,0,E65/E64)</f>
        <v>0</v>
      </c>
      <c r="F63" s="1183">
        <f t="shared" ref="F63" si="105">IF(F64=0,0,F65/F64)</f>
        <v>0</v>
      </c>
      <c r="G63" s="1183">
        <f t="shared" ref="G63" si="106">IF(G64=0,0,G65/G64)</f>
        <v>0</v>
      </c>
      <c r="H63" s="1183">
        <f t="shared" ref="H63" si="107">IF(H64=0,0,H65/H64)</f>
        <v>0</v>
      </c>
      <c r="I63" s="1183">
        <f t="shared" ref="I63" si="108">IF(I64=0,0,I65/I64)</f>
        <v>0</v>
      </c>
      <c r="J63" s="1183">
        <f t="shared" ref="J63" si="109">IF(J64=0,0,J65/J64)</f>
        <v>0</v>
      </c>
      <c r="K63" s="1183">
        <f t="shared" ref="K63" si="110">IF(K64=0,0,K65/K64)</f>
        <v>0</v>
      </c>
      <c r="L63" s="1183">
        <f t="shared" ref="L63" si="111">IF(L64=0,0,L65/L64)</f>
        <v>0</v>
      </c>
      <c r="M63" s="1183">
        <f>IF(M64=0,0,M65/M64)</f>
        <v>0</v>
      </c>
      <c r="N63" s="1183">
        <f t="shared" ref="N63" si="112">IF(N64=0,0,N65/N64)</f>
        <v>0</v>
      </c>
      <c r="O63" s="83">
        <f>IF(O64=0,0,+O65/O64)</f>
        <v>0</v>
      </c>
    </row>
    <row r="64" spans="2:15">
      <c r="B64" s="82" t="s">
        <v>399</v>
      </c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84">
        <f>SUM(C64:N64)</f>
        <v>0</v>
      </c>
    </row>
    <row r="65" spans="2:15" ht="13.5" thickBot="1">
      <c r="B65" s="82" t="s">
        <v>546</v>
      </c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84">
        <f>SUM(C65:N65)</f>
        <v>0</v>
      </c>
    </row>
    <row r="66" spans="2:15">
      <c r="B66" s="79" t="s">
        <v>16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8"/>
    </row>
    <row r="67" spans="2:15">
      <c r="B67" s="89" t="s">
        <v>415</v>
      </c>
      <c r="C67" s="90">
        <f>C49+C44+C39+C54+C59+C64</f>
        <v>0</v>
      </c>
      <c r="D67" s="91">
        <f t="shared" ref="D67:N67" si="113">D49+D44+D39+D54+D59+D64</f>
        <v>0</v>
      </c>
      <c r="E67" s="91">
        <f t="shared" si="113"/>
        <v>0</v>
      </c>
      <c r="F67" s="91">
        <f t="shared" si="113"/>
        <v>0</v>
      </c>
      <c r="G67" s="91">
        <f t="shared" si="113"/>
        <v>0</v>
      </c>
      <c r="H67" s="91">
        <f t="shared" si="113"/>
        <v>0</v>
      </c>
      <c r="I67" s="91">
        <f t="shared" si="113"/>
        <v>0</v>
      </c>
      <c r="J67" s="91">
        <f t="shared" si="113"/>
        <v>0</v>
      </c>
      <c r="K67" s="91">
        <f t="shared" si="113"/>
        <v>0</v>
      </c>
      <c r="L67" s="91">
        <f t="shared" si="113"/>
        <v>0</v>
      </c>
      <c r="M67" s="91">
        <f t="shared" si="113"/>
        <v>0</v>
      </c>
      <c r="N67" s="91">
        <f t="shared" si="113"/>
        <v>0</v>
      </c>
      <c r="O67" s="92">
        <f>O49+O44+O39+O54+O59+O64</f>
        <v>0</v>
      </c>
    </row>
    <row r="68" spans="2:15">
      <c r="B68" s="89" t="s">
        <v>404</v>
      </c>
      <c r="C68" s="93">
        <f>C50+C45+C40+C55+C60+C65</f>
        <v>0</v>
      </c>
      <c r="D68" s="94">
        <f t="shared" ref="D68:O68" si="114">D50+D45+D40+D55+D60+D65</f>
        <v>0</v>
      </c>
      <c r="E68" s="94">
        <f t="shared" si="114"/>
        <v>0</v>
      </c>
      <c r="F68" s="94">
        <f t="shared" si="114"/>
        <v>0</v>
      </c>
      <c r="G68" s="94">
        <f t="shared" si="114"/>
        <v>0</v>
      </c>
      <c r="H68" s="94">
        <f t="shared" si="114"/>
        <v>0</v>
      </c>
      <c r="I68" s="94">
        <f t="shared" si="114"/>
        <v>0</v>
      </c>
      <c r="J68" s="94">
        <f t="shared" si="114"/>
        <v>0</v>
      </c>
      <c r="K68" s="94">
        <f t="shared" si="114"/>
        <v>0</v>
      </c>
      <c r="L68" s="94">
        <f t="shared" si="114"/>
        <v>0</v>
      </c>
      <c r="M68" s="94">
        <f t="shared" si="114"/>
        <v>0</v>
      </c>
      <c r="N68" s="94">
        <f t="shared" si="114"/>
        <v>0</v>
      </c>
      <c r="O68" s="95">
        <f t="shared" si="114"/>
        <v>0</v>
      </c>
    </row>
    <row r="69" spans="2:15" ht="13.5" thickBot="1">
      <c r="B69" s="96" t="s">
        <v>405</v>
      </c>
      <c r="C69" s="97">
        <f>IF(C67=0,0,C68/C67)</f>
        <v>0</v>
      </c>
      <c r="D69" s="98">
        <f t="shared" ref="D69:N69" si="115">IF(D67=0,0,D68/D67)</f>
        <v>0</v>
      </c>
      <c r="E69" s="98">
        <f t="shared" si="115"/>
        <v>0</v>
      </c>
      <c r="F69" s="98">
        <f t="shared" si="115"/>
        <v>0</v>
      </c>
      <c r="G69" s="98">
        <f t="shared" si="115"/>
        <v>0</v>
      </c>
      <c r="H69" s="98">
        <f t="shared" si="115"/>
        <v>0</v>
      </c>
      <c r="I69" s="98">
        <f t="shared" si="115"/>
        <v>0</v>
      </c>
      <c r="J69" s="98">
        <f t="shared" si="115"/>
        <v>0</v>
      </c>
      <c r="K69" s="98">
        <f t="shared" si="115"/>
        <v>0</v>
      </c>
      <c r="L69" s="98">
        <f t="shared" si="115"/>
        <v>0</v>
      </c>
      <c r="M69" s="98">
        <f t="shared" si="115"/>
        <v>0</v>
      </c>
      <c r="N69" s="98">
        <f t="shared" si="115"/>
        <v>0</v>
      </c>
      <c r="O69" s="99">
        <f>IF(O67=0,0,O68/O67)</f>
        <v>0</v>
      </c>
    </row>
    <row r="70" spans="2:15" ht="13.5" thickBo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ht="15.75" thickBot="1">
      <c r="B71" s="1200" t="s">
        <v>542</v>
      </c>
      <c r="C71" s="1201"/>
      <c r="D71" s="1201"/>
      <c r="E71" s="1201"/>
      <c r="F71" s="1201"/>
      <c r="G71" s="1201"/>
      <c r="H71" s="1201"/>
      <c r="I71" s="1201"/>
      <c r="J71" s="1201"/>
      <c r="K71" s="1201"/>
      <c r="L71" s="1201"/>
      <c r="M71" s="1201"/>
      <c r="N71" s="1201"/>
      <c r="O71" s="1202"/>
    </row>
    <row r="72" spans="2:15" ht="13.5" thickBot="1">
      <c r="B72" s="75"/>
      <c r="C72" s="76" t="s">
        <v>375</v>
      </c>
      <c r="D72" s="77" t="s">
        <v>376</v>
      </c>
      <c r="E72" s="77" t="s">
        <v>377</v>
      </c>
      <c r="F72" s="77" t="s">
        <v>378</v>
      </c>
      <c r="G72" s="77" t="s">
        <v>379</v>
      </c>
      <c r="H72" s="77" t="s">
        <v>380</v>
      </c>
      <c r="I72" s="77" t="s">
        <v>381</v>
      </c>
      <c r="J72" s="77" t="s">
        <v>382</v>
      </c>
      <c r="K72" s="77" t="s">
        <v>383</v>
      </c>
      <c r="L72" s="77" t="s">
        <v>384</v>
      </c>
      <c r="M72" s="77" t="s">
        <v>385</v>
      </c>
      <c r="N72" s="77" t="s">
        <v>386</v>
      </c>
      <c r="O72" s="78" t="s">
        <v>387</v>
      </c>
    </row>
    <row r="73" spans="2:15">
      <c r="B73" s="79" t="s">
        <v>388</v>
      </c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1"/>
    </row>
    <row r="74" spans="2:15">
      <c r="B74" s="82" t="s">
        <v>389</v>
      </c>
      <c r="C74" s="1180">
        <f>IF(C75=0,0,C76/C75)</f>
        <v>0</v>
      </c>
      <c r="D74" s="1181">
        <f t="shared" ref="D74" si="116">IF(D75=0,0,D76/D75)</f>
        <v>0</v>
      </c>
      <c r="E74" s="1181">
        <f t="shared" ref="E74" si="117">IF(E75=0,0,E76/E75)</f>
        <v>0</v>
      </c>
      <c r="F74" s="1181">
        <f t="shared" ref="F74" si="118">IF(F75=0,0,F76/F75)</f>
        <v>0</v>
      </c>
      <c r="G74" s="1181">
        <f t="shared" ref="G74" si="119">IF(G75=0,0,G76/G75)</f>
        <v>0</v>
      </c>
      <c r="H74" s="1181">
        <f t="shared" ref="H74" si="120">IF(H75=0,0,H76/H75)</f>
        <v>0</v>
      </c>
      <c r="I74" s="1181">
        <f t="shared" ref="I74" si="121">IF(I75=0,0,I76/I75)</f>
        <v>0</v>
      </c>
      <c r="J74" s="1181">
        <f t="shared" ref="J74" si="122">IF(J75=0,0,J76/J75)</f>
        <v>0</v>
      </c>
      <c r="K74" s="1181">
        <f t="shared" ref="K74" si="123">IF(K75=0,0,K76/K75)</f>
        <v>0</v>
      </c>
      <c r="L74" s="1181">
        <f t="shared" ref="L74" si="124">IF(L75=0,0,L76/L75)</f>
        <v>0</v>
      </c>
      <c r="M74" s="1181">
        <f t="shared" ref="M74" si="125">IF(M75=0,0,M76/M75)</f>
        <v>0</v>
      </c>
      <c r="N74" s="1181">
        <f t="shared" ref="N74" si="126">IF(N75=0,0,N76/N75)</f>
        <v>0</v>
      </c>
      <c r="O74" s="83">
        <f>IF(O75=0,0,+O76/O75)</f>
        <v>0</v>
      </c>
    </row>
    <row r="75" spans="2:15">
      <c r="B75" s="82" t="s">
        <v>399</v>
      </c>
      <c r="C75" s="42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84">
        <f>SUM(C75:N75)</f>
        <v>0</v>
      </c>
    </row>
    <row r="76" spans="2:15">
      <c r="B76" s="82" t="s">
        <v>400</v>
      </c>
      <c r="C76" s="42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84">
        <f>SUM(C76:N76)</f>
        <v>0</v>
      </c>
    </row>
    <row r="77" spans="2:15">
      <c r="B77" s="82" t="s">
        <v>401</v>
      </c>
      <c r="C77" s="42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4"/>
    </row>
    <row r="78" spans="2:15">
      <c r="B78" s="140" t="s">
        <v>402</v>
      </c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1"/>
    </row>
    <row r="79" spans="2:15">
      <c r="B79" s="82" t="s">
        <v>389</v>
      </c>
      <c r="C79" s="1180">
        <f>IF(C80=0,0,C81/C80)</f>
        <v>0</v>
      </c>
      <c r="D79" s="1181">
        <f t="shared" ref="D79" si="127">IF(D80=0,0,D81/D80)</f>
        <v>0</v>
      </c>
      <c r="E79" s="1181">
        <f t="shared" ref="E79" si="128">IF(E80=0,0,E81/E80)</f>
        <v>0</v>
      </c>
      <c r="F79" s="1181">
        <f t="shared" ref="F79" si="129">IF(F80=0,0,F81/F80)</f>
        <v>0</v>
      </c>
      <c r="G79" s="1181">
        <f t="shared" ref="G79" si="130">IF(G80=0,0,G81/G80)</f>
        <v>0</v>
      </c>
      <c r="H79" s="1181">
        <f t="shared" ref="H79" si="131">IF(H80=0,0,H81/H80)</f>
        <v>0</v>
      </c>
      <c r="I79" s="1181">
        <f t="shared" ref="I79" si="132">IF(I80=0,0,I81/I80)</f>
        <v>0</v>
      </c>
      <c r="J79" s="1181">
        <f t="shared" ref="J79" si="133">IF(J80=0,0,J81/J80)</f>
        <v>0</v>
      </c>
      <c r="K79" s="1181">
        <f t="shared" ref="K79" si="134">IF(K80=0,0,K81/K80)</f>
        <v>0</v>
      </c>
      <c r="L79" s="1181">
        <f t="shared" ref="L79" si="135">IF(L80=0,0,L81/L80)</f>
        <v>0</v>
      </c>
      <c r="M79" s="1181">
        <f t="shared" ref="M79" si="136">IF(M80=0,0,M81/M80)</f>
        <v>0</v>
      </c>
      <c r="N79" s="1181">
        <f t="shared" ref="N79" si="137">IF(N80=0,0,N81/N80)</f>
        <v>0</v>
      </c>
      <c r="O79" s="83">
        <f>IF(O80=0,0,+O81/O80)</f>
        <v>0</v>
      </c>
    </row>
    <row r="80" spans="2:15">
      <c r="B80" s="82" t="s">
        <v>399</v>
      </c>
      <c r="C80" s="42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84">
        <f>SUM(C80:N80)</f>
        <v>0</v>
      </c>
    </row>
    <row r="81" spans="2:15">
      <c r="B81" s="82" t="s">
        <v>400</v>
      </c>
      <c r="C81" s="42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84">
        <f>SUM(C81:N81)</f>
        <v>0</v>
      </c>
    </row>
    <row r="82" spans="2:15">
      <c r="B82" s="82" t="s">
        <v>401</v>
      </c>
      <c r="C82" s="42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4"/>
    </row>
    <row r="83" spans="2:15">
      <c r="B83" s="140" t="s">
        <v>403</v>
      </c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1"/>
    </row>
    <row r="84" spans="2:15">
      <c r="B84" s="82" t="s">
        <v>389</v>
      </c>
      <c r="C84" s="1180">
        <f>IF(C85=0,0,C86/C85)</f>
        <v>0</v>
      </c>
      <c r="D84" s="1181">
        <f t="shared" ref="D84" si="138">IF(D85=0,0,D86/D85)</f>
        <v>0</v>
      </c>
      <c r="E84" s="1181">
        <f t="shared" ref="E84" si="139">IF(E85=0,0,E86/E85)</f>
        <v>0</v>
      </c>
      <c r="F84" s="1181">
        <f t="shared" ref="F84" si="140">IF(F85=0,0,F86/F85)</f>
        <v>0</v>
      </c>
      <c r="G84" s="1181">
        <f t="shared" ref="G84" si="141">IF(G85=0,0,G86/G85)</f>
        <v>0</v>
      </c>
      <c r="H84" s="1181">
        <f t="shared" ref="H84" si="142">IF(H85=0,0,H86/H85)</f>
        <v>0</v>
      </c>
      <c r="I84" s="1181">
        <f t="shared" ref="I84" si="143">IF(I85=0,0,I86/I85)</f>
        <v>0</v>
      </c>
      <c r="J84" s="1181">
        <f t="shared" ref="J84" si="144">IF(J85=0,0,J86/J85)</f>
        <v>0</v>
      </c>
      <c r="K84" s="1181">
        <f t="shared" ref="K84" si="145">IF(K85=0,0,K86/K85)</f>
        <v>0</v>
      </c>
      <c r="L84" s="1181">
        <f t="shared" ref="L84" si="146">IF(L85=0,0,L86/L85)</f>
        <v>0</v>
      </c>
      <c r="M84" s="1181">
        <f t="shared" ref="M84" si="147">IF(M85=0,0,M86/M85)</f>
        <v>0</v>
      </c>
      <c r="N84" s="1181">
        <f t="shared" ref="N84" si="148">IF(N85=0,0,N86/N85)</f>
        <v>0</v>
      </c>
      <c r="O84" s="83">
        <f>IF(O85=0,0,+O86/O85)</f>
        <v>0</v>
      </c>
    </row>
    <row r="85" spans="2:15">
      <c r="B85" s="82" t="s">
        <v>399</v>
      </c>
      <c r="C85" s="42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84">
        <f>SUM(C85:N85)</f>
        <v>0</v>
      </c>
    </row>
    <row r="86" spans="2:15">
      <c r="B86" s="82" t="s">
        <v>400</v>
      </c>
      <c r="C86" s="42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84">
        <f>SUM(C86:N86)</f>
        <v>0</v>
      </c>
    </row>
    <row r="87" spans="2:15">
      <c r="B87" s="82" t="s">
        <v>401</v>
      </c>
      <c r="C87" s="42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4"/>
    </row>
    <row r="88" spans="2:15">
      <c r="B88" s="85" t="s">
        <v>24</v>
      </c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1"/>
    </row>
    <row r="89" spans="2:15">
      <c r="B89" s="82" t="s">
        <v>389</v>
      </c>
      <c r="C89" s="1182">
        <f>IF(C90=0,0,C91/C90)</f>
        <v>0</v>
      </c>
      <c r="D89" s="1183">
        <f t="shared" ref="D89" si="149">IF(D90=0,0,D91/D90)</f>
        <v>0</v>
      </c>
      <c r="E89" s="1183">
        <f t="shared" ref="E89" si="150">IF(E90=0,0,E91/E90)</f>
        <v>0</v>
      </c>
      <c r="F89" s="1183">
        <f t="shared" ref="F89" si="151">IF(F90=0,0,F91/F90)</f>
        <v>0</v>
      </c>
      <c r="G89" s="1183">
        <f t="shared" ref="G89" si="152">IF(G90=0,0,G91/G90)</f>
        <v>0</v>
      </c>
      <c r="H89" s="1183">
        <f t="shared" ref="H89" si="153">IF(H90=0,0,H91/H90)</f>
        <v>0</v>
      </c>
      <c r="I89" s="1183">
        <f t="shared" ref="I89" si="154">IF(I90=0,0,I91/I90)</f>
        <v>0</v>
      </c>
      <c r="J89" s="1183">
        <f t="shared" ref="J89" si="155">IF(J90=0,0,J91/J90)</f>
        <v>0</v>
      </c>
      <c r="K89" s="1183">
        <f t="shared" ref="K89" si="156">IF(K90=0,0,K91/K90)</f>
        <v>0</v>
      </c>
      <c r="L89" s="1183">
        <f t="shared" ref="L89" si="157">IF(L90=0,0,L91/L90)</f>
        <v>0</v>
      </c>
      <c r="M89" s="1183">
        <f t="shared" ref="M89" si="158">IF(M90=0,0,M91/M90)</f>
        <v>0</v>
      </c>
      <c r="N89" s="1183">
        <f t="shared" ref="N89" si="159">IF(N90=0,0,N91/N90)</f>
        <v>0</v>
      </c>
      <c r="O89" s="83">
        <f>IF(O90=0,0,+O91/O90)</f>
        <v>0</v>
      </c>
    </row>
    <row r="90" spans="2:15">
      <c r="B90" s="82" t="s">
        <v>399</v>
      </c>
      <c r="C90" s="42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84">
        <f>SUM(C90:N90)</f>
        <v>0</v>
      </c>
    </row>
    <row r="91" spans="2:15">
      <c r="B91" s="82" t="s">
        <v>400</v>
      </c>
      <c r="C91" s="42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84">
        <f>SUM(C91:N91)</f>
        <v>0</v>
      </c>
    </row>
    <row r="92" spans="2:15">
      <c r="B92" s="82" t="s">
        <v>401</v>
      </c>
      <c r="C92" s="42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</row>
    <row r="93" spans="2:15">
      <c r="B93" s="86" t="s">
        <v>544</v>
      </c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1"/>
    </row>
    <row r="94" spans="2:15">
      <c r="B94" s="82" t="s">
        <v>389</v>
      </c>
      <c r="C94" s="1182">
        <f>IF(C95=0,0,C96/C95)</f>
        <v>0</v>
      </c>
      <c r="D94" s="1183">
        <f t="shared" ref="D94" si="160">IF(D95=0,0,D96/D95)</f>
        <v>0</v>
      </c>
      <c r="E94" s="1183">
        <f t="shared" ref="E94" si="161">IF(E95=0,0,E96/E95)</f>
        <v>0</v>
      </c>
      <c r="F94" s="1183">
        <f t="shared" ref="F94" si="162">IF(F95=0,0,F96/F95)</f>
        <v>0</v>
      </c>
      <c r="G94" s="1183">
        <f t="shared" ref="G94" si="163">IF(G95=0,0,G96/G95)</f>
        <v>0</v>
      </c>
      <c r="H94" s="1183">
        <f t="shared" ref="H94" si="164">IF(H95=0,0,H96/H95)</f>
        <v>0</v>
      </c>
      <c r="I94" s="1183">
        <f t="shared" ref="I94" si="165">IF(I95=0,0,I96/I95)</f>
        <v>0</v>
      </c>
      <c r="J94" s="1183">
        <f t="shared" ref="J94" si="166">IF(J95=0,0,J96/J95)</f>
        <v>0</v>
      </c>
      <c r="K94" s="1183">
        <f t="shared" ref="K94" si="167">IF(K95=0,0,K96/K95)</f>
        <v>0</v>
      </c>
      <c r="L94" s="1183">
        <f t="shared" ref="L94" si="168">IF(L95=0,0,L96/L95)</f>
        <v>0</v>
      </c>
      <c r="M94" s="1183">
        <f t="shared" ref="M94" si="169">IF(M95=0,0,M96/M95)</f>
        <v>0</v>
      </c>
      <c r="N94" s="1183">
        <f t="shared" ref="N94" si="170">IF(N95=0,0,N96/N95)</f>
        <v>0</v>
      </c>
      <c r="O94" s="83">
        <f>IF(O95=0,0,+O96/O95)</f>
        <v>0</v>
      </c>
    </row>
    <row r="95" spans="2:15">
      <c r="B95" s="82" t="s">
        <v>399</v>
      </c>
      <c r="C95" s="42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84">
        <f>SUM(C95:N95)</f>
        <v>0</v>
      </c>
    </row>
    <row r="96" spans="2:15">
      <c r="B96" s="82" t="s">
        <v>400</v>
      </c>
      <c r="C96" s="42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84">
        <f>SUM(C96:N96)</f>
        <v>0</v>
      </c>
    </row>
    <row r="97" spans="2:15">
      <c r="B97" s="82" t="s">
        <v>401</v>
      </c>
      <c r="C97" s="42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2:15">
      <c r="B98" s="85" t="s">
        <v>545</v>
      </c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1"/>
    </row>
    <row r="99" spans="2:15">
      <c r="B99" s="82" t="s">
        <v>389</v>
      </c>
      <c r="C99" s="1182">
        <f>IF(C100=0,0,C101/C100)</f>
        <v>0</v>
      </c>
      <c r="D99" s="1183">
        <f t="shared" ref="D99" si="171">IF(D100=0,0,D101/D100)</f>
        <v>0</v>
      </c>
      <c r="E99" s="1183">
        <f t="shared" ref="E99" si="172">IF(E100=0,0,E101/E100)</f>
        <v>0</v>
      </c>
      <c r="F99" s="1183">
        <f t="shared" ref="F99" si="173">IF(F100=0,0,F101/F100)</f>
        <v>0</v>
      </c>
      <c r="G99" s="1183">
        <f t="shared" ref="G99" si="174">IF(G100=0,0,G101/G100)</f>
        <v>0</v>
      </c>
      <c r="H99" s="1183">
        <f t="shared" ref="H99" si="175">IF(H100=0,0,H101/H100)</f>
        <v>0</v>
      </c>
      <c r="I99" s="1183">
        <f t="shared" ref="I99" si="176">IF(I100=0,0,I101/I100)</f>
        <v>0</v>
      </c>
      <c r="J99" s="1183">
        <f t="shared" ref="J99" si="177">IF(J100=0,0,J101/J100)</f>
        <v>0</v>
      </c>
      <c r="K99" s="1183">
        <f t="shared" ref="K99" si="178">IF(K100=0,0,K101/K100)</f>
        <v>0</v>
      </c>
      <c r="L99" s="1183">
        <f t="shared" ref="L99" si="179">IF(L100=0,0,L101/L100)</f>
        <v>0</v>
      </c>
      <c r="M99" s="1183">
        <f>IF(M100=0,0,M101/M100)</f>
        <v>0</v>
      </c>
      <c r="N99" s="1183">
        <f t="shared" ref="N99" si="180">IF(N100=0,0,N101/N100)</f>
        <v>0</v>
      </c>
      <c r="O99" s="83">
        <f>IF(O100=0,0,+O101/O100)</f>
        <v>0</v>
      </c>
    </row>
    <row r="100" spans="2:15">
      <c r="B100" s="82" t="s">
        <v>399</v>
      </c>
      <c r="C100" s="42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84">
        <f>SUM(C100:N100)</f>
        <v>0</v>
      </c>
    </row>
    <row r="101" spans="2:15" ht="13.5" thickBot="1">
      <c r="B101" s="82" t="s">
        <v>546</v>
      </c>
      <c r="C101" s="42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84">
        <f>SUM(C101:N101)</f>
        <v>0</v>
      </c>
    </row>
    <row r="102" spans="2:15">
      <c r="B102" s="79" t="s">
        <v>16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8"/>
    </row>
    <row r="103" spans="2:15">
      <c r="B103" s="89" t="s">
        <v>415</v>
      </c>
      <c r="C103" s="90">
        <f>C85+C80+C75+C90+C95+C100</f>
        <v>0</v>
      </c>
      <c r="D103" s="91">
        <f t="shared" ref="D103:N103" si="181">D85+D80+D75+D90+D95+D100</f>
        <v>0</v>
      </c>
      <c r="E103" s="91">
        <f t="shared" si="181"/>
        <v>0</v>
      </c>
      <c r="F103" s="91">
        <f t="shared" si="181"/>
        <v>0</v>
      </c>
      <c r="G103" s="91">
        <f t="shared" si="181"/>
        <v>0</v>
      </c>
      <c r="H103" s="91">
        <f t="shared" si="181"/>
        <v>0</v>
      </c>
      <c r="I103" s="91">
        <f t="shared" si="181"/>
        <v>0</v>
      </c>
      <c r="J103" s="91">
        <f t="shared" si="181"/>
        <v>0</v>
      </c>
      <c r="K103" s="91">
        <f t="shared" si="181"/>
        <v>0</v>
      </c>
      <c r="L103" s="91">
        <f t="shared" si="181"/>
        <v>0</v>
      </c>
      <c r="M103" s="91">
        <f t="shared" si="181"/>
        <v>0</v>
      </c>
      <c r="N103" s="91">
        <f t="shared" si="181"/>
        <v>0</v>
      </c>
      <c r="O103" s="92">
        <f>O85+O80+O75+O90+O95+O100</f>
        <v>0</v>
      </c>
    </row>
    <row r="104" spans="2:15">
      <c r="B104" s="89" t="s">
        <v>404</v>
      </c>
      <c r="C104" s="93">
        <f>C86+C81+C76+C91+C96+C101</f>
        <v>0</v>
      </c>
      <c r="D104" s="94">
        <f t="shared" ref="D104:O104" si="182">D86+D81+D76+D91+D96+D101</f>
        <v>0</v>
      </c>
      <c r="E104" s="94">
        <f t="shared" si="182"/>
        <v>0</v>
      </c>
      <c r="F104" s="94">
        <f t="shared" si="182"/>
        <v>0</v>
      </c>
      <c r="G104" s="94">
        <f t="shared" si="182"/>
        <v>0</v>
      </c>
      <c r="H104" s="94">
        <f t="shared" si="182"/>
        <v>0</v>
      </c>
      <c r="I104" s="94">
        <f t="shared" si="182"/>
        <v>0</v>
      </c>
      <c r="J104" s="94">
        <f t="shared" si="182"/>
        <v>0</v>
      </c>
      <c r="K104" s="94">
        <f t="shared" si="182"/>
        <v>0</v>
      </c>
      <c r="L104" s="94">
        <f t="shared" si="182"/>
        <v>0</v>
      </c>
      <c r="M104" s="94">
        <f t="shared" si="182"/>
        <v>0</v>
      </c>
      <c r="N104" s="94">
        <f t="shared" si="182"/>
        <v>0</v>
      </c>
      <c r="O104" s="95">
        <f t="shared" si="182"/>
        <v>0</v>
      </c>
    </row>
    <row r="105" spans="2:15" ht="13.5" thickBot="1">
      <c r="B105" s="96" t="s">
        <v>405</v>
      </c>
      <c r="C105" s="97">
        <f>IF(C103=0,0,C104/C103)</f>
        <v>0</v>
      </c>
      <c r="D105" s="98">
        <f t="shared" ref="D105:N105" si="183">IF(D103=0,0,D104/D103)</f>
        <v>0</v>
      </c>
      <c r="E105" s="98">
        <f t="shared" si="183"/>
        <v>0</v>
      </c>
      <c r="F105" s="98">
        <f t="shared" si="183"/>
        <v>0</v>
      </c>
      <c r="G105" s="98">
        <f t="shared" si="183"/>
        <v>0</v>
      </c>
      <c r="H105" s="98">
        <f t="shared" si="183"/>
        <v>0</v>
      </c>
      <c r="I105" s="98">
        <f t="shared" si="183"/>
        <v>0</v>
      </c>
      <c r="J105" s="98">
        <f t="shared" si="183"/>
        <v>0</v>
      </c>
      <c r="K105" s="98">
        <f t="shared" si="183"/>
        <v>0</v>
      </c>
      <c r="L105" s="98">
        <f t="shared" si="183"/>
        <v>0</v>
      </c>
      <c r="M105" s="98">
        <f t="shared" si="183"/>
        <v>0</v>
      </c>
      <c r="N105" s="98">
        <f t="shared" si="183"/>
        <v>0</v>
      </c>
      <c r="O105" s="99">
        <f>IF(O103=0,0,O104/O103)</f>
        <v>0</v>
      </c>
    </row>
    <row r="106" spans="2:15" ht="13.5" thickBo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2:15" ht="15.75" thickBot="1">
      <c r="B107" s="1200" t="s">
        <v>597</v>
      </c>
      <c r="C107" s="1201"/>
      <c r="D107" s="1201"/>
      <c r="E107" s="1201"/>
      <c r="F107" s="1201"/>
      <c r="G107" s="1201"/>
      <c r="H107" s="1201"/>
      <c r="I107" s="1201"/>
      <c r="J107" s="1201"/>
      <c r="K107" s="1201"/>
      <c r="L107" s="1201"/>
      <c r="M107" s="1201"/>
      <c r="N107" s="1201"/>
      <c r="O107" s="1202"/>
    </row>
    <row r="108" spans="2:15" ht="13.5" thickBot="1">
      <c r="B108" s="75"/>
      <c r="C108" s="76" t="s">
        <v>375</v>
      </c>
      <c r="D108" s="77" t="s">
        <v>376</v>
      </c>
      <c r="E108" s="77" t="s">
        <v>377</v>
      </c>
      <c r="F108" s="77" t="s">
        <v>378</v>
      </c>
      <c r="G108" s="77" t="s">
        <v>379</v>
      </c>
      <c r="H108" s="77" t="s">
        <v>380</v>
      </c>
      <c r="I108" s="77" t="s">
        <v>381</v>
      </c>
      <c r="J108" s="77" t="s">
        <v>382</v>
      </c>
      <c r="K108" s="77" t="s">
        <v>383</v>
      </c>
      <c r="L108" s="77" t="s">
        <v>384</v>
      </c>
      <c r="M108" s="77" t="s">
        <v>385</v>
      </c>
      <c r="N108" s="77" t="s">
        <v>386</v>
      </c>
      <c r="O108" s="78" t="s">
        <v>387</v>
      </c>
    </row>
    <row r="109" spans="2:15">
      <c r="B109" s="79" t="s">
        <v>388</v>
      </c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1"/>
    </row>
    <row r="110" spans="2:15">
      <c r="B110" s="82" t="s">
        <v>389</v>
      </c>
      <c r="C110" s="1180">
        <f>IF(C111=0,0,C112/C111)</f>
        <v>0</v>
      </c>
      <c r="D110" s="1181">
        <f t="shared" ref="D110" si="184">IF(D111=0,0,D112/D111)</f>
        <v>0</v>
      </c>
      <c r="E110" s="1181">
        <f t="shared" ref="E110" si="185">IF(E111=0,0,E112/E111)</f>
        <v>0</v>
      </c>
      <c r="F110" s="1181">
        <f t="shared" ref="F110" si="186">IF(F111=0,0,F112/F111)</f>
        <v>0</v>
      </c>
      <c r="G110" s="1181">
        <f t="shared" ref="G110" si="187">IF(G111=0,0,G112/G111)</f>
        <v>0</v>
      </c>
      <c r="H110" s="1181">
        <f t="shared" ref="H110" si="188">IF(H111=0,0,H112/H111)</f>
        <v>0</v>
      </c>
      <c r="I110" s="1181">
        <f t="shared" ref="I110" si="189">IF(I111=0,0,I112/I111)</f>
        <v>0</v>
      </c>
      <c r="J110" s="1181">
        <f t="shared" ref="J110" si="190">IF(J111=0,0,J112/J111)</f>
        <v>0</v>
      </c>
      <c r="K110" s="1181">
        <f t="shared" ref="K110" si="191">IF(K111=0,0,K112/K111)</f>
        <v>0</v>
      </c>
      <c r="L110" s="1181">
        <f t="shared" ref="L110" si="192">IF(L111=0,0,L112/L111)</f>
        <v>0</v>
      </c>
      <c r="M110" s="1181">
        <f t="shared" ref="M110" si="193">IF(M111=0,0,M112/M111)</f>
        <v>0</v>
      </c>
      <c r="N110" s="1181">
        <f t="shared" ref="N110" si="194">IF(N111=0,0,N112/N111)</f>
        <v>0</v>
      </c>
      <c r="O110" s="83">
        <f>IF(O111=0,0,+O112/O111)</f>
        <v>0</v>
      </c>
    </row>
    <row r="111" spans="2:15">
      <c r="B111" s="82" t="s">
        <v>399</v>
      </c>
      <c r="C111" s="42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84">
        <f>SUM(C111:N111)</f>
        <v>0</v>
      </c>
    </row>
    <row r="112" spans="2:15">
      <c r="B112" s="82" t="s">
        <v>400</v>
      </c>
      <c r="C112" s="42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84">
        <f>SUM(C112:N112)</f>
        <v>0</v>
      </c>
    </row>
    <row r="113" spans="2:15">
      <c r="B113" s="82" t="s">
        <v>401</v>
      </c>
      <c r="C113" s="42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4"/>
    </row>
    <row r="114" spans="2:15">
      <c r="B114" s="140" t="s">
        <v>402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1"/>
    </row>
    <row r="115" spans="2:15">
      <c r="B115" s="82" t="s">
        <v>389</v>
      </c>
      <c r="C115" s="1180">
        <f>IF(C116=0,0,C117/C116)</f>
        <v>0</v>
      </c>
      <c r="D115" s="1181">
        <f t="shared" ref="D115" si="195">IF(D116=0,0,D117/D116)</f>
        <v>0</v>
      </c>
      <c r="E115" s="1181">
        <f t="shared" ref="E115" si="196">IF(E116=0,0,E117/E116)</f>
        <v>0</v>
      </c>
      <c r="F115" s="1181">
        <f t="shared" ref="F115" si="197">IF(F116=0,0,F117/F116)</f>
        <v>0</v>
      </c>
      <c r="G115" s="1181">
        <f t="shared" ref="G115" si="198">IF(G116=0,0,G117/G116)</f>
        <v>0</v>
      </c>
      <c r="H115" s="1181">
        <f t="shared" ref="H115" si="199">IF(H116=0,0,H117/H116)</f>
        <v>0</v>
      </c>
      <c r="I115" s="1181">
        <f t="shared" ref="I115" si="200">IF(I116=0,0,I117/I116)</f>
        <v>0</v>
      </c>
      <c r="J115" s="1181">
        <f t="shared" ref="J115" si="201">IF(J116=0,0,J117/J116)</f>
        <v>0</v>
      </c>
      <c r="K115" s="1181">
        <f t="shared" ref="K115" si="202">IF(K116=0,0,K117/K116)</f>
        <v>0</v>
      </c>
      <c r="L115" s="1181">
        <f t="shared" ref="L115" si="203">IF(L116=0,0,L117/L116)</f>
        <v>0</v>
      </c>
      <c r="M115" s="1181">
        <f t="shared" ref="M115" si="204">IF(M116=0,0,M117/M116)</f>
        <v>0</v>
      </c>
      <c r="N115" s="1181">
        <f t="shared" ref="N115" si="205">IF(N116=0,0,N117/N116)</f>
        <v>0</v>
      </c>
      <c r="O115" s="83">
        <f>IF(O116=0,0,+O117/O116)</f>
        <v>0</v>
      </c>
    </row>
    <row r="116" spans="2:15">
      <c r="B116" s="82" t="s">
        <v>399</v>
      </c>
      <c r="C116" s="42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84">
        <f>SUM(C116:N116)</f>
        <v>0</v>
      </c>
    </row>
    <row r="117" spans="2:15">
      <c r="B117" s="82" t="s">
        <v>400</v>
      </c>
      <c r="C117" s="42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84">
        <f>SUM(C117:N117)</f>
        <v>0</v>
      </c>
    </row>
    <row r="118" spans="2:15">
      <c r="B118" s="82" t="s">
        <v>401</v>
      </c>
      <c r="C118" s="42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4"/>
    </row>
    <row r="119" spans="2:15">
      <c r="B119" s="140" t="s">
        <v>403</v>
      </c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1"/>
    </row>
    <row r="120" spans="2:15">
      <c r="B120" s="82" t="s">
        <v>389</v>
      </c>
      <c r="C120" s="1180">
        <f>IF(C121=0,0,C122/C121)</f>
        <v>0</v>
      </c>
      <c r="D120" s="1181">
        <f t="shared" ref="D120" si="206">IF(D121=0,0,D122/D121)</f>
        <v>0</v>
      </c>
      <c r="E120" s="1181">
        <f t="shared" ref="E120" si="207">IF(E121=0,0,E122/E121)</f>
        <v>0</v>
      </c>
      <c r="F120" s="1181">
        <f t="shared" ref="F120" si="208">IF(F121=0,0,F122/F121)</f>
        <v>0</v>
      </c>
      <c r="G120" s="1181">
        <f t="shared" ref="G120" si="209">IF(G121=0,0,G122/G121)</f>
        <v>0</v>
      </c>
      <c r="H120" s="1181">
        <f t="shared" ref="H120" si="210">IF(H121=0,0,H122/H121)</f>
        <v>0</v>
      </c>
      <c r="I120" s="1181">
        <f t="shared" ref="I120" si="211">IF(I121=0,0,I122/I121)</f>
        <v>0</v>
      </c>
      <c r="J120" s="1181">
        <f t="shared" ref="J120" si="212">IF(J121=0,0,J122/J121)</f>
        <v>0</v>
      </c>
      <c r="K120" s="1181">
        <f t="shared" ref="K120" si="213">IF(K121=0,0,K122/K121)</f>
        <v>0</v>
      </c>
      <c r="L120" s="1181">
        <f t="shared" ref="L120" si="214">IF(L121=0,0,L122/L121)</f>
        <v>0</v>
      </c>
      <c r="M120" s="1181">
        <f t="shared" ref="M120" si="215">IF(M121=0,0,M122/M121)</f>
        <v>0</v>
      </c>
      <c r="N120" s="1181">
        <f t="shared" ref="N120" si="216">IF(N121=0,0,N122/N121)</f>
        <v>0</v>
      </c>
      <c r="O120" s="83">
        <f>IF(O121=0,0,+O122/O121)</f>
        <v>0</v>
      </c>
    </row>
    <row r="121" spans="2:15">
      <c r="B121" s="82" t="s">
        <v>399</v>
      </c>
      <c r="C121" s="42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84">
        <f>SUM(C121:N121)</f>
        <v>0</v>
      </c>
    </row>
    <row r="122" spans="2:15">
      <c r="B122" s="82" t="s">
        <v>400</v>
      </c>
      <c r="C122" s="42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84">
        <f>SUM(C122:N122)</f>
        <v>0</v>
      </c>
    </row>
    <row r="123" spans="2:15">
      <c r="B123" s="82" t="s">
        <v>401</v>
      </c>
      <c r="C123" s="42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4"/>
    </row>
    <row r="124" spans="2:15">
      <c r="B124" s="85" t="s">
        <v>24</v>
      </c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1"/>
    </row>
    <row r="125" spans="2:15">
      <c r="B125" s="82" t="s">
        <v>389</v>
      </c>
      <c r="C125" s="1182">
        <f>IF(C126=0,0,C127/C126)</f>
        <v>0</v>
      </c>
      <c r="D125" s="1183">
        <f t="shared" ref="D125" si="217">IF(D126=0,0,D127/D126)</f>
        <v>0</v>
      </c>
      <c r="E125" s="1183">
        <f t="shared" ref="E125" si="218">IF(E126=0,0,E127/E126)</f>
        <v>0</v>
      </c>
      <c r="F125" s="1183">
        <f t="shared" ref="F125" si="219">IF(F126=0,0,F127/F126)</f>
        <v>0</v>
      </c>
      <c r="G125" s="1183">
        <f t="shared" ref="G125" si="220">IF(G126=0,0,G127/G126)</f>
        <v>0</v>
      </c>
      <c r="H125" s="1183">
        <f t="shared" ref="H125" si="221">IF(H126=0,0,H127/H126)</f>
        <v>0</v>
      </c>
      <c r="I125" s="1183">
        <f t="shared" ref="I125" si="222">IF(I126=0,0,I127/I126)</f>
        <v>0</v>
      </c>
      <c r="J125" s="1183">
        <f t="shared" ref="J125" si="223">IF(J126=0,0,J127/J126)</f>
        <v>0</v>
      </c>
      <c r="K125" s="1183">
        <f t="shared" ref="K125" si="224">IF(K126=0,0,K127/K126)</f>
        <v>0</v>
      </c>
      <c r="L125" s="1183">
        <f t="shared" ref="L125" si="225">IF(L126=0,0,L127/L126)</f>
        <v>0</v>
      </c>
      <c r="M125" s="1183">
        <f t="shared" ref="M125" si="226">IF(M126=0,0,M127/M126)</f>
        <v>0</v>
      </c>
      <c r="N125" s="1183">
        <f t="shared" ref="N125" si="227">IF(N126=0,0,N127/N126)</f>
        <v>0</v>
      </c>
      <c r="O125" s="83">
        <f>IF(O126=0,0,+O127/O126)</f>
        <v>0</v>
      </c>
    </row>
    <row r="126" spans="2:15">
      <c r="B126" s="82" t="s">
        <v>399</v>
      </c>
      <c r="C126" s="42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84">
        <f>SUM(C126:N126)</f>
        <v>0</v>
      </c>
    </row>
    <row r="127" spans="2:15">
      <c r="B127" s="82" t="s">
        <v>400</v>
      </c>
      <c r="C127" s="42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84">
        <f>SUM(C127:N127)</f>
        <v>0</v>
      </c>
    </row>
    <row r="128" spans="2:15">
      <c r="B128" s="82" t="s">
        <v>401</v>
      </c>
      <c r="C128" s="42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</row>
    <row r="129" spans="2:15">
      <c r="B129" s="86" t="s">
        <v>544</v>
      </c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1"/>
    </row>
    <row r="130" spans="2:15">
      <c r="B130" s="82" t="s">
        <v>389</v>
      </c>
      <c r="C130" s="1182">
        <f>IF(C131=0,0,C132/C131)</f>
        <v>0</v>
      </c>
      <c r="D130" s="1183">
        <f t="shared" ref="D130" si="228">IF(D131=0,0,D132/D131)</f>
        <v>0</v>
      </c>
      <c r="E130" s="1183">
        <f t="shared" ref="E130" si="229">IF(E131=0,0,E132/E131)</f>
        <v>0</v>
      </c>
      <c r="F130" s="1183">
        <f t="shared" ref="F130" si="230">IF(F131=0,0,F132/F131)</f>
        <v>0</v>
      </c>
      <c r="G130" s="1183">
        <f t="shared" ref="G130" si="231">IF(G131=0,0,G132/G131)</f>
        <v>0</v>
      </c>
      <c r="H130" s="1183">
        <f t="shared" ref="H130" si="232">IF(H131=0,0,H132/H131)</f>
        <v>0</v>
      </c>
      <c r="I130" s="1183">
        <f t="shared" ref="I130" si="233">IF(I131=0,0,I132/I131)</f>
        <v>0</v>
      </c>
      <c r="J130" s="1183">
        <f t="shared" ref="J130" si="234">IF(J131=0,0,J132/J131)</f>
        <v>0</v>
      </c>
      <c r="K130" s="1183">
        <f t="shared" ref="K130" si="235">IF(K131=0,0,K132/K131)</f>
        <v>0</v>
      </c>
      <c r="L130" s="1183">
        <f t="shared" ref="L130" si="236">IF(L131=0,0,L132/L131)</f>
        <v>0</v>
      </c>
      <c r="M130" s="1183">
        <f t="shared" ref="M130" si="237">IF(M131=0,0,M132/M131)</f>
        <v>0</v>
      </c>
      <c r="N130" s="1183">
        <f t="shared" ref="N130" si="238">IF(N131=0,0,N132/N131)</f>
        <v>0</v>
      </c>
      <c r="O130" s="83">
        <f>IF(O131=0,0,+O132/O131)</f>
        <v>0</v>
      </c>
    </row>
    <row r="131" spans="2:15">
      <c r="B131" s="82" t="s">
        <v>399</v>
      </c>
      <c r="C131" s="42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84">
        <f>SUM(C131:N131)</f>
        <v>0</v>
      </c>
    </row>
    <row r="132" spans="2:15">
      <c r="B132" s="82" t="s">
        <v>400</v>
      </c>
      <c r="C132" s="42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84">
        <f>SUM(C132:N132)</f>
        <v>0</v>
      </c>
    </row>
    <row r="133" spans="2:15">
      <c r="B133" s="82" t="s">
        <v>401</v>
      </c>
      <c r="C133" s="42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</row>
    <row r="134" spans="2:15">
      <c r="B134" s="85" t="s">
        <v>545</v>
      </c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1"/>
    </row>
    <row r="135" spans="2:15">
      <c r="B135" s="82" t="s">
        <v>389</v>
      </c>
      <c r="C135" s="1182">
        <f>IF(C136=0,0,C137/C136)</f>
        <v>0</v>
      </c>
      <c r="D135" s="1183">
        <f t="shared" ref="D135" si="239">IF(D136=0,0,D137/D136)</f>
        <v>0</v>
      </c>
      <c r="E135" s="1183">
        <f t="shared" ref="E135" si="240">IF(E136=0,0,E137/E136)</f>
        <v>0</v>
      </c>
      <c r="F135" s="1183">
        <f t="shared" ref="F135" si="241">IF(F136=0,0,F137/F136)</f>
        <v>0</v>
      </c>
      <c r="G135" s="1183">
        <f t="shared" ref="G135" si="242">IF(G136=0,0,G137/G136)</f>
        <v>0</v>
      </c>
      <c r="H135" s="1183">
        <f t="shared" ref="H135" si="243">IF(H136=0,0,H137/H136)</f>
        <v>0</v>
      </c>
      <c r="I135" s="1183">
        <f t="shared" ref="I135" si="244">IF(I136=0,0,I137/I136)</f>
        <v>0</v>
      </c>
      <c r="J135" s="1183">
        <f t="shared" ref="J135" si="245">IF(J136=0,0,J137/J136)</f>
        <v>0</v>
      </c>
      <c r="K135" s="1183">
        <f t="shared" ref="K135" si="246">IF(K136=0,0,K137/K136)</f>
        <v>0</v>
      </c>
      <c r="L135" s="1183">
        <f t="shared" ref="L135" si="247">IF(L136=0,0,L137/L136)</f>
        <v>0</v>
      </c>
      <c r="M135" s="1183">
        <f>IF(M136=0,0,M137/M136)</f>
        <v>0</v>
      </c>
      <c r="N135" s="1183">
        <f t="shared" ref="N135" si="248">IF(N136=0,0,N137/N136)</f>
        <v>0</v>
      </c>
      <c r="O135" s="83">
        <f>IF(O136=0,0,+O137/O136)</f>
        <v>0</v>
      </c>
    </row>
    <row r="136" spans="2:15">
      <c r="B136" s="82" t="s">
        <v>399</v>
      </c>
      <c r="C136" s="42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84">
        <f>SUM(C136:N136)</f>
        <v>0</v>
      </c>
    </row>
    <row r="137" spans="2:15" ht="13.5" thickBot="1">
      <c r="B137" s="82" t="s">
        <v>546</v>
      </c>
      <c r="C137" s="42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84">
        <f>SUM(C137:N137)</f>
        <v>0</v>
      </c>
    </row>
    <row r="138" spans="2:15">
      <c r="B138" s="79" t="s">
        <v>16</v>
      </c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8"/>
    </row>
    <row r="139" spans="2:15">
      <c r="B139" s="89" t="s">
        <v>415</v>
      </c>
      <c r="C139" s="90">
        <f>C121+C116+C111+C126+C131+C136</f>
        <v>0</v>
      </c>
      <c r="D139" s="91">
        <f t="shared" ref="D139:N139" si="249">D121+D116+D111+D126+D131+D136</f>
        <v>0</v>
      </c>
      <c r="E139" s="91">
        <f t="shared" si="249"/>
        <v>0</v>
      </c>
      <c r="F139" s="91">
        <f t="shared" si="249"/>
        <v>0</v>
      </c>
      <c r="G139" s="91">
        <f t="shared" si="249"/>
        <v>0</v>
      </c>
      <c r="H139" s="91">
        <f t="shared" si="249"/>
        <v>0</v>
      </c>
      <c r="I139" s="91">
        <f t="shared" si="249"/>
        <v>0</v>
      </c>
      <c r="J139" s="91">
        <f t="shared" si="249"/>
        <v>0</v>
      </c>
      <c r="K139" s="91">
        <f t="shared" si="249"/>
        <v>0</v>
      </c>
      <c r="L139" s="91">
        <f t="shared" si="249"/>
        <v>0</v>
      </c>
      <c r="M139" s="91">
        <f t="shared" si="249"/>
        <v>0</v>
      </c>
      <c r="N139" s="91">
        <f t="shared" si="249"/>
        <v>0</v>
      </c>
      <c r="O139" s="92">
        <f>O121+O116+O111+O126+O131+O136</f>
        <v>0</v>
      </c>
    </row>
    <row r="140" spans="2:15">
      <c r="B140" s="89" t="s">
        <v>404</v>
      </c>
      <c r="C140" s="93">
        <f>C122+C117+C112+C127+C132+C137</f>
        <v>0</v>
      </c>
      <c r="D140" s="94">
        <f t="shared" ref="D140:O140" si="250">D122+D117+D112+D127+D132+D137</f>
        <v>0</v>
      </c>
      <c r="E140" s="94">
        <f t="shared" si="250"/>
        <v>0</v>
      </c>
      <c r="F140" s="94">
        <f t="shared" si="250"/>
        <v>0</v>
      </c>
      <c r="G140" s="94">
        <f t="shared" si="250"/>
        <v>0</v>
      </c>
      <c r="H140" s="94">
        <f t="shared" si="250"/>
        <v>0</v>
      </c>
      <c r="I140" s="94">
        <f t="shared" si="250"/>
        <v>0</v>
      </c>
      <c r="J140" s="94">
        <f t="shared" si="250"/>
        <v>0</v>
      </c>
      <c r="K140" s="94">
        <f t="shared" si="250"/>
        <v>0</v>
      </c>
      <c r="L140" s="94">
        <f t="shared" si="250"/>
        <v>0</v>
      </c>
      <c r="M140" s="94">
        <f t="shared" si="250"/>
        <v>0</v>
      </c>
      <c r="N140" s="94">
        <f t="shared" si="250"/>
        <v>0</v>
      </c>
      <c r="O140" s="95">
        <f t="shared" si="250"/>
        <v>0</v>
      </c>
    </row>
    <row r="141" spans="2:15" ht="13.5" thickBot="1">
      <c r="B141" s="96" t="s">
        <v>405</v>
      </c>
      <c r="C141" s="97">
        <f>IF(C139=0,0,C140/C139)</f>
        <v>0</v>
      </c>
      <c r="D141" s="98">
        <f t="shared" ref="D141:N141" si="251">IF(D139=0,0,D140/D139)</f>
        <v>0</v>
      </c>
      <c r="E141" s="98">
        <f t="shared" si="251"/>
        <v>0</v>
      </c>
      <c r="F141" s="98">
        <f t="shared" si="251"/>
        <v>0</v>
      </c>
      <c r="G141" s="98">
        <f t="shared" si="251"/>
        <v>0</v>
      </c>
      <c r="H141" s="98">
        <f t="shared" si="251"/>
        <v>0</v>
      </c>
      <c r="I141" s="98">
        <f t="shared" si="251"/>
        <v>0</v>
      </c>
      <c r="J141" s="98">
        <f t="shared" si="251"/>
        <v>0</v>
      </c>
      <c r="K141" s="98">
        <f t="shared" si="251"/>
        <v>0</v>
      </c>
      <c r="L141" s="98">
        <f t="shared" si="251"/>
        <v>0</v>
      </c>
      <c r="M141" s="98">
        <f t="shared" si="251"/>
        <v>0</v>
      </c>
      <c r="N141" s="98">
        <f t="shared" si="251"/>
        <v>0</v>
      </c>
      <c r="O141" s="99">
        <f>IF(O139=0,0,O140/O139)</f>
        <v>0</v>
      </c>
    </row>
    <row r="142" spans="2:15" ht="7.9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2:1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2:15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2:15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2:15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2:15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2:15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2:15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2:15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2:15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2:15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2:15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2:15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2:15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2:15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2:15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2:15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2:15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</sheetData>
  <sheetProtection password="96CB" sheet="1" objects="1" scenarios="1" formatCells="0" formatColumns="0" formatRows="0" insertColumns="0" insertRows="0" deleteColumns="0" deleteRows="0" selectLockedCells="1"/>
  <mergeCells count="4">
    <mergeCell ref="B71:O71"/>
    <mergeCell ref="B107:O107"/>
    <mergeCell ref="B4:O4"/>
    <mergeCell ref="B35:O35"/>
  </mergeCells>
  <printOptions horizontalCentered="1" verticalCentered="1"/>
  <pageMargins left="0.39370078740157483" right="0.35433070866141736" top="0.59055118110236227" bottom="0.59055118110236227" header="0.51181102362204722" footer="0.51181102362204722"/>
  <pageSetup paperSize="9" scale="49" orientation="landscape" r:id="rId1"/>
  <headerFooter alignWithMargins="0">
    <oddFooter>&amp;R&amp;P/&amp;N</oddFooter>
  </headerFooter>
  <rowBreaks count="1" manualBreakCount="1">
    <brk id="70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14"/>
  <sheetViews>
    <sheetView showGridLines="0" view="pageBreakPreview" zoomScale="85" zoomScaleSheetLayoutView="85" workbookViewId="0">
      <selection activeCell="B7" sqref="B7"/>
    </sheetView>
  </sheetViews>
  <sheetFormatPr defaultColWidth="9.140625" defaultRowHeight="12.75"/>
  <cols>
    <col min="1" max="1" width="1.7109375" style="2" customWidth="1"/>
    <col min="2" max="2" width="10.7109375" style="2" bestFit="1" customWidth="1"/>
    <col min="3" max="3" width="9.85546875" style="2" customWidth="1"/>
    <col min="4" max="4" width="18.5703125" style="2" bestFit="1" customWidth="1"/>
    <col min="5" max="8" width="10.7109375" style="2" customWidth="1"/>
    <col min="9" max="9" width="1.7109375" style="2" customWidth="1"/>
    <col min="10" max="10" width="8.42578125" style="2" customWidth="1"/>
    <col min="11" max="16384" width="9.140625" style="2"/>
  </cols>
  <sheetData>
    <row r="1" spans="2:14" s="74" customFormat="1" ht="7.9" customHeight="1">
      <c r="I1" s="2"/>
      <c r="J1" s="2"/>
      <c r="K1" s="2"/>
      <c r="L1" s="2"/>
      <c r="M1" s="2"/>
      <c r="N1" s="2"/>
    </row>
    <row r="2" spans="2:14" s="74" customFormat="1" ht="18.75">
      <c r="B2" s="111" t="s">
        <v>650</v>
      </c>
      <c r="C2" s="73"/>
      <c r="H2" s="387"/>
      <c r="I2" s="448"/>
      <c r="J2" s="448"/>
      <c r="K2" s="448"/>
      <c r="L2" s="448"/>
      <c r="M2" s="2"/>
      <c r="N2" s="2"/>
    </row>
    <row r="3" spans="2:14" s="74" customFormat="1" ht="7.9" customHeight="1">
      <c r="I3" s="2"/>
      <c r="J3" s="2"/>
      <c r="K3" s="2"/>
      <c r="L3" s="2"/>
      <c r="M3" s="2"/>
      <c r="N3" s="2"/>
    </row>
    <row r="4" spans="2:14" s="74" customFormat="1">
      <c r="B4" s="1203" t="s">
        <v>0</v>
      </c>
      <c r="C4" s="1203"/>
      <c r="D4" s="1203"/>
      <c r="E4" s="1203"/>
      <c r="F4" s="1203"/>
      <c r="G4" s="1203"/>
      <c r="H4" s="1203"/>
      <c r="I4" s="2"/>
      <c r="J4" s="2"/>
      <c r="K4" s="2"/>
      <c r="L4" s="2"/>
      <c r="M4" s="2"/>
      <c r="N4" s="2"/>
    </row>
    <row r="5" spans="2:14" s="74" customFormat="1">
      <c r="B5" s="1204" t="s">
        <v>598</v>
      </c>
      <c r="C5" s="1204" t="s">
        <v>935</v>
      </c>
      <c r="D5" s="1204" t="s">
        <v>1</v>
      </c>
      <c r="E5" s="1205" t="s">
        <v>601</v>
      </c>
      <c r="F5" s="1205"/>
      <c r="G5" s="1205"/>
      <c r="H5" s="1205"/>
      <c r="I5" s="2"/>
      <c r="J5" s="2"/>
      <c r="K5" s="2"/>
      <c r="L5" s="2"/>
      <c r="M5" s="2"/>
      <c r="N5" s="2"/>
    </row>
    <row r="6" spans="2:14" s="583" customFormat="1">
      <c r="B6" s="1204"/>
      <c r="C6" s="1204"/>
      <c r="D6" s="1204"/>
      <c r="E6" s="593">
        <v>2012</v>
      </c>
      <c r="F6" s="593">
        <v>2013</v>
      </c>
      <c r="G6" s="593">
        <v>2014</v>
      </c>
      <c r="H6" s="593">
        <v>2015</v>
      </c>
      <c r="I6" s="5"/>
      <c r="J6" s="5"/>
      <c r="K6" s="5"/>
      <c r="L6" s="5"/>
      <c r="M6" s="5"/>
      <c r="N6" s="5"/>
    </row>
    <row r="7" spans="2:14" s="5" customFormat="1">
      <c r="B7" s="349"/>
      <c r="C7" s="350"/>
      <c r="D7" s="350"/>
      <c r="E7" s="350"/>
      <c r="F7" s="350"/>
      <c r="G7" s="350"/>
      <c r="H7" s="14"/>
    </row>
    <row r="8" spans="2:14" s="5" customFormat="1">
      <c r="B8" s="349"/>
      <c r="C8" s="349"/>
      <c r="D8" s="350"/>
      <c r="E8" s="350"/>
      <c r="F8" s="350"/>
      <c r="G8" s="350"/>
      <c r="H8" s="14"/>
    </row>
    <row r="9" spans="2:14" s="5" customFormat="1">
      <c r="B9" s="349"/>
      <c r="C9" s="350"/>
      <c r="D9" s="350"/>
      <c r="E9" s="350"/>
      <c r="F9" s="350"/>
      <c r="G9" s="350"/>
      <c r="H9" s="14"/>
    </row>
    <row r="10" spans="2:14" s="5" customFormat="1">
      <c r="B10" s="349"/>
      <c r="C10" s="350"/>
      <c r="D10" s="350"/>
      <c r="E10" s="350"/>
      <c r="F10" s="350"/>
      <c r="G10" s="350"/>
      <c r="H10" s="14"/>
    </row>
    <row r="11" spans="2:14" s="5" customFormat="1">
      <c r="B11" s="349"/>
      <c r="C11" s="350"/>
      <c r="D11" s="350"/>
      <c r="E11" s="350"/>
      <c r="F11" s="350"/>
      <c r="G11" s="350"/>
      <c r="H11" s="14"/>
    </row>
    <row r="12" spans="2:14" s="5" customFormat="1">
      <c r="B12" s="349"/>
      <c r="C12" s="350"/>
      <c r="D12" s="350"/>
      <c r="E12" s="350"/>
      <c r="F12" s="350"/>
      <c r="G12" s="350"/>
      <c r="H12" s="14"/>
    </row>
    <row r="13" spans="2:14" s="5" customFormat="1">
      <c r="B13" s="349"/>
      <c r="C13" s="350"/>
      <c r="D13" s="350"/>
      <c r="E13" s="350"/>
      <c r="F13" s="350"/>
      <c r="G13" s="350"/>
      <c r="H13" s="14"/>
    </row>
    <row r="14" spans="2:14" s="5" customFormat="1">
      <c r="B14" s="349"/>
      <c r="C14" s="350"/>
      <c r="D14" s="350"/>
      <c r="E14" s="350"/>
      <c r="F14" s="350"/>
      <c r="G14" s="350"/>
      <c r="H14" s="14"/>
    </row>
    <row r="15" spans="2:14" s="5" customFormat="1">
      <c r="B15" s="349"/>
      <c r="C15" s="350"/>
      <c r="D15" s="350"/>
      <c r="E15" s="350"/>
      <c r="F15" s="350"/>
      <c r="G15" s="350"/>
      <c r="H15" s="14"/>
    </row>
    <row r="16" spans="2:14" s="5" customFormat="1">
      <c r="B16" s="349"/>
      <c r="C16" s="350"/>
      <c r="D16" s="350"/>
      <c r="E16" s="350"/>
      <c r="F16" s="350"/>
      <c r="G16" s="350"/>
      <c r="H16" s="14"/>
    </row>
    <row r="17" spans="2:9" s="5" customFormat="1">
      <c r="B17" s="349"/>
      <c r="C17" s="350"/>
      <c r="D17" s="350"/>
      <c r="E17" s="350"/>
      <c r="F17" s="350"/>
      <c r="G17" s="350"/>
      <c r="H17" s="14"/>
    </row>
    <row r="18" spans="2:9" s="5" customFormat="1">
      <c r="B18" s="349"/>
      <c r="C18" s="350"/>
      <c r="D18" s="350"/>
      <c r="E18" s="350"/>
      <c r="F18" s="350"/>
      <c r="G18" s="350"/>
      <c r="H18" s="14"/>
    </row>
    <row r="19" spans="2:9" s="5" customFormat="1">
      <c r="B19" s="349"/>
      <c r="C19" s="350"/>
      <c r="D19" s="350"/>
      <c r="E19" s="350"/>
      <c r="F19" s="350"/>
      <c r="G19" s="350"/>
      <c r="H19" s="14"/>
    </row>
    <row r="20" spans="2:9" s="5" customFormat="1">
      <c r="B20" s="349"/>
      <c r="C20" s="350"/>
      <c r="D20" s="350"/>
      <c r="E20" s="350"/>
      <c r="F20" s="350"/>
      <c r="G20" s="350"/>
      <c r="H20" s="14"/>
      <c r="I20" s="4"/>
    </row>
    <row r="21" spans="2:9" s="5" customFormat="1" ht="7.9" customHeight="1">
      <c r="B21" s="148"/>
      <c r="C21" s="4"/>
      <c r="D21" s="4"/>
      <c r="E21" s="4"/>
      <c r="F21" s="4"/>
      <c r="G21" s="4"/>
      <c r="H21" s="17"/>
      <c r="I21" s="4"/>
    </row>
    <row r="22" spans="2:9" s="5" customFormat="1">
      <c r="B22" s="148"/>
      <c r="C22" s="4"/>
      <c r="D22" s="4"/>
      <c r="E22" s="4"/>
      <c r="F22" s="4"/>
      <c r="G22" s="4"/>
      <c r="H22" s="17"/>
      <c r="I22" s="4"/>
    </row>
    <row r="23" spans="2:9" s="5" customFormat="1">
      <c r="B23" s="148"/>
      <c r="C23" s="4"/>
      <c r="D23" s="4"/>
      <c r="E23" s="4"/>
      <c r="F23" s="4"/>
      <c r="G23" s="4"/>
      <c r="H23" s="17"/>
      <c r="I23" s="4"/>
    </row>
    <row r="24" spans="2:9" s="5" customFormat="1">
      <c r="B24" s="148"/>
      <c r="C24" s="4"/>
      <c r="D24" s="4"/>
      <c r="E24" s="4"/>
      <c r="F24" s="4"/>
      <c r="G24" s="4"/>
      <c r="H24" s="17"/>
      <c r="I24" s="4"/>
    </row>
    <row r="25" spans="2:9" s="5" customFormat="1">
      <c r="B25" s="148"/>
      <c r="C25" s="4"/>
      <c r="D25" s="4"/>
      <c r="E25" s="4"/>
      <c r="F25" s="4"/>
      <c r="G25" s="4"/>
      <c r="H25" s="17"/>
      <c r="I25" s="4"/>
    </row>
    <row r="26" spans="2:9" s="5" customFormat="1">
      <c r="B26" s="148"/>
      <c r="C26" s="4"/>
      <c r="D26" s="4"/>
      <c r="E26" s="4"/>
      <c r="F26" s="4"/>
      <c r="G26" s="4"/>
      <c r="H26" s="17"/>
      <c r="I26" s="4"/>
    </row>
    <row r="27" spans="2:9" s="5" customFormat="1">
      <c r="B27" s="148"/>
      <c r="C27" s="4"/>
      <c r="D27" s="4"/>
      <c r="E27" s="4"/>
      <c r="F27" s="4"/>
      <c r="G27" s="4"/>
      <c r="H27" s="17"/>
      <c r="I27" s="4"/>
    </row>
    <row r="28" spans="2:9" s="5" customFormat="1">
      <c r="B28" s="148"/>
      <c r="C28" s="4"/>
      <c r="D28" s="4"/>
      <c r="E28" s="4"/>
      <c r="F28" s="4"/>
      <c r="G28" s="4"/>
      <c r="H28" s="17"/>
      <c r="I28" s="4"/>
    </row>
    <row r="29" spans="2:9" s="5" customFormat="1">
      <c r="B29" s="148"/>
      <c r="C29" s="4"/>
      <c r="D29" s="4"/>
      <c r="E29" s="4"/>
      <c r="F29" s="4"/>
      <c r="G29" s="4"/>
      <c r="H29" s="17"/>
      <c r="I29" s="4"/>
    </row>
    <row r="30" spans="2:9" s="5" customFormat="1">
      <c r="B30" s="148"/>
      <c r="C30" s="4"/>
      <c r="D30" s="4"/>
      <c r="E30" s="4"/>
      <c r="F30" s="4"/>
      <c r="G30" s="4"/>
      <c r="H30" s="17"/>
      <c r="I30" s="4"/>
    </row>
    <row r="31" spans="2:9" s="5" customFormat="1">
      <c r="B31" s="148"/>
      <c r="C31" s="4"/>
      <c r="D31" s="4"/>
      <c r="E31" s="4"/>
      <c r="F31" s="4"/>
      <c r="G31" s="4"/>
      <c r="H31" s="17"/>
      <c r="I31" s="4"/>
    </row>
    <row r="32" spans="2:9" s="5" customFormat="1">
      <c r="B32" s="148"/>
      <c r="C32" s="4"/>
      <c r="D32" s="4"/>
      <c r="E32" s="4"/>
      <c r="F32" s="4"/>
      <c r="G32" s="4"/>
      <c r="H32" s="17"/>
      <c r="I32" s="4"/>
    </row>
    <row r="33" spans="2:9" s="5" customFormat="1">
      <c r="B33" s="148"/>
      <c r="C33" s="4"/>
      <c r="D33" s="4"/>
      <c r="E33" s="4"/>
      <c r="F33" s="4"/>
      <c r="G33" s="4"/>
      <c r="H33" s="17"/>
      <c r="I33" s="4"/>
    </row>
    <row r="34" spans="2:9" s="5" customFormat="1">
      <c r="B34" s="148"/>
      <c r="C34" s="4"/>
      <c r="D34" s="4"/>
      <c r="E34" s="4"/>
      <c r="F34" s="4"/>
      <c r="G34" s="4"/>
      <c r="H34" s="17"/>
      <c r="I34" s="4"/>
    </row>
    <row r="35" spans="2:9" s="5" customFormat="1">
      <c r="B35" s="148"/>
      <c r="C35" s="4"/>
      <c r="D35" s="4"/>
      <c r="E35" s="4"/>
      <c r="F35" s="4"/>
      <c r="G35" s="4"/>
      <c r="H35" s="17"/>
      <c r="I35" s="4"/>
    </row>
    <row r="36" spans="2:9" s="5" customFormat="1">
      <c r="B36" s="148"/>
      <c r="C36" s="4"/>
      <c r="D36" s="4"/>
      <c r="E36" s="4"/>
      <c r="F36" s="4"/>
      <c r="G36" s="4"/>
      <c r="H36" s="17"/>
      <c r="I36" s="4"/>
    </row>
    <row r="37" spans="2:9" s="5" customFormat="1">
      <c r="B37" s="148"/>
      <c r="C37" s="4"/>
      <c r="D37" s="4"/>
      <c r="E37" s="4"/>
      <c r="F37" s="4"/>
      <c r="G37" s="4"/>
      <c r="H37" s="17"/>
      <c r="I37" s="4"/>
    </row>
    <row r="38" spans="2:9" s="5" customFormat="1">
      <c r="B38" s="148"/>
      <c r="C38" s="4"/>
      <c r="D38" s="4"/>
      <c r="E38" s="4"/>
      <c r="F38" s="4"/>
      <c r="G38" s="4"/>
      <c r="H38" s="17"/>
      <c r="I38" s="4"/>
    </row>
    <row r="39" spans="2:9" s="5" customFormat="1">
      <c r="B39" s="148"/>
      <c r="C39" s="4"/>
      <c r="D39" s="4"/>
      <c r="E39" s="4"/>
      <c r="F39" s="4"/>
      <c r="G39" s="4"/>
      <c r="H39" s="17"/>
      <c r="I39" s="4"/>
    </row>
    <row r="40" spans="2:9" s="5" customFormat="1">
      <c r="B40" s="148"/>
      <c r="C40" s="4"/>
      <c r="D40" s="4"/>
      <c r="E40" s="4"/>
      <c r="F40" s="4"/>
      <c r="G40" s="4"/>
      <c r="H40" s="17"/>
      <c r="I40" s="4"/>
    </row>
    <row r="41" spans="2:9" s="5" customFormat="1">
      <c r="B41" s="148"/>
      <c r="C41" s="4"/>
      <c r="D41" s="4"/>
      <c r="E41" s="4"/>
      <c r="F41" s="4"/>
      <c r="G41" s="4"/>
      <c r="H41" s="17"/>
      <c r="I41" s="4"/>
    </row>
    <row r="42" spans="2:9" s="5" customFormat="1">
      <c r="B42" s="148"/>
      <c r="C42" s="4"/>
      <c r="D42" s="4"/>
      <c r="E42" s="4"/>
      <c r="F42" s="4"/>
      <c r="G42" s="4"/>
      <c r="H42" s="17"/>
      <c r="I42" s="4"/>
    </row>
    <row r="43" spans="2:9" s="5" customFormat="1">
      <c r="B43" s="148"/>
      <c r="C43" s="4"/>
      <c r="D43" s="4"/>
      <c r="E43" s="4"/>
      <c r="F43" s="4"/>
      <c r="G43" s="4"/>
      <c r="H43" s="17"/>
      <c r="I43" s="4"/>
    </row>
    <row r="44" spans="2:9" s="5" customFormat="1">
      <c r="B44" s="148"/>
      <c r="C44" s="4"/>
      <c r="D44" s="4"/>
      <c r="E44" s="4"/>
      <c r="F44" s="4"/>
      <c r="G44" s="4"/>
      <c r="H44" s="17"/>
      <c r="I44" s="4"/>
    </row>
    <row r="45" spans="2:9" s="5" customFormat="1">
      <c r="B45" s="148"/>
      <c r="C45" s="4"/>
      <c r="D45" s="4"/>
      <c r="E45" s="4"/>
      <c r="F45" s="4"/>
      <c r="G45" s="4"/>
      <c r="H45" s="17"/>
      <c r="I45" s="4"/>
    </row>
    <row r="46" spans="2:9" s="5" customFormat="1">
      <c r="B46" s="148"/>
      <c r="C46" s="4"/>
      <c r="D46" s="4"/>
      <c r="E46" s="4"/>
      <c r="F46" s="4"/>
      <c r="G46" s="4"/>
      <c r="H46" s="17"/>
      <c r="I46" s="4"/>
    </row>
    <row r="47" spans="2:9" s="5" customFormat="1">
      <c r="B47" s="148"/>
      <c r="C47" s="4"/>
      <c r="D47" s="4"/>
      <c r="E47" s="4"/>
      <c r="F47" s="4"/>
      <c r="G47" s="4"/>
      <c r="H47" s="17"/>
      <c r="I47" s="4"/>
    </row>
    <row r="48" spans="2:9" s="5" customFormat="1">
      <c r="B48" s="148"/>
      <c r="C48" s="4"/>
      <c r="D48" s="4"/>
      <c r="E48" s="4"/>
      <c r="F48" s="4"/>
      <c r="G48" s="4"/>
      <c r="H48" s="17"/>
      <c r="I48" s="4"/>
    </row>
    <row r="49" spans="2:9" s="5" customFormat="1">
      <c r="B49" s="148"/>
      <c r="C49" s="4"/>
      <c r="D49" s="4"/>
      <c r="E49" s="4"/>
      <c r="F49" s="4"/>
      <c r="G49" s="4"/>
      <c r="H49" s="17"/>
      <c r="I49" s="4"/>
    </row>
    <row r="50" spans="2:9" s="5" customFormat="1">
      <c r="B50" s="148"/>
      <c r="C50" s="4"/>
      <c r="D50" s="4"/>
      <c r="E50" s="4"/>
      <c r="F50" s="4"/>
      <c r="G50" s="4"/>
      <c r="H50" s="17"/>
      <c r="I50" s="4"/>
    </row>
    <row r="51" spans="2:9" s="5" customFormat="1">
      <c r="B51" s="148"/>
      <c r="C51" s="4"/>
      <c r="D51" s="4"/>
      <c r="E51" s="4"/>
      <c r="F51" s="4"/>
      <c r="G51" s="4"/>
      <c r="H51" s="17"/>
      <c r="I51" s="4"/>
    </row>
    <row r="52" spans="2:9" s="5" customFormat="1">
      <c r="B52" s="148"/>
      <c r="C52" s="4"/>
      <c r="D52" s="4"/>
      <c r="E52" s="4"/>
      <c r="F52" s="4"/>
      <c r="G52" s="4"/>
      <c r="H52" s="17"/>
      <c r="I52" s="4"/>
    </row>
    <row r="53" spans="2:9" s="5" customFormat="1">
      <c r="B53" s="148"/>
      <c r="C53" s="4"/>
      <c r="D53" s="4"/>
      <c r="E53" s="4"/>
      <c r="F53" s="4"/>
      <c r="G53" s="4"/>
      <c r="H53" s="17"/>
      <c r="I53" s="4"/>
    </row>
    <row r="54" spans="2:9" s="5" customFormat="1">
      <c r="B54" s="148"/>
      <c r="C54" s="4"/>
      <c r="D54" s="4"/>
      <c r="E54" s="4"/>
      <c r="F54" s="4"/>
      <c r="G54" s="4"/>
      <c r="H54" s="17"/>
      <c r="I54" s="4"/>
    </row>
    <row r="55" spans="2:9" s="5" customFormat="1">
      <c r="B55" s="148"/>
      <c r="C55" s="4"/>
      <c r="D55" s="4"/>
      <c r="E55" s="4"/>
      <c r="F55" s="4"/>
      <c r="G55" s="4"/>
      <c r="H55" s="17"/>
      <c r="I55" s="4"/>
    </row>
    <row r="56" spans="2:9" s="5" customFormat="1">
      <c r="B56" s="148"/>
      <c r="C56" s="4"/>
      <c r="D56" s="4"/>
      <c r="E56" s="4"/>
      <c r="F56" s="4"/>
      <c r="G56" s="4"/>
      <c r="H56" s="17"/>
      <c r="I56" s="4"/>
    </row>
    <row r="57" spans="2:9" s="5" customFormat="1">
      <c r="B57" s="148"/>
      <c r="C57" s="4"/>
      <c r="D57" s="4"/>
      <c r="E57" s="4"/>
      <c r="F57" s="4"/>
      <c r="G57" s="4"/>
      <c r="H57" s="17"/>
      <c r="I57" s="4"/>
    </row>
    <row r="58" spans="2:9" s="5" customFormat="1">
      <c r="B58" s="148"/>
      <c r="C58" s="4"/>
      <c r="D58" s="4"/>
      <c r="E58" s="4"/>
      <c r="F58" s="4"/>
      <c r="G58" s="4"/>
      <c r="H58" s="17"/>
      <c r="I58" s="4"/>
    </row>
    <row r="59" spans="2:9" s="5" customFormat="1">
      <c r="B59" s="148"/>
      <c r="C59" s="4"/>
      <c r="D59" s="4"/>
      <c r="E59" s="4"/>
      <c r="F59" s="4"/>
      <c r="G59" s="4"/>
      <c r="H59" s="17"/>
      <c r="I59" s="4"/>
    </row>
    <row r="60" spans="2:9" s="5" customFormat="1">
      <c r="B60" s="148"/>
      <c r="C60" s="4"/>
      <c r="D60" s="4"/>
      <c r="E60" s="4"/>
      <c r="F60" s="4"/>
      <c r="G60" s="4"/>
      <c r="H60" s="17"/>
      <c r="I60" s="4"/>
    </row>
    <row r="61" spans="2:9" s="5" customFormat="1">
      <c r="B61" s="148"/>
      <c r="C61" s="4"/>
      <c r="D61" s="4"/>
      <c r="E61" s="4"/>
      <c r="F61" s="4"/>
      <c r="G61" s="4"/>
      <c r="H61" s="17"/>
      <c r="I61" s="4"/>
    </row>
    <row r="62" spans="2:9" s="5" customFormat="1">
      <c r="B62" s="148"/>
      <c r="C62" s="4"/>
      <c r="D62" s="4"/>
      <c r="E62" s="4"/>
      <c r="F62" s="4"/>
      <c r="G62" s="4"/>
      <c r="H62" s="17"/>
      <c r="I62" s="4"/>
    </row>
    <row r="63" spans="2:9" s="5" customFormat="1">
      <c r="B63" s="148"/>
      <c r="C63" s="4"/>
      <c r="D63" s="4"/>
      <c r="E63" s="4"/>
      <c r="F63" s="4"/>
      <c r="G63" s="4"/>
      <c r="H63" s="17"/>
      <c r="I63" s="4"/>
    </row>
    <row r="64" spans="2:9" s="5" customFormat="1">
      <c r="B64" s="148"/>
      <c r="C64" s="4"/>
      <c r="D64" s="4"/>
      <c r="E64" s="4"/>
      <c r="F64" s="4"/>
      <c r="G64" s="4"/>
      <c r="H64" s="17"/>
      <c r="I64" s="4"/>
    </row>
    <row r="65" spans="2:9" s="5" customFormat="1">
      <c r="B65" s="148"/>
      <c r="C65" s="4"/>
      <c r="D65" s="4"/>
      <c r="E65" s="4"/>
      <c r="F65" s="4"/>
      <c r="G65" s="4"/>
      <c r="H65" s="17"/>
      <c r="I65" s="4"/>
    </row>
    <row r="66" spans="2:9" s="5" customFormat="1">
      <c r="B66" s="148"/>
      <c r="C66" s="4"/>
      <c r="D66" s="4"/>
      <c r="E66" s="4"/>
      <c r="F66" s="4"/>
      <c r="G66" s="4"/>
      <c r="H66" s="17"/>
      <c r="I66" s="4"/>
    </row>
    <row r="67" spans="2:9" s="5" customFormat="1">
      <c r="B67" s="148"/>
      <c r="C67" s="4"/>
      <c r="D67" s="4"/>
      <c r="E67" s="4"/>
      <c r="F67" s="4"/>
      <c r="G67" s="4"/>
      <c r="H67" s="17"/>
      <c r="I67" s="4"/>
    </row>
    <row r="68" spans="2:9" s="5" customFormat="1">
      <c r="B68" s="148"/>
      <c r="C68" s="4"/>
      <c r="D68" s="4"/>
      <c r="E68" s="4"/>
      <c r="F68" s="4"/>
      <c r="G68" s="4"/>
      <c r="H68" s="17"/>
      <c r="I68" s="4"/>
    </row>
    <row r="69" spans="2:9" s="5" customFormat="1">
      <c r="B69" s="148"/>
      <c r="C69" s="4"/>
      <c r="D69" s="4"/>
      <c r="E69" s="4"/>
      <c r="F69" s="4"/>
      <c r="G69" s="4"/>
      <c r="H69" s="17"/>
      <c r="I69" s="4"/>
    </row>
    <row r="70" spans="2:9" s="5" customFormat="1">
      <c r="B70" s="148"/>
      <c r="C70" s="4"/>
      <c r="D70" s="4"/>
      <c r="E70" s="4"/>
      <c r="F70" s="4"/>
      <c r="G70" s="4"/>
      <c r="H70" s="17"/>
      <c r="I70" s="4"/>
    </row>
    <row r="71" spans="2:9" s="5" customFormat="1">
      <c r="B71" s="148"/>
      <c r="C71" s="4"/>
      <c r="D71" s="4"/>
      <c r="E71" s="4"/>
      <c r="F71" s="4"/>
      <c r="G71" s="4"/>
      <c r="H71" s="17"/>
      <c r="I71" s="4"/>
    </row>
    <row r="72" spans="2:9" s="5" customFormat="1">
      <c r="B72" s="148"/>
      <c r="C72" s="4"/>
      <c r="D72" s="4"/>
      <c r="E72" s="4"/>
      <c r="F72" s="4"/>
      <c r="G72" s="4"/>
      <c r="H72" s="17"/>
      <c r="I72" s="4"/>
    </row>
    <row r="73" spans="2:9" s="5" customFormat="1">
      <c r="B73" s="148"/>
      <c r="C73" s="4"/>
      <c r="D73" s="4"/>
      <c r="E73" s="4"/>
      <c r="F73" s="4"/>
      <c r="G73" s="4"/>
      <c r="H73" s="17"/>
      <c r="I73" s="4"/>
    </row>
    <row r="74" spans="2:9" s="5" customFormat="1">
      <c r="B74" s="148"/>
      <c r="C74" s="4"/>
      <c r="D74" s="4"/>
      <c r="E74" s="4"/>
      <c r="F74" s="4"/>
      <c r="G74" s="4"/>
      <c r="H74" s="17"/>
      <c r="I74" s="4"/>
    </row>
    <row r="75" spans="2:9" s="5" customFormat="1">
      <c r="B75" s="148"/>
      <c r="C75" s="4"/>
      <c r="D75" s="4"/>
      <c r="E75" s="4"/>
      <c r="F75" s="4"/>
      <c r="G75" s="4"/>
      <c r="H75" s="17"/>
      <c r="I75" s="4"/>
    </row>
    <row r="76" spans="2:9" s="5" customFormat="1">
      <c r="B76" s="148"/>
      <c r="C76" s="4"/>
      <c r="D76" s="4"/>
      <c r="E76" s="4"/>
      <c r="F76" s="4"/>
      <c r="G76" s="4"/>
      <c r="H76" s="17"/>
      <c r="I76" s="4"/>
    </row>
    <row r="77" spans="2:9" s="5" customFormat="1">
      <c r="B77" s="148"/>
      <c r="C77" s="4"/>
      <c r="D77" s="4"/>
      <c r="E77" s="4"/>
      <c r="F77" s="4"/>
      <c r="G77" s="4"/>
      <c r="H77" s="17"/>
      <c r="I77" s="4"/>
    </row>
    <row r="78" spans="2:9" s="5" customFormat="1">
      <c r="B78" s="148"/>
      <c r="C78" s="4"/>
      <c r="D78" s="4"/>
      <c r="E78" s="4"/>
      <c r="F78" s="4"/>
      <c r="G78" s="4"/>
      <c r="H78" s="17"/>
      <c r="I78" s="4"/>
    </row>
    <row r="79" spans="2:9" s="5" customFormat="1">
      <c r="B79" s="148"/>
      <c r="C79" s="4"/>
      <c r="D79" s="4"/>
      <c r="E79" s="4"/>
      <c r="F79" s="4"/>
      <c r="G79" s="4"/>
      <c r="H79" s="17"/>
      <c r="I79" s="4"/>
    </row>
    <row r="80" spans="2:9" s="5" customFormat="1">
      <c r="B80" s="148"/>
      <c r="C80" s="4"/>
      <c r="D80" s="4"/>
      <c r="E80" s="4"/>
      <c r="F80" s="4"/>
      <c r="G80" s="4"/>
      <c r="H80" s="17"/>
      <c r="I80" s="4"/>
    </row>
    <row r="81" spans="2:9" s="5" customFormat="1">
      <c r="B81" s="148"/>
      <c r="C81" s="4"/>
      <c r="D81" s="4"/>
      <c r="E81" s="4"/>
      <c r="F81" s="4"/>
      <c r="G81" s="4"/>
      <c r="H81" s="17"/>
      <c r="I81" s="4"/>
    </row>
    <row r="82" spans="2:9" s="5" customFormat="1">
      <c r="B82" s="148"/>
      <c r="C82" s="4"/>
      <c r="D82" s="4"/>
      <c r="E82" s="4"/>
      <c r="F82" s="4"/>
      <c r="G82" s="4"/>
      <c r="H82" s="17"/>
      <c r="I82" s="4"/>
    </row>
    <row r="83" spans="2:9" s="5" customFormat="1">
      <c r="B83" s="148"/>
      <c r="C83" s="4"/>
      <c r="D83" s="4"/>
      <c r="E83" s="4"/>
      <c r="F83" s="4"/>
      <c r="G83" s="4"/>
      <c r="H83" s="17"/>
      <c r="I83" s="4"/>
    </row>
    <row r="84" spans="2:9" s="5" customFormat="1">
      <c r="B84" s="148"/>
      <c r="C84" s="4"/>
      <c r="D84" s="4"/>
      <c r="E84" s="4"/>
      <c r="F84" s="4"/>
      <c r="G84" s="4"/>
      <c r="H84" s="17"/>
      <c r="I84" s="4"/>
    </row>
    <row r="85" spans="2:9" s="5" customFormat="1">
      <c r="B85" s="148"/>
      <c r="C85" s="4"/>
      <c r="D85" s="4"/>
      <c r="E85" s="4"/>
      <c r="F85" s="4"/>
      <c r="G85" s="4"/>
      <c r="H85" s="17"/>
      <c r="I85" s="4"/>
    </row>
    <row r="86" spans="2:9" s="5" customFormat="1">
      <c r="B86" s="148"/>
      <c r="C86" s="4"/>
      <c r="D86" s="4"/>
      <c r="E86" s="4"/>
      <c r="F86" s="4"/>
      <c r="G86" s="4"/>
      <c r="H86" s="17"/>
      <c r="I86" s="4"/>
    </row>
    <row r="87" spans="2:9" s="5" customFormat="1">
      <c r="B87" s="148"/>
      <c r="C87" s="4"/>
      <c r="D87" s="4"/>
      <c r="E87" s="4"/>
      <c r="F87" s="4"/>
      <c r="G87" s="4"/>
      <c r="H87" s="17"/>
      <c r="I87" s="4"/>
    </row>
    <row r="88" spans="2:9" s="5" customFormat="1">
      <c r="B88" s="148"/>
      <c r="C88" s="4"/>
      <c r="D88" s="4"/>
      <c r="E88" s="4"/>
      <c r="F88" s="4"/>
      <c r="G88" s="4"/>
      <c r="H88" s="17"/>
      <c r="I88" s="4"/>
    </row>
    <row r="89" spans="2:9" s="5" customFormat="1">
      <c r="B89" s="148"/>
      <c r="C89" s="4"/>
      <c r="D89" s="4"/>
      <c r="E89" s="4"/>
      <c r="F89" s="4"/>
      <c r="G89" s="4"/>
      <c r="H89" s="17"/>
      <c r="I89" s="4"/>
    </row>
    <row r="90" spans="2:9" s="5" customFormat="1">
      <c r="B90" s="148"/>
      <c r="C90" s="4"/>
      <c r="D90" s="4"/>
      <c r="E90" s="4"/>
      <c r="F90" s="4"/>
      <c r="G90" s="4"/>
      <c r="H90" s="17"/>
      <c r="I90" s="4"/>
    </row>
    <row r="91" spans="2:9" s="5" customFormat="1">
      <c r="B91" s="148"/>
      <c r="C91" s="4"/>
      <c r="D91" s="4"/>
      <c r="E91" s="4"/>
      <c r="F91" s="4"/>
      <c r="G91" s="4"/>
      <c r="H91" s="17"/>
      <c r="I91" s="4"/>
    </row>
    <row r="92" spans="2:9" s="5" customFormat="1">
      <c r="B92" s="148"/>
      <c r="C92" s="4"/>
      <c r="D92" s="4"/>
      <c r="E92" s="4"/>
      <c r="F92" s="4"/>
      <c r="G92" s="4"/>
      <c r="H92" s="17"/>
      <c r="I92" s="4"/>
    </row>
    <row r="93" spans="2:9" s="5" customFormat="1">
      <c r="B93" s="148"/>
      <c r="C93" s="4"/>
      <c r="D93" s="4"/>
      <c r="E93" s="4"/>
      <c r="F93" s="4"/>
      <c r="G93" s="4"/>
      <c r="H93" s="17"/>
      <c r="I93" s="4"/>
    </row>
    <row r="94" spans="2:9" s="5" customFormat="1">
      <c r="B94" s="148"/>
      <c r="C94" s="4"/>
      <c r="D94" s="4"/>
      <c r="E94" s="4"/>
      <c r="F94" s="4"/>
      <c r="G94" s="4"/>
      <c r="H94" s="17"/>
      <c r="I94" s="4"/>
    </row>
    <row r="95" spans="2:9" s="5" customFormat="1">
      <c r="B95" s="148"/>
      <c r="C95" s="4"/>
      <c r="D95" s="4"/>
      <c r="E95" s="4"/>
      <c r="F95" s="4"/>
      <c r="G95" s="4"/>
      <c r="H95" s="17"/>
      <c r="I95" s="4"/>
    </row>
    <row r="96" spans="2:9" s="5" customFormat="1">
      <c r="B96" s="148"/>
      <c r="C96" s="4"/>
      <c r="D96" s="4"/>
      <c r="E96" s="4"/>
      <c r="F96" s="4"/>
      <c r="G96" s="4"/>
      <c r="H96" s="17"/>
      <c r="I96" s="4"/>
    </row>
    <row r="97" spans="2:9" s="5" customFormat="1">
      <c r="B97" s="148"/>
      <c r="C97" s="4"/>
      <c r="D97" s="4"/>
      <c r="E97" s="4"/>
      <c r="F97" s="4"/>
      <c r="G97" s="4"/>
      <c r="H97" s="17"/>
      <c r="I97" s="4"/>
    </row>
    <row r="98" spans="2:9" s="5" customFormat="1">
      <c r="B98" s="148"/>
      <c r="C98" s="4"/>
      <c r="D98" s="4"/>
      <c r="E98" s="4"/>
      <c r="F98" s="4"/>
      <c r="G98" s="4"/>
      <c r="H98" s="17"/>
      <c r="I98" s="4"/>
    </row>
    <row r="99" spans="2:9" s="5" customFormat="1">
      <c r="B99" s="148"/>
      <c r="C99" s="4"/>
      <c r="D99" s="4"/>
      <c r="E99" s="4"/>
      <c r="F99" s="4"/>
      <c r="G99" s="4"/>
      <c r="H99" s="17"/>
      <c r="I99" s="4"/>
    </row>
    <row r="100" spans="2:9" s="5" customFormat="1">
      <c r="B100" s="148"/>
      <c r="C100" s="4"/>
      <c r="D100" s="4"/>
      <c r="E100" s="4"/>
      <c r="F100" s="4"/>
      <c r="G100" s="4"/>
      <c r="H100" s="17"/>
      <c r="I100" s="4"/>
    </row>
    <row r="101" spans="2:9" s="5" customFormat="1">
      <c r="B101" s="148"/>
      <c r="C101" s="4"/>
      <c r="D101" s="4"/>
      <c r="E101" s="4"/>
      <c r="F101" s="4"/>
      <c r="G101" s="4"/>
      <c r="H101" s="17"/>
      <c r="I101" s="4"/>
    </row>
    <row r="102" spans="2:9" s="5" customFormat="1">
      <c r="B102" s="148"/>
      <c r="C102" s="4"/>
      <c r="D102" s="4"/>
      <c r="E102" s="4"/>
      <c r="F102" s="4"/>
      <c r="G102" s="4"/>
      <c r="H102" s="17"/>
      <c r="I102" s="4"/>
    </row>
    <row r="103" spans="2:9" s="5" customFormat="1">
      <c r="B103" s="148"/>
      <c r="C103" s="4"/>
      <c r="D103" s="4"/>
      <c r="E103" s="4"/>
      <c r="F103" s="4"/>
      <c r="G103" s="4"/>
      <c r="H103" s="17"/>
      <c r="I103" s="4"/>
    </row>
    <row r="104" spans="2:9" s="5" customFormat="1">
      <c r="B104" s="148"/>
      <c r="C104" s="4"/>
      <c r="D104" s="4"/>
      <c r="E104" s="4"/>
      <c r="F104" s="4"/>
      <c r="G104" s="4"/>
      <c r="H104" s="17"/>
      <c r="I104" s="4"/>
    </row>
    <row r="105" spans="2:9" s="5" customFormat="1">
      <c r="B105" s="148"/>
      <c r="C105" s="4"/>
      <c r="D105" s="4"/>
      <c r="E105" s="4"/>
      <c r="F105" s="4"/>
      <c r="G105" s="4"/>
      <c r="H105" s="17"/>
      <c r="I105" s="4"/>
    </row>
    <row r="106" spans="2:9" s="5" customFormat="1">
      <c r="B106" s="148"/>
      <c r="C106" s="4"/>
      <c r="D106" s="4"/>
      <c r="E106" s="4"/>
      <c r="F106" s="4"/>
      <c r="G106" s="4"/>
      <c r="H106" s="17"/>
      <c r="I106" s="4"/>
    </row>
    <row r="107" spans="2:9" s="5" customFormat="1">
      <c r="B107" s="148"/>
      <c r="C107" s="4"/>
      <c r="D107" s="4"/>
      <c r="E107" s="4"/>
      <c r="F107" s="4"/>
      <c r="G107" s="4"/>
      <c r="H107" s="17"/>
      <c r="I107" s="4"/>
    </row>
    <row r="108" spans="2:9" s="5" customFormat="1">
      <c r="B108" s="148"/>
      <c r="C108" s="4"/>
      <c r="D108" s="4"/>
      <c r="E108" s="4"/>
      <c r="F108" s="4"/>
      <c r="G108" s="4"/>
      <c r="H108" s="17"/>
      <c r="I108" s="4"/>
    </row>
    <row r="109" spans="2:9" s="5" customFormat="1">
      <c r="B109" s="148"/>
      <c r="C109" s="4"/>
      <c r="D109" s="4"/>
      <c r="E109" s="4"/>
      <c r="F109" s="4"/>
      <c r="G109" s="4"/>
      <c r="H109" s="17"/>
      <c r="I109" s="4"/>
    </row>
    <row r="110" spans="2:9" s="5" customFormat="1">
      <c r="B110" s="148"/>
      <c r="C110" s="4"/>
      <c r="D110" s="4"/>
      <c r="E110" s="4"/>
      <c r="F110" s="4"/>
      <c r="G110" s="4"/>
      <c r="H110" s="17"/>
      <c r="I110" s="4"/>
    </row>
    <row r="111" spans="2:9" s="5" customFormat="1">
      <c r="B111" s="148"/>
      <c r="C111" s="4"/>
      <c r="D111" s="4"/>
      <c r="E111" s="4"/>
      <c r="F111" s="4"/>
      <c r="G111" s="4"/>
      <c r="H111" s="17"/>
      <c r="I111" s="4"/>
    </row>
    <row r="112" spans="2:9" s="5" customFormat="1">
      <c r="B112" s="148"/>
      <c r="C112" s="4"/>
      <c r="D112" s="4"/>
      <c r="E112" s="4"/>
      <c r="F112" s="4"/>
      <c r="G112" s="4"/>
      <c r="H112" s="17"/>
      <c r="I112" s="4"/>
    </row>
    <row r="113" spans="2:9" s="5" customFormat="1">
      <c r="B113" s="148"/>
      <c r="C113" s="4"/>
      <c r="D113" s="4"/>
      <c r="E113" s="4"/>
      <c r="F113" s="4"/>
      <c r="G113" s="4"/>
      <c r="H113" s="17"/>
      <c r="I113" s="4"/>
    </row>
    <row r="114" spans="2:9" s="5" customFormat="1">
      <c r="B114" s="148"/>
      <c r="C114" s="4"/>
      <c r="D114" s="4"/>
      <c r="E114" s="4"/>
      <c r="F114" s="4"/>
      <c r="G114" s="4"/>
      <c r="H114" s="17"/>
      <c r="I114" s="4"/>
    </row>
    <row r="115" spans="2:9" s="5" customFormat="1">
      <c r="B115" s="148"/>
      <c r="C115" s="4"/>
      <c r="D115" s="4"/>
      <c r="E115" s="4"/>
      <c r="F115" s="4"/>
      <c r="G115" s="4"/>
      <c r="H115" s="17"/>
      <c r="I115" s="4"/>
    </row>
    <row r="116" spans="2:9" s="5" customFormat="1">
      <c r="B116" s="148"/>
      <c r="C116" s="4"/>
      <c r="D116" s="4"/>
      <c r="E116" s="4"/>
      <c r="F116" s="4"/>
      <c r="G116" s="4"/>
      <c r="H116" s="17"/>
      <c r="I116" s="4"/>
    </row>
    <row r="117" spans="2:9" s="5" customFormat="1">
      <c r="B117" s="148"/>
      <c r="C117" s="4"/>
      <c r="D117" s="4"/>
      <c r="E117" s="4"/>
      <c r="F117" s="4"/>
      <c r="G117" s="4"/>
      <c r="H117" s="17"/>
      <c r="I117" s="4"/>
    </row>
    <row r="118" spans="2:9" s="5" customFormat="1">
      <c r="B118" s="148"/>
      <c r="C118" s="4"/>
      <c r="D118" s="4"/>
      <c r="E118" s="4"/>
      <c r="F118" s="4"/>
      <c r="G118" s="4"/>
      <c r="H118" s="17"/>
      <c r="I118" s="4"/>
    </row>
    <row r="119" spans="2:9" s="5" customFormat="1">
      <c r="B119" s="148"/>
      <c r="C119" s="4"/>
      <c r="D119" s="4"/>
      <c r="E119" s="4"/>
      <c r="F119" s="4"/>
      <c r="G119" s="4"/>
      <c r="H119" s="17"/>
      <c r="I119" s="4"/>
    </row>
    <row r="120" spans="2:9" s="5" customFormat="1">
      <c r="B120" s="148"/>
      <c r="C120" s="4"/>
      <c r="D120" s="4"/>
      <c r="E120" s="4"/>
      <c r="F120" s="4"/>
      <c r="G120" s="4"/>
      <c r="H120" s="17"/>
      <c r="I120" s="4"/>
    </row>
    <row r="121" spans="2:9" s="5" customFormat="1">
      <c r="B121" s="148"/>
      <c r="C121" s="4"/>
      <c r="D121" s="4"/>
      <c r="E121" s="4"/>
      <c r="F121" s="4"/>
      <c r="G121" s="4"/>
      <c r="H121" s="17"/>
      <c r="I121" s="4"/>
    </row>
    <row r="122" spans="2:9" s="5" customFormat="1">
      <c r="B122" s="148"/>
      <c r="C122" s="4"/>
      <c r="D122" s="4"/>
      <c r="E122" s="4"/>
      <c r="F122" s="4"/>
      <c r="G122" s="4"/>
      <c r="H122" s="17"/>
      <c r="I122" s="4"/>
    </row>
    <row r="123" spans="2:9" s="5" customFormat="1">
      <c r="B123" s="148"/>
      <c r="C123" s="4"/>
      <c r="D123" s="4"/>
      <c r="E123" s="4"/>
      <c r="F123" s="4"/>
      <c r="G123" s="4"/>
      <c r="H123" s="17"/>
      <c r="I123" s="4"/>
    </row>
    <row r="124" spans="2:9" s="5" customFormat="1">
      <c r="B124" s="148"/>
      <c r="C124" s="4"/>
      <c r="D124" s="4"/>
      <c r="E124" s="4"/>
      <c r="F124" s="4"/>
      <c r="G124" s="4"/>
      <c r="H124" s="17"/>
      <c r="I124" s="4"/>
    </row>
    <row r="125" spans="2:9" s="5" customFormat="1">
      <c r="B125" s="148"/>
      <c r="C125" s="4"/>
      <c r="D125" s="4"/>
      <c r="E125" s="4"/>
      <c r="F125" s="4"/>
      <c r="G125" s="4"/>
      <c r="H125" s="17"/>
      <c r="I125" s="4"/>
    </row>
    <row r="126" spans="2:9" s="5" customFormat="1">
      <c r="B126" s="148"/>
      <c r="C126" s="4"/>
      <c r="D126" s="4"/>
      <c r="E126" s="4"/>
      <c r="F126" s="4"/>
      <c r="G126" s="4"/>
      <c r="H126" s="17"/>
      <c r="I126" s="4"/>
    </row>
    <row r="127" spans="2:9" s="5" customFormat="1">
      <c r="B127" s="148"/>
      <c r="C127" s="4"/>
      <c r="D127" s="4"/>
      <c r="E127" s="4"/>
      <c r="F127" s="4"/>
      <c r="G127" s="4"/>
      <c r="H127" s="17"/>
      <c r="I127" s="4"/>
    </row>
    <row r="128" spans="2:9" s="5" customFormat="1">
      <c r="B128" s="148"/>
      <c r="C128" s="4"/>
      <c r="D128" s="4"/>
      <c r="E128" s="4"/>
      <c r="F128" s="4"/>
      <c r="G128" s="4"/>
      <c r="H128" s="17"/>
      <c r="I128" s="4"/>
    </row>
    <row r="129" spans="2:9" s="5" customFormat="1">
      <c r="B129" s="148"/>
      <c r="C129" s="4"/>
      <c r="D129" s="4"/>
      <c r="E129" s="4"/>
      <c r="F129" s="4"/>
      <c r="G129" s="4"/>
      <c r="H129" s="17"/>
      <c r="I129" s="4"/>
    </row>
    <row r="130" spans="2:9" s="5" customFormat="1">
      <c r="B130" s="148"/>
      <c r="C130" s="4"/>
      <c r="D130" s="4"/>
      <c r="E130" s="4"/>
      <c r="F130" s="4"/>
      <c r="G130" s="4"/>
      <c r="H130" s="17"/>
      <c r="I130" s="4"/>
    </row>
    <row r="131" spans="2:9" s="5" customFormat="1">
      <c r="B131" s="148"/>
      <c r="C131" s="4"/>
      <c r="D131" s="4"/>
      <c r="E131" s="4"/>
      <c r="F131" s="4"/>
      <c r="G131" s="4"/>
      <c r="H131" s="17"/>
      <c r="I131" s="4"/>
    </row>
    <row r="132" spans="2:9" s="5" customFormat="1">
      <c r="B132" s="148"/>
      <c r="C132" s="4"/>
      <c r="D132" s="4"/>
      <c r="E132" s="4"/>
      <c r="F132" s="4"/>
      <c r="G132" s="4"/>
      <c r="H132" s="17"/>
      <c r="I132" s="4"/>
    </row>
    <row r="133" spans="2:9" s="5" customFormat="1">
      <c r="B133" s="148"/>
      <c r="C133" s="4"/>
      <c r="D133" s="4"/>
      <c r="E133" s="4"/>
      <c r="F133" s="4"/>
      <c r="G133" s="4"/>
      <c r="H133" s="17"/>
      <c r="I133" s="4"/>
    </row>
    <row r="134" spans="2:9" s="5" customFormat="1">
      <c r="B134" s="148"/>
      <c r="C134" s="4"/>
      <c r="D134" s="4"/>
      <c r="E134" s="4"/>
      <c r="F134" s="4"/>
      <c r="G134" s="4"/>
      <c r="H134" s="17"/>
      <c r="I134" s="4"/>
    </row>
    <row r="135" spans="2:9" s="5" customFormat="1">
      <c r="B135" s="148"/>
      <c r="C135" s="4"/>
      <c r="D135" s="4"/>
      <c r="E135" s="4"/>
      <c r="F135" s="4"/>
      <c r="G135" s="4"/>
      <c r="H135" s="17"/>
      <c r="I135" s="4"/>
    </row>
    <row r="136" spans="2:9" s="5" customFormat="1">
      <c r="B136" s="148"/>
      <c r="C136" s="4"/>
      <c r="D136" s="4"/>
      <c r="E136" s="4"/>
      <c r="F136" s="4"/>
      <c r="G136" s="4"/>
      <c r="H136" s="17"/>
      <c r="I136" s="4"/>
    </row>
    <row r="137" spans="2:9" s="5" customFormat="1">
      <c r="B137" s="148"/>
      <c r="C137" s="4"/>
      <c r="D137" s="4"/>
      <c r="E137" s="4"/>
      <c r="F137" s="4"/>
      <c r="G137" s="4"/>
      <c r="H137" s="17"/>
      <c r="I137" s="4"/>
    </row>
    <row r="138" spans="2:9" s="5" customFormat="1">
      <c r="B138" s="148"/>
      <c r="C138" s="4"/>
      <c r="D138" s="4"/>
      <c r="E138" s="4"/>
      <c r="F138" s="4"/>
      <c r="G138" s="4"/>
      <c r="H138" s="17"/>
      <c r="I138" s="4"/>
    </row>
    <row r="139" spans="2:9" s="5" customFormat="1">
      <c r="B139" s="148"/>
      <c r="C139" s="4"/>
      <c r="D139" s="4"/>
      <c r="E139" s="4"/>
      <c r="F139" s="4"/>
      <c r="G139" s="4"/>
      <c r="H139" s="17"/>
      <c r="I139" s="4"/>
    </row>
    <row r="140" spans="2:9" s="5" customFormat="1">
      <c r="B140" s="148"/>
      <c r="C140" s="4"/>
      <c r="D140" s="4"/>
      <c r="E140" s="4"/>
      <c r="F140" s="4"/>
      <c r="G140" s="4"/>
      <c r="H140" s="17"/>
      <c r="I140" s="4"/>
    </row>
    <row r="141" spans="2:9" s="5" customFormat="1">
      <c r="B141" s="148"/>
      <c r="C141" s="4"/>
      <c r="D141" s="4"/>
      <c r="E141" s="4"/>
      <c r="F141" s="4"/>
      <c r="G141" s="4"/>
      <c r="H141" s="17"/>
      <c r="I141" s="4"/>
    </row>
    <row r="142" spans="2:9" s="5" customFormat="1">
      <c r="B142" s="148"/>
      <c r="C142" s="4"/>
      <c r="D142" s="4"/>
      <c r="E142" s="4"/>
      <c r="F142" s="4"/>
      <c r="G142" s="4"/>
      <c r="H142" s="17"/>
      <c r="I142" s="4"/>
    </row>
    <row r="143" spans="2:9" s="5" customFormat="1">
      <c r="B143" s="148"/>
      <c r="C143" s="4"/>
      <c r="D143" s="4"/>
      <c r="E143" s="4"/>
      <c r="F143" s="4"/>
      <c r="G143" s="4"/>
      <c r="H143" s="17"/>
      <c r="I143" s="4"/>
    </row>
    <row r="144" spans="2:9" s="5" customFormat="1">
      <c r="B144" s="148"/>
      <c r="C144" s="4"/>
      <c r="D144" s="4"/>
      <c r="E144" s="4"/>
      <c r="F144" s="4"/>
      <c r="G144" s="4"/>
      <c r="H144" s="17"/>
      <c r="I144" s="4"/>
    </row>
    <row r="145" spans="2:9" s="5" customFormat="1">
      <c r="B145" s="148"/>
      <c r="C145" s="4"/>
      <c r="D145" s="4"/>
      <c r="E145" s="4"/>
      <c r="F145" s="4"/>
      <c r="G145" s="4"/>
      <c r="H145" s="17"/>
      <c r="I145" s="4"/>
    </row>
    <row r="146" spans="2:9" s="5" customFormat="1">
      <c r="B146" s="148"/>
      <c r="C146" s="4"/>
      <c r="D146" s="4"/>
      <c r="E146" s="4"/>
      <c r="F146" s="4"/>
      <c r="G146" s="4"/>
      <c r="H146" s="17"/>
      <c r="I146" s="4"/>
    </row>
    <row r="147" spans="2:9" s="5" customFormat="1">
      <c r="B147" s="148"/>
      <c r="C147" s="4"/>
      <c r="D147" s="4"/>
      <c r="E147" s="4"/>
      <c r="F147" s="4"/>
      <c r="G147" s="4"/>
      <c r="H147" s="17"/>
      <c r="I147" s="4"/>
    </row>
    <row r="148" spans="2:9" s="5" customFormat="1">
      <c r="B148" s="148"/>
      <c r="C148" s="4"/>
      <c r="D148" s="4"/>
      <c r="E148" s="4"/>
      <c r="F148" s="4"/>
      <c r="G148" s="4"/>
      <c r="H148" s="17"/>
      <c r="I148" s="4"/>
    </row>
    <row r="149" spans="2:9" s="5" customFormat="1">
      <c r="B149" s="148"/>
      <c r="C149" s="4"/>
      <c r="D149" s="4"/>
      <c r="E149" s="4"/>
      <c r="F149" s="4"/>
      <c r="G149" s="4"/>
      <c r="H149" s="17"/>
      <c r="I149" s="4"/>
    </row>
    <row r="150" spans="2:9" s="5" customFormat="1">
      <c r="B150" s="148"/>
      <c r="C150" s="4"/>
      <c r="D150" s="4"/>
      <c r="E150" s="4"/>
      <c r="F150" s="4"/>
      <c r="G150" s="4"/>
      <c r="H150" s="17"/>
      <c r="I150" s="4"/>
    </row>
    <row r="151" spans="2:9" s="5" customFormat="1">
      <c r="B151" s="148"/>
      <c r="C151" s="4"/>
      <c r="D151" s="4"/>
      <c r="E151" s="4"/>
      <c r="F151" s="4"/>
      <c r="G151" s="4"/>
      <c r="H151" s="17"/>
      <c r="I151" s="4"/>
    </row>
    <row r="152" spans="2:9" s="5" customFormat="1">
      <c r="B152" s="148"/>
      <c r="C152" s="4"/>
      <c r="D152" s="4"/>
      <c r="E152" s="4"/>
      <c r="F152" s="4"/>
      <c r="G152" s="4"/>
      <c r="H152" s="17"/>
      <c r="I152" s="4"/>
    </row>
    <row r="153" spans="2:9" s="5" customFormat="1">
      <c r="B153" s="148"/>
      <c r="C153" s="4"/>
      <c r="D153" s="4"/>
      <c r="E153" s="4"/>
      <c r="F153" s="4"/>
      <c r="G153" s="4"/>
      <c r="H153" s="17"/>
      <c r="I153" s="4"/>
    </row>
    <row r="154" spans="2:9" s="5" customFormat="1">
      <c r="B154" s="148"/>
      <c r="C154" s="4"/>
      <c r="D154" s="4"/>
      <c r="E154" s="4"/>
      <c r="F154" s="4"/>
      <c r="G154" s="4"/>
      <c r="H154" s="17"/>
      <c r="I154" s="4"/>
    </row>
    <row r="155" spans="2:9" s="5" customFormat="1">
      <c r="B155" s="148"/>
      <c r="C155" s="4"/>
      <c r="D155" s="4"/>
      <c r="E155" s="4"/>
      <c r="F155" s="4"/>
      <c r="G155" s="4"/>
      <c r="H155" s="17"/>
      <c r="I155" s="4"/>
    </row>
    <row r="156" spans="2:9" s="5" customFormat="1">
      <c r="B156" s="148"/>
      <c r="C156" s="4"/>
      <c r="D156" s="4"/>
      <c r="E156" s="4"/>
      <c r="F156" s="4"/>
      <c r="G156" s="4"/>
      <c r="H156" s="17"/>
      <c r="I156" s="4"/>
    </row>
    <row r="157" spans="2:9" s="5" customFormat="1">
      <c r="B157" s="148"/>
      <c r="C157" s="4"/>
      <c r="D157" s="4"/>
      <c r="E157" s="4"/>
      <c r="F157" s="4"/>
      <c r="G157" s="4"/>
      <c r="H157" s="17"/>
      <c r="I157" s="4"/>
    </row>
    <row r="158" spans="2:9" s="5" customFormat="1">
      <c r="B158" s="148"/>
      <c r="C158" s="4"/>
      <c r="D158" s="4"/>
      <c r="E158" s="4"/>
      <c r="F158" s="4"/>
      <c r="G158" s="4"/>
      <c r="H158" s="17"/>
      <c r="I158" s="4"/>
    </row>
    <row r="159" spans="2:9" s="5" customFormat="1">
      <c r="B159" s="148"/>
      <c r="C159" s="4"/>
      <c r="D159" s="4"/>
      <c r="E159" s="4"/>
      <c r="F159" s="4"/>
      <c r="G159" s="4"/>
      <c r="H159" s="17"/>
      <c r="I159" s="4"/>
    </row>
    <row r="160" spans="2:9" s="5" customFormat="1">
      <c r="B160" s="148"/>
      <c r="C160" s="4"/>
      <c r="D160" s="4"/>
      <c r="E160" s="4"/>
      <c r="F160" s="4"/>
      <c r="G160" s="4"/>
      <c r="H160" s="17"/>
      <c r="I160" s="4"/>
    </row>
    <row r="161" spans="2:9" s="5" customFormat="1">
      <c r="B161" s="148"/>
      <c r="C161" s="4"/>
      <c r="D161" s="4"/>
      <c r="E161" s="4"/>
      <c r="F161" s="4"/>
      <c r="G161" s="4"/>
      <c r="H161" s="17"/>
      <c r="I161" s="4"/>
    </row>
    <row r="162" spans="2:9" s="5" customFormat="1">
      <c r="B162" s="148"/>
      <c r="C162" s="4"/>
      <c r="D162" s="4"/>
      <c r="E162" s="4"/>
      <c r="F162" s="4"/>
      <c r="G162" s="4"/>
      <c r="H162" s="17"/>
      <c r="I162" s="4"/>
    </row>
    <row r="163" spans="2:9" s="5" customFormat="1">
      <c r="B163" s="148"/>
      <c r="C163" s="4"/>
      <c r="D163" s="4"/>
      <c r="E163" s="4"/>
      <c r="F163" s="4"/>
      <c r="G163" s="4"/>
      <c r="H163" s="17"/>
      <c r="I163" s="4"/>
    </row>
    <row r="164" spans="2:9" s="5" customFormat="1">
      <c r="B164" s="148"/>
      <c r="C164" s="4"/>
      <c r="D164" s="4"/>
      <c r="E164" s="4"/>
      <c r="F164" s="4"/>
      <c r="G164" s="4"/>
      <c r="H164" s="17"/>
      <c r="I164" s="4"/>
    </row>
    <row r="165" spans="2:9" s="5" customFormat="1">
      <c r="B165" s="148"/>
      <c r="C165" s="4"/>
      <c r="D165" s="4"/>
      <c r="E165" s="4"/>
      <c r="F165" s="4"/>
      <c r="G165" s="4"/>
      <c r="H165" s="17"/>
      <c r="I165" s="4"/>
    </row>
    <row r="166" spans="2:9" s="5" customFormat="1">
      <c r="B166" s="148"/>
      <c r="C166" s="4"/>
      <c r="D166" s="4"/>
      <c r="E166" s="4"/>
      <c r="F166" s="4"/>
      <c r="G166" s="4"/>
      <c r="H166" s="17"/>
      <c r="I166" s="4"/>
    </row>
    <row r="167" spans="2:9" s="5" customFormat="1">
      <c r="B167" s="148"/>
      <c r="C167" s="4"/>
      <c r="D167" s="4"/>
      <c r="E167" s="4"/>
      <c r="F167" s="4"/>
      <c r="G167" s="4"/>
      <c r="H167" s="17"/>
      <c r="I167" s="4"/>
    </row>
    <row r="168" spans="2:9" s="5" customFormat="1">
      <c r="B168" s="148"/>
      <c r="C168" s="4"/>
      <c r="D168" s="4"/>
      <c r="E168" s="4"/>
      <c r="F168" s="4"/>
      <c r="G168" s="4"/>
      <c r="H168" s="17"/>
      <c r="I168" s="4"/>
    </row>
    <row r="169" spans="2:9" s="5" customFormat="1">
      <c r="B169" s="148"/>
      <c r="C169" s="4"/>
      <c r="D169" s="4"/>
      <c r="E169" s="4"/>
      <c r="F169" s="4"/>
      <c r="G169" s="4"/>
      <c r="H169" s="17"/>
      <c r="I169" s="4"/>
    </row>
    <row r="170" spans="2:9" s="5" customFormat="1">
      <c r="B170" s="148"/>
      <c r="C170" s="4"/>
      <c r="D170" s="4"/>
      <c r="E170" s="4"/>
      <c r="F170" s="4"/>
      <c r="G170" s="4"/>
      <c r="H170" s="17"/>
      <c r="I170" s="4"/>
    </row>
    <row r="171" spans="2:9" s="5" customFormat="1">
      <c r="B171" s="148"/>
      <c r="C171" s="4"/>
      <c r="D171" s="4"/>
      <c r="E171" s="4"/>
      <c r="F171" s="4"/>
      <c r="G171" s="4"/>
      <c r="H171" s="17"/>
      <c r="I171" s="4"/>
    </row>
    <row r="172" spans="2:9" s="5" customFormat="1">
      <c r="B172" s="148"/>
      <c r="C172" s="4"/>
      <c r="D172" s="4"/>
      <c r="E172" s="4"/>
      <c r="F172" s="4"/>
      <c r="G172" s="4"/>
      <c r="H172" s="17"/>
      <c r="I172" s="4"/>
    </row>
    <row r="173" spans="2:9" s="5" customFormat="1">
      <c r="B173" s="148"/>
      <c r="C173" s="4"/>
      <c r="D173" s="4"/>
      <c r="E173" s="4"/>
      <c r="F173" s="4"/>
      <c r="G173" s="4"/>
      <c r="H173" s="17"/>
      <c r="I173" s="4"/>
    </row>
    <row r="174" spans="2:9" s="5" customFormat="1">
      <c r="B174" s="148"/>
      <c r="C174" s="4"/>
      <c r="D174" s="4"/>
      <c r="E174" s="4"/>
      <c r="F174" s="4"/>
      <c r="G174" s="4"/>
      <c r="H174" s="17"/>
      <c r="I174" s="4"/>
    </row>
    <row r="175" spans="2:9" s="5" customFormat="1">
      <c r="B175" s="148"/>
      <c r="C175" s="4"/>
      <c r="D175" s="4"/>
      <c r="E175" s="4"/>
      <c r="F175" s="4"/>
      <c r="G175" s="4"/>
      <c r="H175" s="17"/>
      <c r="I175" s="4"/>
    </row>
    <row r="176" spans="2:9" s="5" customFormat="1">
      <c r="B176" s="148"/>
      <c r="C176" s="4"/>
      <c r="D176" s="4"/>
      <c r="E176" s="4"/>
      <c r="F176" s="4"/>
      <c r="G176" s="4"/>
      <c r="H176" s="17"/>
      <c r="I176" s="4"/>
    </row>
    <row r="177" spans="2:9" s="5" customFormat="1">
      <c r="B177" s="148"/>
      <c r="C177" s="4"/>
      <c r="D177" s="4"/>
      <c r="E177" s="4"/>
      <c r="F177" s="4"/>
      <c r="G177" s="4"/>
      <c r="H177" s="17"/>
      <c r="I177" s="4"/>
    </row>
    <row r="178" spans="2:9" s="5" customFormat="1">
      <c r="B178" s="148"/>
      <c r="C178" s="4"/>
      <c r="D178" s="4"/>
      <c r="E178" s="4"/>
      <c r="F178" s="4"/>
      <c r="G178" s="4"/>
      <c r="H178" s="17"/>
      <c r="I178" s="4"/>
    </row>
    <row r="179" spans="2:9" s="5" customFormat="1">
      <c r="B179" s="148"/>
      <c r="C179" s="4"/>
      <c r="D179" s="4"/>
      <c r="E179" s="4"/>
      <c r="F179" s="4"/>
      <c r="G179" s="4"/>
      <c r="H179" s="17"/>
      <c r="I179" s="4"/>
    </row>
    <row r="180" spans="2:9" s="5" customFormat="1">
      <c r="B180" s="148"/>
      <c r="C180" s="4"/>
      <c r="D180" s="4"/>
      <c r="E180" s="4"/>
      <c r="F180" s="4"/>
      <c r="G180" s="4"/>
      <c r="H180" s="17"/>
      <c r="I180" s="4"/>
    </row>
    <row r="181" spans="2:9" s="5" customFormat="1">
      <c r="B181" s="148"/>
      <c r="C181" s="4"/>
      <c r="D181" s="4"/>
      <c r="E181" s="4"/>
      <c r="F181" s="4"/>
      <c r="G181" s="4"/>
      <c r="H181" s="17"/>
      <c r="I181" s="4"/>
    </row>
    <row r="182" spans="2:9" s="5" customFormat="1">
      <c r="B182" s="148"/>
      <c r="C182" s="4"/>
      <c r="D182" s="4"/>
      <c r="E182" s="4"/>
      <c r="F182" s="4"/>
      <c r="G182" s="4"/>
      <c r="H182" s="17"/>
      <c r="I182" s="4"/>
    </row>
    <row r="183" spans="2:9" s="5" customFormat="1">
      <c r="B183" s="148"/>
      <c r="C183" s="4"/>
      <c r="D183" s="4"/>
      <c r="E183" s="4"/>
      <c r="F183" s="4"/>
      <c r="G183" s="4"/>
      <c r="H183" s="17"/>
      <c r="I183" s="4"/>
    </row>
    <row r="184" spans="2:9" s="5" customFormat="1">
      <c r="B184" s="148"/>
      <c r="C184" s="4"/>
      <c r="D184" s="4"/>
      <c r="E184" s="4"/>
      <c r="F184" s="4"/>
      <c r="G184" s="4"/>
      <c r="H184" s="17"/>
      <c r="I184" s="4"/>
    </row>
    <row r="185" spans="2:9" s="5" customFormat="1">
      <c r="B185" s="148"/>
      <c r="C185" s="4"/>
      <c r="D185" s="4"/>
      <c r="E185" s="4"/>
      <c r="F185" s="4"/>
      <c r="G185" s="4"/>
      <c r="H185" s="17"/>
      <c r="I185" s="4"/>
    </row>
    <row r="186" spans="2:9" s="5" customFormat="1">
      <c r="B186" s="148"/>
      <c r="C186" s="4"/>
      <c r="D186" s="4"/>
      <c r="E186" s="4"/>
      <c r="F186" s="4"/>
      <c r="G186" s="4"/>
      <c r="H186" s="17"/>
      <c r="I186" s="4"/>
    </row>
    <row r="187" spans="2:9" s="5" customFormat="1">
      <c r="B187" s="148"/>
      <c r="C187" s="4"/>
      <c r="D187" s="4"/>
      <c r="E187" s="4"/>
      <c r="F187" s="4"/>
      <c r="G187" s="4"/>
      <c r="H187" s="17"/>
      <c r="I187" s="4"/>
    </row>
    <row r="188" spans="2:9" s="5" customFormat="1">
      <c r="B188" s="148"/>
      <c r="C188" s="4"/>
      <c r="D188" s="4"/>
      <c r="E188" s="4"/>
      <c r="F188" s="4"/>
      <c r="G188" s="4"/>
      <c r="H188" s="17"/>
      <c r="I188" s="4"/>
    </row>
    <row r="189" spans="2:9" s="5" customFormat="1">
      <c r="B189" s="148"/>
      <c r="C189" s="4"/>
      <c r="D189" s="4"/>
      <c r="E189" s="4"/>
      <c r="F189" s="4"/>
      <c r="G189" s="4"/>
      <c r="H189" s="17"/>
      <c r="I189" s="4"/>
    </row>
    <row r="190" spans="2:9" s="5" customFormat="1">
      <c r="B190" s="148"/>
      <c r="C190" s="4"/>
      <c r="D190" s="4"/>
      <c r="E190" s="4"/>
      <c r="F190" s="4"/>
      <c r="G190" s="4"/>
      <c r="H190" s="17"/>
      <c r="I190" s="4"/>
    </row>
    <row r="191" spans="2:9" s="5" customFormat="1">
      <c r="B191" s="148"/>
      <c r="C191" s="4"/>
      <c r="D191" s="4"/>
      <c r="E191" s="4"/>
      <c r="F191" s="4"/>
      <c r="G191" s="4"/>
      <c r="H191" s="17"/>
      <c r="I191" s="4"/>
    </row>
    <row r="192" spans="2:9" s="5" customFormat="1">
      <c r="B192" s="148"/>
      <c r="C192" s="4"/>
      <c r="D192" s="4"/>
      <c r="E192" s="4"/>
      <c r="F192" s="4"/>
      <c r="G192" s="4"/>
      <c r="H192" s="17"/>
      <c r="I192" s="4"/>
    </row>
    <row r="193" spans="2:9" s="5" customFormat="1">
      <c r="B193" s="148"/>
      <c r="C193" s="4"/>
      <c r="D193" s="4"/>
      <c r="E193" s="4"/>
      <c r="F193" s="4"/>
      <c r="G193" s="4"/>
      <c r="H193" s="17"/>
      <c r="I193" s="4"/>
    </row>
    <row r="194" spans="2:9" s="5" customFormat="1">
      <c r="B194" s="148"/>
      <c r="C194" s="4"/>
      <c r="D194" s="4"/>
      <c r="E194" s="4"/>
      <c r="F194" s="4"/>
      <c r="G194" s="4"/>
      <c r="H194" s="17"/>
      <c r="I194" s="4"/>
    </row>
    <row r="195" spans="2:9" s="5" customFormat="1">
      <c r="B195" s="148"/>
      <c r="C195" s="4"/>
      <c r="D195" s="4"/>
      <c r="E195" s="4"/>
      <c r="F195" s="4"/>
      <c r="G195" s="4"/>
      <c r="H195" s="17"/>
      <c r="I195" s="4"/>
    </row>
    <row r="196" spans="2:9" s="5" customFormat="1">
      <c r="B196" s="148"/>
      <c r="C196" s="4"/>
      <c r="D196" s="4"/>
      <c r="E196" s="4"/>
      <c r="F196" s="4"/>
      <c r="G196" s="4"/>
      <c r="H196" s="17"/>
      <c r="I196" s="4"/>
    </row>
    <row r="197" spans="2:9" s="5" customFormat="1">
      <c r="B197" s="4"/>
      <c r="C197" s="4"/>
      <c r="D197" s="4"/>
      <c r="E197" s="4"/>
      <c r="F197" s="4"/>
      <c r="G197" s="4"/>
      <c r="H197" s="17"/>
      <c r="I197" s="4"/>
    </row>
    <row r="198" spans="2:9" s="5" customFormat="1">
      <c r="B198" s="4"/>
      <c r="C198" s="4"/>
      <c r="D198" s="4"/>
      <c r="E198" s="4"/>
      <c r="F198" s="4"/>
      <c r="G198" s="4"/>
      <c r="H198" s="17"/>
      <c r="I198" s="4"/>
    </row>
    <row r="199" spans="2:9" s="5" customFormat="1">
      <c r="B199" s="4"/>
      <c r="C199" s="4"/>
      <c r="D199" s="4"/>
      <c r="E199" s="4"/>
      <c r="F199" s="4"/>
      <c r="G199" s="4"/>
      <c r="H199" s="17"/>
      <c r="I199" s="4"/>
    </row>
    <row r="200" spans="2:9" s="5" customFormat="1">
      <c r="B200" s="4"/>
      <c r="C200" s="4"/>
      <c r="D200" s="4"/>
      <c r="E200" s="4"/>
      <c r="F200" s="4"/>
      <c r="G200" s="4"/>
      <c r="H200" s="17"/>
      <c r="I200" s="4"/>
    </row>
    <row r="201" spans="2:9" s="5" customFormat="1">
      <c r="B201" s="4"/>
      <c r="C201" s="4"/>
      <c r="D201" s="4"/>
      <c r="E201" s="4"/>
      <c r="F201" s="4"/>
      <c r="G201" s="4"/>
      <c r="H201" s="17"/>
      <c r="I201" s="4"/>
    </row>
    <row r="202" spans="2:9" s="5" customFormat="1">
      <c r="B202" s="4"/>
      <c r="C202" s="4"/>
      <c r="D202" s="4"/>
      <c r="E202" s="4"/>
      <c r="F202" s="4"/>
      <c r="G202" s="4"/>
      <c r="H202" s="17"/>
      <c r="I202" s="4"/>
    </row>
    <row r="203" spans="2:9" s="5" customFormat="1">
      <c r="B203" s="4"/>
      <c r="C203" s="4"/>
      <c r="D203" s="4"/>
      <c r="E203" s="4"/>
      <c r="F203" s="4"/>
      <c r="G203" s="4"/>
      <c r="H203" s="17"/>
      <c r="I203" s="4"/>
    </row>
    <row r="204" spans="2:9" s="5" customFormat="1">
      <c r="B204" s="4"/>
      <c r="C204" s="4"/>
      <c r="D204" s="4"/>
      <c r="E204" s="4"/>
      <c r="F204" s="4"/>
      <c r="G204" s="4"/>
      <c r="H204" s="17"/>
      <c r="I204" s="4"/>
    </row>
    <row r="205" spans="2:9" s="5" customFormat="1">
      <c r="B205" s="4"/>
      <c r="C205" s="4"/>
      <c r="D205" s="4"/>
      <c r="E205" s="4"/>
      <c r="F205" s="4"/>
      <c r="G205" s="4"/>
      <c r="H205" s="17"/>
      <c r="I205" s="4"/>
    </row>
    <row r="206" spans="2:9" s="5" customFormat="1">
      <c r="B206" s="4"/>
      <c r="C206" s="4"/>
      <c r="D206" s="4"/>
      <c r="E206" s="4"/>
      <c r="F206" s="4"/>
      <c r="G206" s="4"/>
      <c r="H206" s="17"/>
      <c r="I206" s="4"/>
    </row>
    <row r="207" spans="2:9" s="5" customFormat="1">
      <c r="B207" s="4"/>
      <c r="C207" s="4"/>
      <c r="D207" s="4"/>
      <c r="E207" s="4"/>
      <c r="F207" s="4"/>
      <c r="G207" s="4"/>
      <c r="H207" s="17"/>
      <c r="I207" s="4"/>
    </row>
    <row r="208" spans="2:9" s="5" customFormat="1">
      <c r="B208" s="4"/>
      <c r="C208" s="4"/>
      <c r="D208" s="4"/>
      <c r="E208" s="4"/>
      <c r="F208" s="4"/>
      <c r="G208" s="4"/>
      <c r="H208" s="17"/>
      <c r="I208" s="4"/>
    </row>
    <row r="209" spans="2:9" s="5" customFormat="1">
      <c r="B209" s="4"/>
      <c r="C209" s="4"/>
      <c r="D209" s="4"/>
      <c r="E209" s="4"/>
      <c r="F209" s="4"/>
      <c r="G209" s="4"/>
      <c r="H209" s="17"/>
      <c r="I209" s="4"/>
    </row>
    <row r="210" spans="2:9" s="5" customFormat="1">
      <c r="B210" s="4"/>
      <c r="C210" s="4"/>
      <c r="D210" s="4"/>
      <c r="E210" s="4"/>
      <c r="F210" s="4"/>
      <c r="G210" s="4"/>
      <c r="H210" s="17"/>
      <c r="I210" s="4"/>
    </row>
    <row r="211" spans="2:9" s="5" customFormat="1">
      <c r="B211" s="4"/>
      <c r="C211" s="4"/>
      <c r="D211" s="4"/>
      <c r="E211" s="4"/>
      <c r="F211" s="4"/>
      <c r="G211" s="4"/>
      <c r="H211" s="17"/>
      <c r="I211" s="4"/>
    </row>
    <row r="212" spans="2:9" s="5" customFormat="1">
      <c r="B212" s="4"/>
      <c r="C212" s="4"/>
      <c r="D212" s="4"/>
      <c r="E212" s="4"/>
      <c r="F212" s="4"/>
      <c r="G212" s="4"/>
      <c r="H212" s="17"/>
      <c r="I212" s="4"/>
    </row>
    <row r="213" spans="2:9" s="5" customFormat="1">
      <c r="B213" s="4"/>
      <c r="C213" s="4"/>
      <c r="D213" s="4"/>
      <c r="E213" s="4"/>
      <c r="F213" s="4"/>
      <c r="G213" s="4"/>
      <c r="H213" s="17"/>
      <c r="I213" s="4"/>
    </row>
    <row r="214" spans="2:9" s="5" customFormat="1">
      <c r="B214" s="4"/>
      <c r="C214" s="4"/>
      <c r="D214" s="4"/>
      <c r="E214" s="4"/>
      <c r="F214" s="4"/>
      <c r="G214" s="4"/>
      <c r="H214" s="17"/>
      <c r="I214" s="4"/>
    </row>
    <row r="215" spans="2:9" s="5" customFormat="1">
      <c r="B215" s="4"/>
      <c r="C215" s="4"/>
      <c r="D215" s="4"/>
      <c r="E215" s="4"/>
      <c r="F215" s="4"/>
      <c r="G215" s="4"/>
      <c r="H215" s="17"/>
      <c r="I215" s="4"/>
    </row>
    <row r="216" spans="2:9" s="5" customFormat="1">
      <c r="B216" s="4"/>
      <c r="C216" s="4"/>
      <c r="D216" s="4"/>
      <c r="E216" s="4"/>
      <c r="F216" s="4"/>
      <c r="G216" s="4"/>
      <c r="H216" s="17"/>
      <c r="I216" s="4"/>
    </row>
    <row r="217" spans="2:9" s="5" customFormat="1">
      <c r="B217" s="4"/>
      <c r="C217" s="4"/>
      <c r="D217" s="4"/>
      <c r="E217" s="4"/>
      <c r="F217" s="4"/>
      <c r="G217" s="4"/>
      <c r="H217" s="17"/>
      <c r="I217" s="4"/>
    </row>
    <row r="218" spans="2:9" s="5" customFormat="1">
      <c r="B218" s="4"/>
      <c r="C218" s="4"/>
      <c r="D218" s="4"/>
      <c r="E218" s="4"/>
      <c r="F218" s="4"/>
      <c r="G218" s="4"/>
      <c r="H218" s="17"/>
      <c r="I218" s="4"/>
    </row>
    <row r="219" spans="2:9" s="5" customFormat="1">
      <c r="B219" s="4"/>
      <c r="C219" s="4"/>
      <c r="D219" s="4"/>
      <c r="E219" s="4"/>
      <c r="F219" s="4"/>
      <c r="G219" s="4"/>
      <c r="H219" s="17"/>
      <c r="I219" s="4"/>
    </row>
    <row r="220" spans="2:9" s="5" customFormat="1">
      <c r="B220" s="4"/>
      <c r="C220" s="4"/>
      <c r="D220" s="4"/>
      <c r="E220" s="4"/>
      <c r="F220" s="4"/>
      <c r="G220" s="4"/>
      <c r="H220" s="17"/>
      <c r="I220" s="4"/>
    </row>
    <row r="221" spans="2:9" s="5" customFormat="1">
      <c r="B221" s="4"/>
      <c r="C221" s="4"/>
      <c r="D221" s="4"/>
      <c r="E221" s="4"/>
      <c r="F221" s="4"/>
      <c r="G221" s="4"/>
      <c r="H221" s="17"/>
      <c r="I221" s="4"/>
    </row>
    <row r="222" spans="2:9" s="5" customFormat="1">
      <c r="B222" s="4"/>
      <c r="C222" s="4"/>
      <c r="D222" s="4"/>
      <c r="E222" s="4"/>
      <c r="F222" s="4"/>
      <c r="G222" s="4"/>
      <c r="H222" s="17"/>
      <c r="I222" s="4"/>
    </row>
    <row r="223" spans="2:9" s="5" customFormat="1">
      <c r="B223" s="4"/>
      <c r="C223" s="4"/>
      <c r="D223" s="4"/>
      <c r="E223" s="4"/>
      <c r="F223" s="4"/>
      <c r="G223" s="4"/>
      <c r="H223" s="17"/>
      <c r="I223" s="4"/>
    </row>
    <row r="224" spans="2:9" s="5" customFormat="1">
      <c r="B224" s="4"/>
      <c r="C224" s="4"/>
      <c r="D224" s="4"/>
      <c r="E224" s="4"/>
      <c r="F224" s="4"/>
      <c r="G224" s="4"/>
      <c r="H224" s="17"/>
      <c r="I224" s="4"/>
    </row>
    <row r="225" spans="2:9" s="5" customFormat="1">
      <c r="B225" s="4"/>
      <c r="C225" s="4"/>
      <c r="D225" s="4"/>
      <c r="E225" s="4"/>
      <c r="F225" s="4"/>
      <c r="G225" s="4"/>
      <c r="H225" s="17"/>
      <c r="I225" s="4"/>
    </row>
    <row r="226" spans="2:9" s="5" customFormat="1">
      <c r="B226" s="4"/>
      <c r="C226" s="4"/>
      <c r="D226" s="4"/>
      <c r="E226" s="4"/>
      <c r="F226" s="4"/>
      <c r="G226" s="4"/>
      <c r="H226" s="17"/>
      <c r="I226" s="4"/>
    </row>
    <row r="227" spans="2:9" s="5" customFormat="1">
      <c r="B227" s="4"/>
      <c r="C227" s="4"/>
      <c r="D227" s="4"/>
      <c r="E227" s="4"/>
      <c r="F227" s="4"/>
      <c r="G227" s="4"/>
      <c r="H227" s="17"/>
      <c r="I227" s="4"/>
    </row>
    <row r="228" spans="2:9" s="5" customFormat="1">
      <c r="B228" s="4"/>
      <c r="C228" s="4"/>
      <c r="D228" s="4"/>
      <c r="E228" s="4"/>
      <c r="F228" s="4"/>
      <c r="G228" s="4"/>
      <c r="H228" s="17"/>
      <c r="I228" s="4"/>
    </row>
    <row r="229" spans="2:9" s="5" customFormat="1">
      <c r="B229" s="4"/>
      <c r="C229" s="4"/>
      <c r="D229" s="4"/>
      <c r="E229" s="4"/>
      <c r="F229" s="4"/>
      <c r="G229" s="4"/>
      <c r="H229" s="17"/>
      <c r="I229" s="4"/>
    </row>
    <row r="230" spans="2:9" s="5" customFormat="1">
      <c r="B230" s="4"/>
      <c r="C230" s="4"/>
      <c r="D230" s="4"/>
      <c r="E230" s="4"/>
      <c r="F230" s="4"/>
      <c r="G230" s="4"/>
      <c r="H230" s="17"/>
      <c r="I230" s="4"/>
    </row>
    <row r="231" spans="2:9" s="5" customFormat="1">
      <c r="B231" s="4"/>
      <c r="C231" s="4"/>
      <c r="D231" s="4"/>
      <c r="E231" s="4"/>
      <c r="F231" s="4"/>
      <c r="G231" s="4"/>
      <c r="H231" s="17"/>
      <c r="I231" s="4"/>
    </row>
    <row r="232" spans="2:9" s="5" customFormat="1">
      <c r="B232" s="4"/>
      <c r="C232" s="4"/>
      <c r="D232" s="4"/>
      <c r="E232" s="4"/>
      <c r="F232" s="4"/>
      <c r="G232" s="4"/>
      <c r="H232" s="17"/>
      <c r="I232" s="4"/>
    </row>
    <row r="233" spans="2:9" s="5" customFormat="1">
      <c r="B233" s="4"/>
      <c r="C233" s="4"/>
      <c r="D233" s="4"/>
      <c r="E233" s="4"/>
      <c r="F233" s="4"/>
      <c r="G233" s="4"/>
      <c r="H233" s="17"/>
      <c r="I233" s="4"/>
    </row>
    <row r="234" spans="2:9" s="5" customFormat="1">
      <c r="B234" s="4"/>
      <c r="C234" s="4"/>
      <c r="D234" s="4"/>
      <c r="E234" s="4"/>
      <c r="F234" s="4"/>
      <c r="G234" s="4"/>
      <c r="H234" s="17"/>
      <c r="I234" s="4"/>
    </row>
    <row r="235" spans="2:9" s="5" customFormat="1">
      <c r="B235" s="4"/>
      <c r="C235" s="4"/>
      <c r="D235" s="4"/>
      <c r="E235" s="4"/>
      <c r="F235" s="4"/>
      <c r="G235" s="4"/>
      <c r="H235" s="17"/>
      <c r="I235" s="4"/>
    </row>
    <row r="236" spans="2:9" s="5" customFormat="1">
      <c r="B236" s="4"/>
      <c r="C236" s="4"/>
      <c r="D236" s="4"/>
      <c r="E236" s="4"/>
      <c r="F236" s="4"/>
      <c r="G236" s="4"/>
      <c r="H236" s="17"/>
      <c r="I236" s="4"/>
    </row>
    <row r="237" spans="2:9" s="5" customFormat="1">
      <c r="B237" s="4"/>
      <c r="C237" s="4"/>
      <c r="D237" s="4"/>
      <c r="E237" s="4"/>
      <c r="F237" s="4"/>
      <c r="G237" s="4"/>
      <c r="H237" s="17"/>
      <c r="I237" s="4"/>
    </row>
    <row r="238" spans="2:9" s="5" customFormat="1">
      <c r="B238" s="4"/>
      <c r="C238" s="4"/>
      <c r="D238" s="4"/>
      <c r="E238" s="4"/>
      <c r="F238" s="4"/>
      <c r="G238" s="4"/>
      <c r="H238" s="17"/>
      <c r="I238" s="4"/>
    </row>
    <row r="239" spans="2:9" s="5" customFormat="1">
      <c r="B239" s="4"/>
      <c r="C239" s="4"/>
      <c r="D239" s="4"/>
      <c r="E239" s="4"/>
      <c r="F239" s="4"/>
      <c r="G239" s="4"/>
      <c r="H239" s="17"/>
      <c r="I239" s="4"/>
    </row>
    <row r="240" spans="2:9" s="5" customFormat="1">
      <c r="B240" s="4"/>
      <c r="C240" s="4"/>
      <c r="D240" s="4"/>
      <c r="E240" s="4"/>
      <c r="F240" s="4"/>
      <c r="G240" s="4"/>
      <c r="H240" s="17"/>
      <c r="I240" s="4"/>
    </row>
    <row r="241" spans="2:9" s="5" customFormat="1">
      <c r="B241" s="4"/>
      <c r="C241" s="4"/>
      <c r="D241" s="4"/>
      <c r="E241" s="4"/>
      <c r="F241" s="4"/>
      <c r="G241" s="4"/>
      <c r="H241" s="17"/>
      <c r="I241" s="4"/>
    </row>
    <row r="242" spans="2:9" s="5" customFormat="1">
      <c r="B242" s="4"/>
      <c r="C242" s="4"/>
      <c r="D242" s="4"/>
      <c r="E242" s="4"/>
      <c r="F242" s="4"/>
      <c r="G242" s="4"/>
      <c r="H242" s="17"/>
      <c r="I242" s="4"/>
    </row>
    <row r="243" spans="2:9" s="5" customFormat="1">
      <c r="B243" s="4"/>
      <c r="C243" s="4"/>
      <c r="D243" s="4"/>
      <c r="E243" s="4"/>
      <c r="F243" s="4"/>
      <c r="G243" s="4"/>
      <c r="H243" s="17"/>
      <c r="I243" s="4"/>
    </row>
    <row r="244" spans="2:9" s="5" customFormat="1">
      <c r="B244" s="4"/>
      <c r="C244" s="4"/>
      <c r="D244" s="4"/>
      <c r="E244" s="4"/>
      <c r="F244" s="4"/>
      <c r="G244" s="4"/>
      <c r="H244" s="17"/>
      <c r="I244" s="4"/>
    </row>
    <row r="245" spans="2:9" s="5" customFormat="1">
      <c r="B245" s="4"/>
      <c r="C245" s="4"/>
      <c r="D245" s="4"/>
      <c r="E245" s="4"/>
      <c r="F245" s="4"/>
      <c r="G245" s="4"/>
      <c r="H245" s="17"/>
      <c r="I245" s="4"/>
    </row>
    <row r="246" spans="2:9" s="5" customFormat="1">
      <c r="B246" s="4"/>
      <c r="C246" s="4"/>
      <c r="D246" s="4"/>
      <c r="E246" s="4"/>
      <c r="F246" s="4"/>
      <c r="G246" s="4"/>
      <c r="H246" s="17"/>
      <c r="I246" s="4"/>
    </row>
    <row r="247" spans="2:9" s="5" customFormat="1">
      <c r="B247" s="4"/>
      <c r="C247" s="4"/>
      <c r="D247" s="4"/>
      <c r="E247" s="4"/>
      <c r="F247" s="4"/>
      <c r="G247" s="4"/>
      <c r="H247" s="17"/>
      <c r="I247" s="4"/>
    </row>
    <row r="248" spans="2:9" s="5" customFormat="1">
      <c r="B248" s="4"/>
      <c r="C248" s="4"/>
      <c r="D248" s="4"/>
      <c r="E248" s="4"/>
      <c r="F248" s="4"/>
      <c r="G248" s="4"/>
      <c r="H248" s="17"/>
      <c r="I248" s="4"/>
    </row>
    <row r="249" spans="2:9" s="5" customFormat="1">
      <c r="B249" s="4"/>
      <c r="C249" s="4"/>
      <c r="D249" s="4"/>
      <c r="E249" s="4"/>
      <c r="F249" s="4"/>
      <c r="G249" s="4"/>
      <c r="H249" s="17"/>
      <c r="I249" s="4"/>
    </row>
    <row r="250" spans="2:9" s="5" customFormat="1">
      <c r="B250" s="4"/>
      <c r="C250" s="4"/>
      <c r="D250" s="4"/>
      <c r="E250" s="4"/>
      <c r="F250" s="4"/>
      <c r="G250" s="4"/>
      <c r="H250" s="17"/>
      <c r="I250" s="4"/>
    </row>
    <row r="251" spans="2:9" s="5" customFormat="1">
      <c r="B251" s="4"/>
      <c r="C251" s="4"/>
      <c r="D251" s="4"/>
      <c r="E251" s="4"/>
      <c r="F251" s="4"/>
      <c r="G251" s="4"/>
      <c r="H251" s="17"/>
      <c r="I251" s="4"/>
    </row>
    <row r="252" spans="2:9" s="5" customFormat="1">
      <c r="B252" s="4"/>
      <c r="C252" s="4"/>
      <c r="D252" s="4"/>
      <c r="E252" s="4"/>
      <c r="F252" s="4"/>
      <c r="G252" s="4"/>
      <c r="H252" s="17"/>
      <c r="I252" s="4"/>
    </row>
    <row r="253" spans="2:9" s="5" customFormat="1">
      <c r="B253" s="4"/>
      <c r="C253" s="4"/>
      <c r="D253" s="4"/>
      <c r="E253" s="4"/>
      <c r="F253" s="4"/>
      <c r="G253" s="4"/>
      <c r="H253" s="17"/>
      <c r="I253" s="4"/>
    </row>
    <row r="254" spans="2:9" s="5" customFormat="1">
      <c r="B254" s="4"/>
      <c r="C254" s="4"/>
      <c r="D254" s="4"/>
      <c r="E254" s="4"/>
      <c r="F254" s="4"/>
      <c r="G254" s="4"/>
      <c r="H254" s="17"/>
      <c r="I254" s="4"/>
    </row>
    <row r="255" spans="2:9" s="5" customFormat="1">
      <c r="B255" s="4"/>
      <c r="C255" s="4"/>
      <c r="D255" s="4"/>
      <c r="E255" s="4"/>
      <c r="F255" s="4"/>
      <c r="G255" s="4"/>
      <c r="H255" s="17"/>
      <c r="I255" s="4"/>
    </row>
    <row r="256" spans="2:9" s="5" customFormat="1">
      <c r="B256" s="4"/>
      <c r="C256" s="4"/>
      <c r="D256" s="4"/>
      <c r="E256" s="4"/>
      <c r="F256" s="4"/>
      <c r="G256" s="4"/>
      <c r="H256" s="17"/>
      <c r="I256" s="4"/>
    </row>
    <row r="257" spans="2:9" s="5" customFormat="1">
      <c r="B257" s="4"/>
      <c r="C257" s="4"/>
      <c r="D257" s="4"/>
      <c r="E257" s="4"/>
      <c r="F257" s="4"/>
      <c r="G257" s="4"/>
      <c r="H257" s="17"/>
      <c r="I257" s="4"/>
    </row>
    <row r="258" spans="2:9" s="5" customFormat="1">
      <c r="B258" s="4"/>
      <c r="C258" s="4"/>
      <c r="D258" s="4"/>
      <c r="E258" s="4"/>
      <c r="F258" s="4"/>
      <c r="G258" s="4"/>
      <c r="H258" s="17"/>
      <c r="I258" s="4"/>
    </row>
    <row r="259" spans="2:9" s="5" customFormat="1">
      <c r="B259" s="4"/>
      <c r="C259" s="4"/>
      <c r="D259" s="4"/>
      <c r="E259" s="4"/>
      <c r="F259" s="4"/>
      <c r="G259" s="4"/>
      <c r="H259" s="17"/>
      <c r="I259" s="4"/>
    </row>
    <row r="260" spans="2:9" s="5" customFormat="1">
      <c r="B260" s="4"/>
      <c r="C260" s="4"/>
      <c r="D260" s="4"/>
      <c r="E260" s="4"/>
      <c r="F260" s="4"/>
      <c r="G260" s="4"/>
      <c r="H260" s="17"/>
      <c r="I260" s="4"/>
    </row>
    <row r="261" spans="2:9" s="5" customFormat="1">
      <c r="B261" s="4"/>
      <c r="C261" s="4"/>
      <c r="D261" s="4"/>
      <c r="E261" s="4"/>
      <c r="F261" s="4"/>
      <c r="G261" s="4"/>
      <c r="H261" s="17"/>
      <c r="I261" s="4"/>
    </row>
    <row r="262" spans="2:9" s="5" customFormat="1">
      <c r="B262" s="4"/>
      <c r="C262" s="4"/>
      <c r="D262" s="4"/>
      <c r="E262" s="4"/>
      <c r="F262" s="4"/>
      <c r="G262" s="4"/>
      <c r="H262" s="17"/>
      <c r="I262" s="4"/>
    </row>
    <row r="263" spans="2:9" s="5" customFormat="1">
      <c r="B263" s="4"/>
      <c r="C263" s="4"/>
      <c r="D263" s="4"/>
      <c r="E263" s="4"/>
      <c r="F263" s="4"/>
      <c r="G263" s="4"/>
      <c r="H263" s="17"/>
      <c r="I263" s="4"/>
    </row>
    <row r="264" spans="2:9" s="5" customFormat="1">
      <c r="B264" s="4"/>
      <c r="C264" s="4"/>
      <c r="D264" s="4"/>
      <c r="E264" s="4"/>
      <c r="F264" s="4"/>
      <c r="G264" s="4"/>
      <c r="H264" s="17"/>
      <c r="I264" s="4"/>
    </row>
    <row r="265" spans="2:9" s="5" customFormat="1">
      <c r="B265" s="4"/>
      <c r="C265" s="4"/>
      <c r="D265" s="4"/>
      <c r="E265" s="4"/>
      <c r="F265" s="4"/>
      <c r="G265" s="4"/>
      <c r="H265" s="17"/>
      <c r="I265" s="4"/>
    </row>
    <row r="266" spans="2:9" s="5" customFormat="1">
      <c r="B266" s="4"/>
      <c r="C266" s="4"/>
      <c r="D266" s="4"/>
      <c r="E266" s="4"/>
      <c r="F266" s="4"/>
      <c r="G266" s="4"/>
      <c r="H266" s="17"/>
      <c r="I266" s="4"/>
    </row>
    <row r="267" spans="2:9" s="5" customFormat="1">
      <c r="B267" s="4"/>
      <c r="C267" s="4"/>
      <c r="D267" s="4"/>
      <c r="E267" s="4"/>
      <c r="F267" s="4"/>
      <c r="G267" s="4"/>
      <c r="H267" s="17"/>
      <c r="I267" s="4"/>
    </row>
    <row r="268" spans="2:9" s="5" customFormat="1">
      <c r="B268" s="4"/>
      <c r="C268" s="4"/>
      <c r="D268" s="4"/>
      <c r="E268" s="4"/>
      <c r="F268" s="4"/>
      <c r="G268" s="4"/>
      <c r="H268" s="17"/>
      <c r="I268" s="4"/>
    </row>
    <row r="269" spans="2:9" s="5" customFormat="1">
      <c r="B269" s="4"/>
      <c r="C269" s="4"/>
      <c r="D269" s="4"/>
      <c r="E269" s="4"/>
      <c r="F269" s="4"/>
      <c r="G269" s="4"/>
      <c r="H269" s="17"/>
      <c r="I269" s="4"/>
    </row>
    <row r="270" spans="2:9" s="5" customFormat="1">
      <c r="B270" s="4"/>
      <c r="C270" s="4"/>
      <c r="D270" s="4"/>
      <c r="E270" s="4"/>
      <c r="F270" s="4"/>
      <c r="G270" s="4"/>
      <c r="H270" s="17"/>
      <c r="I270" s="4"/>
    </row>
    <row r="271" spans="2:9" s="5" customFormat="1">
      <c r="B271" s="4"/>
      <c r="C271" s="4"/>
      <c r="D271" s="4"/>
      <c r="E271" s="4"/>
      <c r="F271" s="4"/>
      <c r="G271" s="4"/>
      <c r="H271" s="17"/>
      <c r="I271" s="4"/>
    </row>
    <row r="272" spans="2:9" s="5" customFormat="1">
      <c r="B272" s="4"/>
      <c r="C272" s="4"/>
      <c r="D272" s="4"/>
      <c r="E272" s="4"/>
      <c r="F272" s="4"/>
      <c r="G272" s="4"/>
      <c r="H272" s="17"/>
      <c r="I272" s="4"/>
    </row>
    <row r="273" spans="2:9" s="5" customFormat="1">
      <c r="B273" s="4"/>
      <c r="C273" s="4"/>
      <c r="D273" s="4"/>
      <c r="E273" s="4"/>
      <c r="F273" s="4"/>
      <c r="G273" s="4"/>
      <c r="H273" s="17"/>
      <c r="I273" s="4"/>
    </row>
    <row r="274" spans="2:9" s="5" customFormat="1">
      <c r="B274" s="4"/>
      <c r="C274" s="4"/>
      <c r="D274" s="4"/>
      <c r="E274" s="4"/>
      <c r="F274" s="4"/>
      <c r="G274" s="4"/>
      <c r="H274" s="17"/>
      <c r="I274" s="4"/>
    </row>
    <row r="275" spans="2:9" s="5" customFormat="1">
      <c r="B275" s="4"/>
      <c r="C275" s="4"/>
      <c r="D275" s="4"/>
      <c r="E275" s="4"/>
      <c r="F275" s="4"/>
      <c r="G275" s="4"/>
      <c r="H275" s="17"/>
      <c r="I275" s="4"/>
    </row>
    <row r="276" spans="2:9" s="5" customFormat="1">
      <c r="B276" s="4"/>
      <c r="C276" s="4"/>
      <c r="D276" s="4"/>
      <c r="E276" s="4"/>
      <c r="F276" s="4"/>
      <c r="G276" s="4"/>
      <c r="H276" s="17"/>
      <c r="I276" s="4"/>
    </row>
    <row r="277" spans="2:9" s="5" customFormat="1">
      <c r="B277" s="4"/>
      <c r="C277" s="4"/>
      <c r="D277" s="4"/>
      <c r="E277" s="4"/>
      <c r="F277" s="4"/>
      <c r="G277" s="4"/>
      <c r="H277" s="17"/>
      <c r="I277" s="4"/>
    </row>
    <row r="278" spans="2:9" s="5" customFormat="1">
      <c r="B278" s="4"/>
      <c r="C278" s="4"/>
      <c r="D278" s="4"/>
      <c r="E278" s="4"/>
      <c r="F278" s="4"/>
      <c r="G278" s="4"/>
      <c r="H278" s="17"/>
      <c r="I278" s="4"/>
    </row>
    <row r="279" spans="2:9" s="5" customFormat="1">
      <c r="B279" s="4"/>
      <c r="C279" s="4"/>
      <c r="D279" s="4"/>
      <c r="E279" s="4"/>
      <c r="F279" s="4"/>
      <c r="G279" s="4"/>
      <c r="H279" s="17"/>
      <c r="I279" s="4"/>
    </row>
    <row r="280" spans="2:9" s="5" customFormat="1">
      <c r="B280" s="4"/>
      <c r="C280" s="4"/>
      <c r="D280" s="4"/>
      <c r="E280" s="4"/>
      <c r="F280" s="4"/>
      <c r="G280" s="4"/>
      <c r="H280" s="17"/>
      <c r="I280" s="4"/>
    </row>
    <row r="281" spans="2:9" s="5" customFormat="1">
      <c r="B281" s="4"/>
      <c r="C281" s="4"/>
      <c r="D281" s="4"/>
      <c r="E281" s="4"/>
      <c r="F281" s="4"/>
      <c r="G281" s="4"/>
      <c r="H281" s="17"/>
      <c r="I281" s="4"/>
    </row>
    <row r="282" spans="2:9" s="5" customFormat="1">
      <c r="B282" s="4"/>
      <c r="C282" s="4"/>
      <c r="D282" s="4"/>
      <c r="E282" s="4"/>
      <c r="F282" s="4"/>
      <c r="G282" s="4"/>
      <c r="H282" s="17"/>
      <c r="I282" s="4"/>
    </row>
    <row r="283" spans="2:9" s="5" customFormat="1">
      <c r="B283" s="4"/>
      <c r="C283" s="4"/>
      <c r="D283" s="4"/>
      <c r="E283" s="4"/>
      <c r="F283" s="4"/>
      <c r="G283" s="4"/>
      <c r="H283" s="17"/>
      <c r="I283" s="4"/>
    </row>
    <row r="284" spans="2:9" s="5" customFormat="1">
      <c r="B284" s="4"/>
      <c r="C284" s="4"/>
      <c r="D284" s="4"/>
      <c r="E284" s="4"/>
      <c r="F284" s="4"/>
      <c r="G284" s="4"/>
      <c r="H284" s="17"/>
      <c r="I284" s="4"/>
    </row>
    <row r="285" spans="2:9" s="5" customFormat="1">
      <c r="B285" s="4"/>
      <c r="C285" s="4"/>
      <c r="D285" s="4"/>
      <c r="E285" s="4"/>
      <c r="F285" s="4"/>
      <c r="G285" s="4"/>
      <c r="H285" s="17"/>
      <c r="I285" s="4"/>
    </row>
    <row r="286" spans="2:9" s="5" customFormat="1">
      <c r="B286" s="4"/>
      <c r="C286" s="4"/>
      <c r="D286" s="4"/>
      <c r="E286" s="4"/>
      <c r="F286" s="4"/>
      <c r="G286" s="4"/>
      <c r="H286" s="17"/>
      <c r="I286" s="4"/>
    </row>
    <row r="287" spans="2:9" s="5" customFormat="1">
      <c r="B287" s="4"/>
      <c r="C287" s="4"/>
      <c r="D287" s="4"/>
      <c r="E287" s="4"/>
      <c r="F287" s="4"/>
      <c r="G287" s="4"/>
      <c r="H287" s="17"/>
      <c r="I287" s="4"/>
    </row>
    <row r="288" spans="2:9" s="5" customFormat="1">
      <c r="B288" s="4"/>
      <c r="C288" s="4"/>
      <c r="D288" s="4"/>
      <c r="E288" s="4"/>
      <c r="F288" s="4"/>
      <c r="G288" s="4"/>
      <c r="H288" s="17"/>
      <c r="I288" s="4"/>
    </row>
    <row r="289" spans="2:9" s="5" customFormat="1">
      <c r="B289" s="4"/>
      <c r="C289" s="4"/>
      <c r="D289" s="4"/>
      <c r="E289" s="4"/>
      <c r="F289" s="4"/>
      <c r="G289" s="4"/>
      <c r="H289" s="17"/>
      <c r="I289" s="4"/>
    </row>
    <row r="290" spans="2:9" s="5" customFormat="1">
      <c r="B290" s="4"/>
      <c r="C290" s="4"/>
      <c r="D290" s="4"/>
      <c r="E290" s="4"/>
      <c r="F290" s="4"/>
      <c r="G290" s="4"/>
      <c r="H290" s="17"/>
      <c r="I290" s="4"/>
    </row>
    <row r="291" spans="2:9" s="5" customFormat="1">
      <c r="B291" s="4"/>
      <c r="C291" s="4"/>
      <c r="D291" s="4"/>
      <c r="E291" s="4"/>
      <c r="F291" s="4"/>
      <c r="G291" s="4"/>
      <c r="H291" s="17"/>
      <c r="I291" s="4"/>
    </row>
    <row r="292" spans="2:9" s="5" customFormat="1">
      <c r="B292" s="4"/>
      <c r="C292" s="4"/>
      <c r="D292" s="4"/>
      <c r="E292" s="4"/>
      <c r="F292" s="4"/>
      <c r="G292" s="4"/>
      <c r="H292" s="17"/>
      <c r="I292" s="4"/>
    </row>
    <row r="293" spans="2:9" s="5" customFormat="1">
      <c r="B293" s="4"/>
      <c r="C293" s="4"/>
      <c r="D293" s="4"/>
      <c r="E293" s="4"/>
      <c r="F293" s="4"/>
      <c r="G293" s="4"/>
      <c r="H293" s="17"/>
      <c r="I293" s="4"/>
    </row>
    <row r="294" spans="2:9" s="5" customFormat="1">
      <c r="B294" s="4"/>
      <c r="C294" s="4"/>
      <c r="D294" s="4"/>
      <c r="E294" s="4"/>
      <c r="F294" s="4"/>
      <c r="G294" s="4"/>
      <c r="H294" s="17"/>
      <c r="I294" s="4"/>
    </row>
    <row r="295" spans="2:9" s="5" customFormat="1">
      <c r="B295" s="4"/>
      <c r="C295" s="4"/>
      <c r="D295" s="4"/>
      <c r="E295" s="4"/>
      <c r="F295" s="4"/>
      <c r="G295" s="4"/>
      <c r="H295" s="17"/>
      <c r="I295" s="4"/>
    </row>
    <row r="296" spans="2:9" s="5" customFormat="1">
      <c r="B296" s="4"/>
      <c r="C296" s="4"/>
      <c r="D296" s="4"/>
      <c r="E296" s="4"/>
      <c r="F296" s="4"/>
      <c r="G296" s="4"/>
      <c r="H296" s="17"/>
      <c r="I296" s="4"/>
    </row>
    <row r="297" spans="2:9" s="5" customFormat="1">
      <c r="B297" s="4"/>
      <c r="C297" s="4"/>
      <c r="D297" s="4"/>
      <c r="E297" s="4"/>
      <c r="F297" s="4"/>
      <c r="G297" s="4"/>
      <c r="H297" s="17"/>
      <c r="I297" s="4"/>
    </row>
    <row r="298" spans="2:9" s="5" customFormat="1">
      <c r="B298" s="4"/>
      <c r="C298" s="4"/>
      <c r="D298" s="4"/>
      <c r="E298" s="4"/>
      <c r="F298" s="4"/>
      <c r="G298" s="4"/>
      <c r="H298" s="17"/>
      <c r="I298" s="4"/>
    </row>
    <row r="299" spans="2:9" s="5" customFormat="1">
      <c r="B299" s="4"/>
      <c r="C299" s="4"/>
      <c r="D299" s="4"/>
      <c r="E299" s="4"/>
      <c r="F299" s="4"/>
      <c r="G299" s="4"/>
      <c r="H299" s="17"/>
      <c r="I299" s="4"/>
    </row>
    <row r="300" spans="2:9" s="5" customFormat="1">
      <c r="B300" s="4"/>
      <c r="C300" s="4"/>
      <c r="D300" s="4"/>
      <c r="E300" s="4"/>
      <c r="F300" s="4"/>
      <c r="G300" s="4"/>
      <c r="H300" s="17"/>
      <c r="I300" s="4"/>
    </row>
    <row r="301" spans="2:9" s="5" customFormat="1">
      <c r="B301" s="4"/>
      <c r="C301" s="4"/>
      <c r="D301" s="4"/>
      <c r="E301" s="4"/>
      <c r="F301" s="4"/>
      <c r="G301" s="4"/>
      <c r="H301" s="17"/>
      <c r="I301" s="4"/>
    </row>
    <row r="302" spans="2:9" s="5" customFormat="1">
      <c r="B302" s="4"/>
      <c r="C302" s="4"/>
      <c r="D302" s="4"/>
      <c r="E302" s="4"/>
      <c r="F302" s="4"/>
      <c r="G302" s="4"/>
      <c r="H302" s="17"/>
      <c r="I302" s="4"/>
    </row>
    <row r="303" spans="2:9" s="5" customFormat="1">
      <c r="B303" s="4"/>
      <c r="C303" s="4"/>
      <c r="D303" s="4"/>
      <c r="E303" s="4"/>
      <c r="F303" s="4"/>
      <c r="G303" s="4"/>
      <c r="H303" s="17"/>
      <c r="I303" s="4"/>
    </row>
    <row r="304" spans="2:9" s="5" customFormat="1">
      <c r="B304" s="4"/>
      <c r="C304" s="4"/>
      <c r="D304" s="4"/>
      <c r="E304" s="4"/>
      <c r="F304" s="4"/>
      <c r="G304" s="4"/>
      <c r="H304" s="17"/>
      <c r="I304" s="4"/>
    </row>
    <row r="305" spans="2:9" s="5" customFormat="1">
      <c r="B305" s="4"/>
      <c r="C305" s="4"/>
      <c r="D305" s="4"/>
      <c r="E305" s="4"/>
      <c r="F305" s="4"/>
      <c r="G305" s="4"/>
      <c r="H305" s="17"/>
      <c r="I305" s="4"/>
    </row>
    <row r="306" spans="2:9" s="5" customFormat="1">
      <c r="B306" s="4"/>
      <c r="C306" s="4"/>
      <c r="D306" s="4"/>
      <c r="E306" s="4"/>
      <c r="F306" s="4"/>
      <c r="G306" s="4"/>
      <c r="H306" s="17"/>
      <c r="I306" s="4"/>
    </row>
    <row r="307" spans="2:9" s="5" customFormat="1">
      <c r="B307" s="4"/>
      <c r="C307" s="4"/>
      <c r="D307" s="4"/>
      <c r="E307" s="4"/>
      <c r="F307" s="4"/>
      <c r="G307" s="4"/>
      <c r="H307" s="17"/>
      <c r="I307" s="4"/>
    </row>
    <row r="308" spans="2:9" s="5" customFormat="1">
      <c r="B308" s="4"/>
      <c r="C308" s="4"/>
      <c r="D308" s="4"/>
      <c r="E308" s="4"/>
      <c r="F308" s="4"/>
      <c r="G308" s="4"/>
      <c r="H308" s="17"/>
      <c r="I308" s="4"/>
    </row>
    <row r="309" spans="2:9" s="5" customFormat="1">
      <c r="B309" s="4"/>
      <c r="C309" s="4"/>
      <c r="D309" s="4"/>
      <c r="E309" s="4"/>
      <c r="F309" s="4"/>
      <c r="G309" s="4"/>
      <c r="H309" s="17"/>
      <c r="I309" s="4"/>
    </row>
    <row r="310" spans="2:9" s="5" customFormat="1">
      <c r="B310" s="4"/>
      <c r="C310" s="4"/>
      <c r="D310" s="4"/>
      <c r="E310" s="4"/>
      <c r="F310" s="4"/>
      <c r="G310" s="4"/>
      <c r="H310" s="17"/>
      <c r="I310" s="4"/>
    </row>
    <row r="311" spans="2:9" s="5" customFormat="1">
      <c r="B311" s="4"/>
      <c r="C311" s="4"/>
      <c r="D311" s="4"/>
      <c r="E311" s="4"/>
      <c r="F311" s="4"/>
      <c r="G311" s="4"/>
      <c r="H311" s="17"/>
      <c r="I311" s="4"/>
    </row>
    <row r="312" spans="2:9" s="5" customFormat="1">
      <c r="B312" s="4"/>
      <c r="C312" s="4"/>
      <c r="D312" s="4"/>
      <c r="E312" s="4"/>
      <c r="F312" s="4"/>
      <c r="G312" s="4"/>
      <c r="H312" s="17"/>
      <c r="I312" s="4"/>
    </row>
    <row r="313" spans="2:9" s="5" customFormat="1">
      <c r="B313" s="4"/>
      <c r="C313" s="4"/>
      <c r="D313" s="4"/>
      <c r="E313" s="4"/>
      <c r="F313" s="4"/>
      <c r="G313" s="4"/>
      <c r="H313" s="17"/>
      <c r="I313" s="4"/>
    </row>
    <row r="314" spans="2:9" s="5" customFormat="1">
      <c r="B314" s="4"/>
      <c r="C314" s="4"/>
      <c r="D314" s="4"/>
      <c r="E314" s="4"/>
      <c r="F314" s="4"/>
      <c r="G314" s="4"/>
      <c r="H314" s="17"/>
      <c r="I314" s="4"/>
    </row>
    <row r="315" spans="2:9" s="5" customFormat="1">
      <c r="B315" s="4"/>
      <c r="C315" s="4"/>
      <c r="D315" s="4"/>
      <c r="E315" s="4"/>
      <c r="F315" s="4"/>
      <c r="G315" s="4"/>
      <c r="H315" s="17"/>
      <c r="I315" s="4"/>
    </row>
    <row r="316" spans="2:9" s="5" customFormat="1">
      <c r="B316" s="4"/>
      <c r="C316" s="4"/>
      <c r="D316" s="4"/>
      <c r="E316" s="4"/>
      <c r="F316" s="4"/>
      <c r="G316" s="4"/>
      <c r="H316" s="17"/>
      <c r="I316" s="4"/>
    </row>
    <row r="317" spans="2:9" s="5" customFormat="1">
      <c r="B317" s="4"/>
      <c r="C317" s="4"/>
      <c r="D317" s="4"/>
      <c r="E317" s="4"/>
      <c r="F317" s="4"/>
      <c r="G317" s="4"/>
      <c r="H317" s="17"/>
      <c r="I317" s="4"/>
    </row>
    <row r="318" spans="2:9" s="5" customFormat="1">
      <c r="B318" s="4"/>
      <c r="C318" s="4"/>
      <c r="D318" s="4"/>
      <c r="E318" s="4"/>
      <c r="F318" s="4"/>
      <c r="G318" s="4"/>
      <c r="H318" s="17"/>
      <c r="I318" s="4"/>
    </row>
    <row r="319" spans="2:9" s="5" customFormat="1">
      <c r="B319" s="4"/>
      <c r="C319" s="4"/>
      <c r="D319" s="4"/>
      <c r="E319" s="4"/>
      <c r="F319" s="4"/>
      <c r="G319" s="4"/>
      <c r="H319" s="17"/>
      <c r="I319" s="4"/>
    </row>
    <row r="320" spans="2:9" s="5" customFormat="1">
      <c r="B320" s="4"/>
      <c r="C320" s="4"/>
      <c r="D320" s="4"/>
      <c r="E320" s="4"/>
      <c r="F320" s="4"/>
      <c r="G320" s="4"/>
      <c r="H320" s="17"/>
      <c r="I320" s="4"/>
    </row>
    <row r="321" spans="2:9" s="5" customFormat="1">
      <c r="B321" s="4"/>
      <c r="C321" s="4"/>
      <c r="D321" s="4"/>
      <c r="E321" s="4"/>
      <c r="F321" s="4"/>
      <c r="G321" s="4"/>
      <c r="H321" s="17"/>
      <c r="I321" s="4"/>
    </row>
    <row r="322" spans="2:9" s="5" customFormat="1">
      <c r="B322" s="4"/>
      <c r="C322" s="4"/>
      <c r="D322" s="4"/>
      <c r="E322" s="4"/>
      <c r="F322" s="4"/>
      <c r="G322" s="4"/>
      <c r="H322" s="17"/>
      <c r="I322" s="4"/>
    </row>
    <row r="323" spans="2:9" s="5" customFormat="1">
      <c r="B323" s="4"/>
      <c r="C323" s="4"/>
      <c r="D323" s="4"/>
      <c r="E323" s="4"/>
      <c r="F323" s="4"/>
      <c r="G323" s="4"/>
      <c r="H323" s="17"/>
      <c r="I323" s="4"/>
    </row>
    <row r="324" spans="2:9" s="5" customFormat="1">
      <c r="B324" s="4"/>
      <c r="C324" s="4"/>
      <c r="D324" s="4"/>
      <c r="E324" s="4"/>
      <c r="F324" s="4"/>
      <c r="G324" s="4"/>
      <c r="H324" s="17"/>
      <c r="I324" s="4"/>
    </row>
    <row r="325" spans="2:9" s="5" customFormat="1">
      <c r="B325" s="4"/>
      <c r="C325" s="4"/>
      <c r="D325" s="4"/>
      <c r="E325" s="4"/>
      <c r="F325" s="4"/>
      <c r="G325" s="4"/>
      <c r="H325" s="17"/>
      <c r="I325" s="4"/>
    </row>
    <row r="326" spans="2:9" s="5" customFormat="1">
      <c r="B326" s="4"/>
      <c r="C326" s="4"/>
      <c r="D326" s="4"/>
      <c r="E326" s="4"/>
      <c r="F326" s="4"/>
      <c r="G326" s="4"/>
      <c r="H326" s="17"/>
      <c r="I326" s="4"/>
    </row>
    <row r="327" spans="2:9" s="5" customFormat="1">
      <c r="B327" s="4"/>
      <c r="C327" s="4"/>
      <c r="D327" s="4"/>
      <c r="E327" s="4"/>
      <c r="F327" s="4"/>
      <c r="G327" s="4"/>
      <c r="H327" s="17"/>
      <c r="I327" s="4"/>
    </row>
    <row r="328" spans="2:9" s="5" customFormat="1">
      <c r="B328" s="4"/>
      <c r="C328" s="4"/>
      <c r="D328" s="4"/>
      <c r="E328" s="4"/>
      <c r="F328" s="4"/>
      <c r="G328" s="4"/>
      <c r="H328" s="17"/>
      <c r="I328" s="4"/>
    </row>
    <row r="329" spans="2:9" s="5" customFormat="1">
      <c r="B329" s="4"/>
      <c r="C329" s="4"/>
      <c r="D329" s="4"/>
      <c r="E329" s="4"/>
      <c r="F329" s="4"/>
      <c r="G329" s="4"/>
      <c r="H329" s="17"/>
      <c r="I329" s="4"/>
    </row>
    <row r="330" spans="2:9" s="5" customFormat="1">
      <c r="B330" s="4"/>
      <c r="C330" s="4"/>
      <c r="D330" s="4"/>
      <c r="E330" s="4"/>
      <c r="F330" s="4"/>
      <c r="G330" s="4"/>
      <c r="H330" s="17"/>
      <c r="I330" s="4"/>
    </row>
    <row r="331" spans="2:9" s="5" customFormat="1">
      <c r="B331" s="4"/>
      <c r="C331" s="4"/>
      <c r="D331" s="4"/>
      <c r="E331" s="4"/>
      <c r="F331" s="4"/>
      <c r="G331" s="4"/>
      <c r="H331" s="17"/>
      <c r="I331" s="4"/>
    </row>
    <row r="332" spans="2:9" s="5" customFormat="1">
      <c r="B332" s="4"/>
      <c r="C332" s="4"/>
      <c r="D332" s="4"/>
      <c r="E332" s="4"/>
      <c r="F332" s="4"/>
      <c r="G332" s="4"/>
      <c r="H332" s="17"/>
      <c r="I332" s="4"/>
    </row>
    <row r="333" spans="2:9" s="5" customFormat="1">
      <c r="B333" s="4"/>
      <c r="C333" s="4"/>
      <c r="D333" s="4"/>
      <c r="E333" s="4"/>
      <c r="F333" s="4"/>
      <c r="G333" s="4"/>
      <c r="H333" s="17"/>
      <c r="I333" s="4"/>
    </row>
    <row r="334" spans="2:9" s="5" customFormat="1">
      <c r="B334" s="4"/>
      <c r="C334" s="4"/>
      <c r="D334" s="4"/>
      <c r="E334" s="4"/>
      <c r="F334" s="4"/>
      <c r="G334" s="4"/>
      <c r="H334" s="17"/>
      <c r="I334" s="4"/>
    </row>
    <row r="335" spans="2:9" s="5" customFormat="1">
      <c r="B335" s="4"/>
      <c r="C335" s="4"/>
      <c r="D335" s="4"/>
      <c r="E335" s="4"/>
      <c r="F335" s="4"/>
      <c r="G335" s="4"/>
      <c r="H335" s="17"/>
      <c r="I335" s="4"/>
    </row>
    <row r="336" spans="2:9" s="5" customFormat="1">
      <c r="B336" s="4"/>
      <c r="C336" s="4"/>
      <c r="D336" s="4"/>
      <c r="E336" s="4"/>
      <c r="F336" s="4"/>
      <c r="G336" s="4"/>
      <c r="H336" s="17"/>
      <c r="I336" s="4"/>
    </row>
    <row r="337" spans="2:9" s="5" customFormat="1">
      <c r="B337" s="4"/>
      <c r="C337" s="4"/>
      <c r="D337" s="4"/>
      <c r="E337" s="4"/>
      <c r="F337" s="4"/>
      <c r="G337" s="4"/>
      <c r="H337" s="17"/>
      <c r="I337" s="4"/>
    </row>
    <row r="338" spans="2:9" s="5" customFormat="1">
      <c r="B338" s="4"/>
      <c r="C338" s="4"/>
      <c r="D338" s="4"/>
      <c r="E338" s="4"/>
      <c r="F338" s="4"/>
      <c r="G338" s="4"/>
      <c r="H338" s="17"/>
      <c r="I338" s="4"/>
    </row>
    <row r="339" spans="2:9" s="5" customFormat="1">
      <c r="B339" s="4"/>
      <c r="C339" s="4"/>
      <c r="D339" s="4"/>
      <c r="E339" s="4"/>
      <c r="F339" s="4"/>
      <c r="G339" s="4"/>
      <c r="H339" s="17"/>
      <c r="I339" s="4"/>
    </row>
    <row r="340" spans="2:9" s="5" customFormat="1">
      <c r="B340" s="4"/>
      <c r="C340" s="4"/>
      <c r="D340" s="4"/>
      <c r="E340" s="4"/>
      <c r="F340" s="4"/>
      <c r="G340" s="4"/>
      <c r="H340" s="17"/>
      <c r="I340" s="4"/>
    </row>
    <row r="341" spans="2:9" s="5" customFormat="1">
      <c r="B341" s="4"/>
      <c r="C341" s="4"/>
      <c r="D341" s="4"/>
      <c r="E341" s="4"/>
      <c r="F341" s="4"/>
      <c r="G341" s="4"/>
      <c r="H341" s="17"/>
      <c r="I341" s="4"/>
    </row>
    <row r="342" spans="2:9" s="5" customFormat="1">
      <c r="B342" s="4"/>
      <c r="C342" s="4"/>
      <c r="D342" s="4"/>
      <c r="E342" s="4"/>
      <c r="F342" s="4"/>
      <c r="G342" s="4"/>
      <c r="H342" s="17"/>
      <c r="I342" s="4"/>
    </row>
    <row r="343" spans="2:9" s="5" customFormat="1">
      <c r="B343" s="4"/>
      <c r="C343" s="4"/>
      <c r="D343" s="4"/>
      <c r="E343" s="4"/>
      <c r="F343" s="4"/>
      <c r="G343" s="4"/>
      <c r="H343" s="17"/>
      <c r="I343" s="4"/>
    </row>
    <row r="344" spans="2:9" s="5" customFormat="1">
      <c r="B344" s="4"/>
      <c r="C344" s="4"/>
      <c r="D344" s="4"/>
      <c r="E344" s="4"/>
      <c r="F344" s="4"/>
      <c r="G344" s="4"/>
      <c r="H344" s="17"/>
      <c r="I344" s="4"/>
    </row>
    <row r="345" spans="2:9" s="5" customFormat="1">
      <c r="B345" s="4"/>
      <c r="C345" s="4"/>
      <c r="D345" s="4"/>
      <c r="E345" s="4"/>
      <c r="F345" s="4"/>
      <c r="G345" s="4"/>
      <c r="H345" s="17"/>
      <c r="I345" s="4"/>
    </row>
    <row r="346" spans="2:9" s="5" customFormat="1">
      <c r="B346" s="4"/>
      <c r="C346" s="4"/>
      <c r="D346" s="4"/>
      <c r="E346" s="4"/>
      <c r="F346" s="4"/>
      <c r="G346" s="4"/>
      <c r="H346" s="17"/>
      <c r="I346" s="4"/>
    </row>
    <row r="347" spans="2:9" s="5" customFormat="1">
      <c r="B347" s="4"/>
      <c r="C347" s="4"/>
      <c r="D347" s="4"/>
      <c r="E347" s="4"/>
      <c r="F347" s="4"/>
      <c r="G347" s="4"/>
      <c r="H347" s="17"/>
      <c r="I347" s="4"/>
    </row>
    <row r="348" spans="2:9" s="5" customFormat="1">
      <c r="B348" s="4"/>
      <c r="C348" s="4"/>
      <c r="D348" s="4"/>
      <c r="E348" s="4"/>
      <c r="F348" s="4"/>
      <c r="G348" s="4"/>
      <c r="H348" s="17"/>
      <c r="I348" s="4"/>
    </row>
    <row r="349" spans="2:9" s="5" customFormat="1">
      <c r="B349" s="4"/>
      <c r="C349" s="4"/>
      <c r="D349" s="4"/>
      <c r="E349" s="4"/>
      <c r="F349" s="4"/>
      <c r="G349" s="4"/>
      <c r="H349" s="17"/>
      <c r="I349" s="4"/>
    </row>
    <row r="350" spans="2:9" s="5" customFormat="1">
      <c r="B350" s="4"/>
      <c r="C350" s="4"/>
      <c r="D350" s="4"/>
      <c r="E350" s="4"/>
      <c r="F350" s="4"/>
      <c r="G350" s="4"/>
      <c r="H350" s="17"/>
      <c r="I350" s="4"/>
    </row>
    <row r="351" spans="2:9" s="5" customFormat="1">
      <c r="B351" s="4"/>
      <c r="C351" s="4"/>
      <c r="D351" s="4"/>
      <c r="E351" s="4"/>
      <c r="F351" s="4"/>
      <c r="G351" s="4"/>
      <c r="H351" s="17"/>
      <c r="I351" s="4"/>
    </row>
    <row r="352" spans="2:9" s="5" customFormat="1">
      <c r="B352" s="4"/>
      <c r="C352" s="4"/>
      <c r="D352" s="4"/>
      <c r="E352" s="4"/>
      <c r="F352" s="4"/>
      <c r="G352" s="4"/>
      <c r="H352" s="17"/>
      <c r="I352" s="4"/>
    </row>
    <row r="353" spans="2:9" s="5" customFormat="1">
      <c r="B353" s="4"/>
      <c r="C353" s="4"/>
      <c r="D353" s="4"/>
      <c r="E353" s="4"/>
      <c r="F353" s="4"/>
      <c r="G353" s="4"/>
      <c r="H353" s="17"/>
      <c r="I353" s="4"/>
    </row>
    <row r="354" spans="2:9" s="5" customFormat="1">
      <c r="B354" s="4"/>
      <c r="C354" s="4"/>
      <c r="D354" s="4"/>
      <c r="E354" s="4"/>
      <c r="F354" s="4"/>
      <c r="G354" s="4"/>
      <c r="H354" s="17"/>
      <c r="I354" s="4"/>
    </row>
    <row r="355" spans="2:9" s="5" customFormat="1">
      <c r="B355" s="4"/>
      <c r="C355" s="4"/>
      <c r="D355" s="4"/>
      <c r="E355" s="4"/>
      <c r="F355" s="4"/>
      <c r="G355" s="4"/>
      <c r="H355" s="17"/>
      <c r="I355" s="4"/>
    </row>
    <row r="356" spans="2:9" s="5" customFormat="1">
      <c r="B356" s="4"/>
      <c r="C356" s="4"/>
      <c r="D356" s="4"/>
      <c r="E356" s="4"/>
      <c r="F356" s="4"/>
      <c r="G356" s="4"/>
      <c r="H356" s="17"/>
      <c r="I356" s="4"/>
    </row>
    <row r="357" spans="2:9" s="5" customFormat="1">
      <c r="B357" s="4"/>
      <c r="C357" s="4"/>
      <c r="D357" s="4"/>
      <c r="E357" s="4"/>
      <c r="F357" s="4"/>
      <c r="G357" s="4"/>
      <c r="H357" s="17"/>
      <c r="I357" s="4"/>
    </row>
    <row r="358" spans="2:9" s="5" customFormat="1">
      <c r="B358" s="4"/>
      <c r="C358" s="4"/>
      <c r="D358" s="4"/>
      <c r="E358" s="4"/>
      <c r="F358" s="4"/>
      <c r="G358" s="4"/>
      <c r="H358" s="17"/>
      <c r="I358" s="4"/>
    </row>
    <row r="359" spans="2:9" s="5" customFormat="1">
      <c r="B359" s="4"/>
      <c r="C359" s="4"/>
      <c r="D359" s="4"/>
      <c r="E359" s="4"/>
      <c r="F359" s="4"/>
      <c r="G359" s="4"/>
      <c r="H359" s="17"/>
      <c r="I359" s="4"/>
    </row>
    <row r="360" spans="2:9" s="5" customFormat="1">
      <c r="B360" s="4"/>
      <c r="C360" s="4"/>
      <c r="D360" s="4"/>
      <c r="E360" s="4"/>
      <c r="F360" s="4"/>
      <c r="G360" s="4"/>
      <c r="H360" s="17"/>
      <c r="I360" s="4"/>
    </row>
    <row r="361" spans="2:9" s="5" customFormat="1">
      <c r="B361" s="4"/>
      <c r="C361" s="4"/>
      <c r="D361" s="4"/>
      <c r="E361" s="4"/>
      <c r="F361" s="4"/>
      <c r="G361" s="4"/>
      <c r="H361" s="17"/>
      <c r="I361" s="4"/>
    </row>
    <row r="362" spans="2:9" s="5" customFormat="1">
      <c r="B362" s="4"/>
      <c r="C362" s="4"/>
      <c r="D362" s="4"/>
      <c r="E362" s="4"/>
      <c r="F362" s="4"/>
      <c r="G362" s="4"/>
      <c r="H362" s="17"/>
      <c r="I362" s="4"/>
    </row>
    <row r="363" spans="2:9" s="5" customFormat="1">
      <c r="B363" s="4"/>
      <c r="C363" s="4"/>
      <c r="D363" s="4"/>
      <c r="E363" s="4"/>
      <c r="F363" s="4"/>
      <c r="G363" s="4"/>
      <c r="H363" s="17"/>
      <c r="I363" s="4"/>
    </row>
    <row r="364" spans="2:9" s="5" customFormat="1">
      <c r="B364" s="4"/>
      <c r="C364" s="4"/>
      <c r="D364" s="4"/>
      <c r="E364" s="4"/>
      <c r="F364" s="4"/>
      <c r="G364" s="4"/>
      <c r="H364" s="17"/>
      <c r="I364" s="4"/>
    </row>
    <row r="365" spans="2:9" s="5" customFormat="1">
      <c r="B365" s="4"/>
      <c r="C365" s="4"/>
      <c r="D365" s="4"/>
      <c r="E365" s="4"/>
      <c r="F365" s="4"/>
      <c r="G365" s="4"/>
      <c r="H365" s="17"/>
      <c r="I365" s="4"/>
    </row>
    <row r="366" spans="2:9" s="5" customFormat="1">
      <c r="B366" s="4"/>
      <c r="C366" s="4"/>
      <c r="D366" s="4"/>
      <c r="E366" s="4"/>
      <c r="F366" s="4"/>
      <c r="G366" s="4"/>
      <c r="H366" s="17"/>
      <c r="I366" s="4"/>
    </row>
    <row r="367" spans="2:9" s="5" customFormat="1">
      <c r="B367" s="4"/>
      <c r="C367" s="4"/>
      <c r="D367" s="4"/>
      <c r="E367" s="4"/>
      <c r="F367" s="4"/>
      <c r="G367" s="4"/>
      <c r="H367" s="17"/>
      <c r="I367" s="4"/>
    </row>
    <row r="368" spans="2:9" s="5" customFormat="1">
      <c r="B368" s="4"/>
      <c r="C368" s="4"/>
      <c r="D368" s="4"/>
      <c r="E368" s="4"/>
      <c r="F368" s="4"/>
      <c r="G368" s="4"/>
      <c r="H368" s="17"/>
      <c r="I368" s="4"/>
    </row>
    <row r="369" spans="2:9" s="5" customFormat="1">
      <c r="B369" s="4"/>
      <c r="C369" s="4"/>
      <c r="D369" s="4"/>
      <c r="E369" s="4"/>
      <c r="F369" s="4"/>
      <c r="G369" s="4"/>
      <c r="H369" s="17"/>
      <c r="I369" s="4"/>
    </row>
    <row r="370" spans="2:9" s="5" customFormat="1">
      <c r="B370" s="4"/>
      <c r="C370" s="4"/>
      <c r="D370" s="4"/>
      <c r="E370" s="4"/>
      <c r="F370" s="4"/>
      <c r="G370" s="4"/>
      <c r="H370" s="17"/>
      <c r="I370" s="4"/>
    </row>
    <row r="371" spans="2:9" s="5" customFormat="1">
      <c r="B371" s="4"/>
      <c r="C371" s="4"/>
      <c r="D371" s="4"/>
      <c r="E371" s="4"/>
      <c r="F371" s="4"/>
      <c r="G371" s="4"/>
      <c r="H371" s="17"/>
      <c r="I371" s="4"/>
    </row>
    <row r="372" spans="2:9" s="5" customFormat="1">
      <c r="B372" s="4"/>
      <c r="C372" s="4"/>
      <c r="D372" s="4"/>
      <c r="E372" s="4"/>
      <c r="F372" s="4"/>
      <c r="G372" s="4"/>
      <c r="H372" s="17"/>
      <c r="I372" s="4"/>
    </row>
    <row r="373" spans="2:9" s="5" customFormat="1">
      <c r="B373" s="4"/>
      <c r="C373" s="4"/>
      <c r="D373" s="4"/>
      <c r="E373" s="4"/>
      <c r="F373" s="4"/>
      <c r="G373" s="4"/>
      <c r="H373" s="17"/>
      <c r="I373" s="4"/>
    </row>
    <row r="374" spans="2:9" s="5" customFormat="1">
      <c r="B374" s="4"/>
      <c r="C374" s="4"/>
      <c r="D374" s="4"/>
      <c r="E374" s="4"/>
      <c r="F374" s="4"/>
      <c r="G374" s="4"/>
      <c r="H374" s="17"/>
      <c r="I374" s="4"/>
    </row>
    <row r="375" spans="2:9" s="5" customFormat="1">
      <c r="B375" s="4"/>
      <c r="C375" s="4"/>
      <c r="D375" s="4"/>
      <c r="E375" s="4"/>
      <c r="F375" s="4"/>
      <c r="G375" s="4"/>
      <c r="H375" s="17"/>
      <c r="I375" s="4"/>
    </row>
    <row r="376" spans="2:9" s="5" customFormat="1">
      <c r="B376" s="4"/>
      <c r="C376" s="4"/>
      <c r="D376" s="4"/>
      <c r="E376" s="4"/>
      <c r="F376" s="4"/>
      <c r="G376" s="4"/>
      <c r="H376" s="17"/>
      <c r="I376" s="4"/>
    </row>
    <row r="377" spans="2:9" s="5" customFormat="1">
      <c r="B377" s="4"/>
      <c r="C377" s="4"/>
      <c r="D377" s="4"/>
      <c r="E377" s="4"/>
      <c r="F377" s="4"/>
      <c r="G377" s="4"/>
      <c r="H377" s="17"/>
      <c r="I377" s="4"/>
    </row>
    <row r="378" spans="2:9" s="5" customFormat="1">
      <c r="B378" s="4"/>
      <c r="C378" s="4"/>
      <c r="D378" s="4"/>
      <c r="E378" s="4"/>
      <c r="F378" s="4"/>
      <c r="G378" s="4"/>
      <c r="H378" s="17"/>
      <c r="I378" s="4"/>
    </row>
    <row r="379" spans="2:9" s="5" customFormat="1">
      <c r="B379" s="4"/>
      <c r="C379" s="4"/>
      <c r="D379" s="4"/>
      <c r="E379" s="4"/>
      <c r="F379" s="4"/>
      <c r="G379" s="4"/>
      <c r="H379" s="17"/>
      <c r="I379" s="4"/>
    </row>
    <row r="380" spans="2:9" s="5" customFormat="1">
      <c r="B380" s="4"/>
      <c r="C380" s="4"/>
      <c r="D380" s="4"/>
      <c r="E380" s="4"/>
      <c r="F380" s="4"/>
      <c r="G380" s="4"/>
      <c r="H380" s="17"/>
      <c r="I380" s="4"/>
    </row>
    <row r="381" spans="2:9" s="5" customFormat="1">
      <c r="B381" s="4"/>
      <c r="C381" s="4"/>
      <c r="D381" s="4"/>
      <c r="E381" s="4"/>
      <c r="F381" s="4"/>
      <c r="G381" s="4"/>
      <c r="H381" s="17"/>
      <c r="I381" s="4"/>
    </row>
    <row r="382" spans="2:9" s="5" customFormat="1">
      <c r="B382" s="4"/>
      <c r="C382" s="4"/>
      <c r="D382" s="4"/>
      <c r="E382" s="4"/>
      <c r="F382" s="4"/>
      <c r="G382" s="4"/>
      <c r="H382" s="17"/>
      <c r="I382" s="4"/>
    </row>
    <row r="383" spans="2:9" s="5" customFormat="1">
      <c r="B383" s="4"/>
      <c r="C383" s="4"/>
      <c r="D383" s="4"/>
      <c r="E383" s="4"/>
      <c r="F383" s="4"/>
      <c r="G383" s="4"/>
      <c r="H383" s="17"/>
      <c r="I383" s="4"/>
    </row>
    <row r="384" spans="2:9" s="5" customFormat="1">
      <c r="B384" s="4"/>
      <c r="C384" s="4"/>
      <c r="D384" s="4"/>
      <c r="E384" s="4"/>
      <c r="F384" s="4"/>
      <c r="G384" s="4"/>
      <c r="H384" s="17"/>
      <c r="I384" s="4"/>
    </row>
    <row r="385" spans="2:9" s="5" customFormat="1">
      <c r="B385" s="4"/>
      <c r="C385" s="4"/>
      <c r="D385" s="4"/>
      <c r="E385" s="4"/>
      <c r="F385" s="4"/>
      <c r="G385" s="4"/>
      <c r="H385" s="17"/>
      <c r="I385" s="4"/>
    </row>
    <row r="386" spans="2:9" s="5" customFormat="1">
      <c r="B386" s="4"/>
      <c r="C386" s="4"/>
      <c r="D386" s="4"/>
      <c r="E386" s="4"/>
      <c r="F386" s="4"/>
      <c r="G386" s="4"/>
      <c r="H386" s="17"/>
      <c r="I386" s="4"/>
    </row>
    <row r="387" spans="2:9" s="5" customFormat="1">
      <c r="B387" s="4"/>
      <c r="C387" s="4"/>
      <c r="D387" s="4"/>
      <c r="E387" s="4"/>
      <c r="F387" s="4"/>
      <c r="G387" s="4"/>
      <c r="H387" s="17"/>
      <c r="I387" s="4"/>
    </row>
    <row r="388" spans="2:9" s="5" customFormat="1">
      <c r="B388" s="4"/>
      <c r="C388" s="4"/>
      <c r="D388" s="4"/>
      <c r="E388" s="4"/>
      <c r="F388" s="4"/>
      <c r="G388" s="4"/>
      <c r="H388" s="17"/>
      <c r="I388" s="4"/>
    </row>
    <row r="389" spans="2:9" s="5" customFormat="1">
      <c r="B389" s="4"/>
      <c r="C389" s="4"/>
      <c r="D389" s="4"/>
      <c r="E389" s="4"/>
      <c r="F389" s="4"/>
      <c r="G389" s="4"/>
      <c r="H389" s="17"/>
      <c r="I389" s="4"/>
    </row>
    <row r="390" spans="2:9" s="5" customFormat="1">
      <c r="B390" s="4"/>
      <c r="C390" s="4"/>
      <c r="D390" s="4"/>
      <c r="E390" s="4"/>
      <c r="F390" s="4"/>
      <c r="G390" s="4"/>
      <c r="H390" s="17"/>
      <c r="I390" s="4"/>
    </row>
    <row r="391" spans="2:9" s="5" customFormat="1">
      <c r="B391" s="4"/>
      <c r="C391" s="4"/>
      <c r="D391" s="4"/>
      <c r="E391" s="4"/>
      <c r="F391" s="4"/>
      <c r="G391" s="4"/>
      <c r="H391" s="17"/>
      <c r="I391" s="4"/>
    </row>
    <row r="392" spans="2:9" s="5" customFormat="1">
      <c r="B392" s="4"/>
      <c r="C392" s="4"/>
      <c r="D392" s="4"/>
      <c r="E392" s="4"/>
      <c r="F392" s="4"/>
      <c r="G392" s="4"/>
      <c r="H392" s="17"/>
      <c r="I392" s="4"/>
    </row>
    <row r="393" spans="2:9" s="5" customFormat="1">
      <c r="B393" s="4"/>
      <c r="C393" s="4"/>
      <c r="D393" s="4"/>
      <c r="E393" s="4"/>
      <c r="F393" s="4"/>
      <c r="G393" s="4"/>
      <c r="H393" s="17"/>
      <c r="I393" s="4"/>
    </row>
    <row r="394" spans="2:9" s="5" customFormat="1">
      <c r="B394" s="4"/>
      <c r="C394" s="4"/>
      <c r="D394" s="4"/>
      <c r="E394" s="4"/>
      <c r="F394" s="4"/>
      <c r="G394" s="4"/>
      <c r="H394" s="17"/>
      <c r="I394" s="4"/>
    </row>
    <row r="395" spans="2:9" s="5" customFormat="1">
      <c r="B395" s="4"/>
      <c r="C395" s="4"/>
      <c r="D395" s="4"/>
      <c r="E395" s="4"/>
      <c r="F395" s="4"/>
      <c r="G395" s="4"/>
      <c r="H395" s="17"/>
      <c r="I395" s="4"/>
    </row>
    <row r="396" spans="2:9" s="5" customFormat="1">
      <c r="B396" s="4"/>
      <c r="C396" s="4"/>
      <c r="D396" s="4"/>
      <c r="E396" s="4"/>
      <c r="F396" s="4"/>
      <c r="G396" s="4"/>
      <c r="H396" s="17"/>
      <c r="I396" s="4"/>
    </row>
    <row r="397" spans="2:9" s="5" customFormat="1">
      <c r="B397" s="4"/>
      <c r="C397" s="4"/>
      <c r="D397" s="4"/>
      <c r="E397" s="4"/>
      <c r="F397" s="4"/>
      <c r="G397" s="4"/>
      <c r="H397" s="17"/>
      <c r="I397" s="4"/>
    </row>
    <row r="398" spans="2:9" s="5" customFormat="1">
      <c r="B398" s="4"/>
      <c r="C398" s="4"/>
      <c r="D398" s="4"/>
      <c r="E398" s="4"/>
      <c r="F398" s="4"/>
      <c r="G398" s="4"/>
      <c r="H398" s="17"/>
      <c r="I398" s="4"/>
    </row>
    <row r="399" spans="2:9" s="5" customFormat="1">
      <c r="B399" s="4"/>
      <c r="C399" s="4"/>
      <c r="D399" s="4"/>
      <c r="E399" s="4"/>
      <c r="F399" s="4"/>
      <c r="G399" s="4"/>
      <c r="H399" s="17"/>
      <c r="I399" s="4"/>
    </row>
    <row r="400" spans="2:9" s="5" customFormat="1">
      <c r="B400" s="4"/>
      <c r="C400" s="4"/>
      <c r="D400" s="4"/>
      <c r="E400" s="4"/>
      <c r="F400" s="4"/>
      <c r="G400" s="4"/>
      <c r="H400" s="17"/>
      <c r="I400" s="4"/>
    </row>
    <row r="401" spans="2:9" s="5" customFormat="1">
      <c r="B401" s="4"/>
      <c r="C401" s="4"/>
      <c r="D401" s="4"/>
      <c r="E401" s="4"/>
      <c r="F401" s="4"/>
      <c r="G401" s="4"/>
      <c r="H401" s="17"/>
      <c r="I401" s="4"/>
    </row>
    <row r="402" spans="2:9" s="5" customFormat="1">
      <c r="B402" s="4"/>
      <c r="C402" s="4"/>
      <c r="D402" s="4"/>
      <c r="E402" s="4"/>
      <c r="F402" s="4"/>
      <c r="G402" s="4"/>
      <c r="H402" s="17"/>
      <c r="I402" s="4"/>
    </row>
    <row r="403" spans="2:9" s="5" customFormat="1">
      <c r="B403" s="4"/>
      <c r="C403" s="4"/>
      <c r="D403" s="4"/>
      <c r="E403" s="4"/>
      <c r="F403" s="4"/>
      <c r="G403" s="4"/>
      <c r="H403" s="17"/>
      <c r="I403" s="4"/>
    </row>
    <row r="404" spans="2:9" s="5" customFormat="1">
      <c r="B404" s="4"/>
      <c r="C404" s="4"/>
      <c r="D404" s="4"/>
      <c r="E404" s="4"/>
      <c r="F404" s="4"/>
      <c r="G404" s="4"/>
      <c r="H404" s="17"/>
      <c r="I404" s="4"/>
    </row>
    <row r="405" spans="2:9" s="5" customFormat="1">
      <c r="B405" s="4"/>
      <c r="C405" s="4"/>
      <c r="D405" s="4"/>
      <c r="E405" s="4"/>
      <c r="F405" s="4"/>
      <c r="G405" s="4"/>
      <c r="H405" s="17"/>
      <c r="I405" s="4"/>
    </row>
    <row r="406" spans="2:9" s="5" customFormat="1">
      <c r="B406" s="4"/>
      <c r="C406" s="4"/>
      <c r="D406" s="4"/>
      <c r="E406" s="4"/>
      <c r="F406" s="4"/>
      <c r="G406" s="4"/>
      <c r="H406" s="17"/>
      <c r="I406" s="4"/>
    </row>
    <row r="407" spans="2:9" s="5" customFormat="1">
      <c r="B407" s="4"/>
      <c r="C407" s="4"/>
      <c r="D407" s="4"/>
      <c r="E407" s="4"/>
      <c r="F407" s="4"/>
      <c r="G407" s="4"/>
      <c r="H407" s="17"/>
      <c r="I407" s="4"/>
    </row>
    <row r="408" spans="2:9" s="5" customFormat="1">
      <c r="B408" s="4"/>
      <c r="C408" s="4"/>
      <c r="D408" s="4"/>
      <c r="E408" s="4"/>
      <c r="F408" s="4"/>
      <c r="G408" s="4"/>
      <c r="H408" s="17"/>
      <c r="I408" s="4"/>
    </row>
    <row r="409" spans="2:9" s="5" customFormat="1">
      <c r="B409" s="4"/>
      <c r="C409" s="4"/>
      <c r="D409" s="4"/>
      <c r="E409" s="4"/>
      <c r="F409" s="4"/>
      <c r="G409" s="4"/>
      <c r="H409" s="17"/>
      <c r="I409" s="4"/>
    </row>
    <row r="410" spans="2:9" s="5" customFormat="1">
      <c r="B410" s="4"/>
      <c r="C410" s="4"/>
      <c r="D410" s="4"/>
      <c r="E410" s="4"/>
      <c r="F410" s="4"/>
      <c r="G410" s="4"/>
      <c r="H410" s="17"/>
      <c r="I410" s="4"/>
    </row>
    <row r="411" spans="2:9" s="5" customFormat="1">
      <c r="B411" s="4"/>
      <c r="C411" s="4"/>
      <c r="D411" s="4"/>
      <c r="E411" s="4"/>
      <c r="F411" s="4"/>
      <c r="G411" s="4"/>
      <c r="H411" s="17"/>
      <c r="I411" s="4"/>
    </row>
    <row r="412" spans="2:9" s="5" customFormat="1">
      <c r="B412" s="4"/>
      <c r="C412" s="4"/>
      <c r="D412" s="4"/>
      <c r="E412" s="4"/>
      <c r="F412" s="4"/>
      <c r="G412" s="4"/>
      <c r="H412" s="17"/>
      <c r="I412" s="4"/>
    </row>
    <row r="413" spans="2:9" s="5" customFormat="1">
      <c r="B413" s="4"/>
      <c r="C413" s="4"/>
      <c r="D413" s="4"/>
      <c r="E413" s="4"/>
      <c r="F413" s="4"/>
      <c r="G413" s="4"/>
      <c r="H413" s="17"/>
      <c r="I413" s="4"/>
    </row>
    <row r="414" spans="2:9" s="5" customFormat="1">
      <c r="B414" s="4"/>
      <c r="C414" s="4"/>
      <c r="D414" s="4"/>
      <c r="E414" s="4"/>
      <c r="F414" s="4"/>
      <c r="G414" s="4"/>
      <c r="H414" s="17"/>
      <c r="I414" s="4"/>
    </row>
    <row r="415" spans="2:9" s="5" customFormat="1">
      <c r="B415" s="4"/>
      <c r="C415" s="4"/>
      <c r="D415" s="4"/>
      <c r="E415" s="4"/>
      <c r="F415" s="4"/>
      <c r="G415" s="4"/>
      <c r="H415" s="17"/>
      <c r="I415" s="4"/>
    </row>
    <row r="416" spans="2:9" s="5" customFormat="1">
      <c r="B416" s="4"/>
      <c r="C416" s="4"/>
      <c r="D416" s="4"/>
      <c r="E416" s="4"/>
      <c r="F416" s="4"/>
      <c r="G416" s="4"/>
      <c r="H416" s="17"/>
      <c r="I416" s="4"/>
    </row>
    <row r="417" spans="2:9" s="5" customFormat="1">
      <c r="B417" s="4"/>
      <c r="C417" s="4"/>
      <c r="D417" s="4"/>
      <c r="E417" s="4"/>
      <c r="F417" s="4"/>
      <c r="G417" s="4"/>
      <c r="H417" s="17"/>
      <c r="I417" s="4"/>
    </row>
    <row r="418" spans="2:9" s="5" customFormat="1">
      <c r="B418" s="4"/>
      <c r="C418" s="4"/>
      <c r="D418" s="4"/>
      <c r="E418" s="4"/>
      <c r="F418" s="4"/>
      <c r="G418" s="4"/>
      <c r="H418" s="17"/>
      <c r="I418" s="4"/>
    </row>
    <row r="419" spans="2:9" s="5" customFormat="1">
      <c r="B419" s="4"/>
      <c r="C419" s="4"/>
      <c r="D419" s="4"/>
      <c r="E419" s="4"/>
      <c r="F419" s="4"/>
      <c r="G419" s="4"/>
      <c r="H419" s="17"/>
      <c r="I419" s="4"/>
    </row>
    <row r="420" spans="2:9" s="5" customFormat="1">
      <c r="B420" s="4"/>
      <c r="C420" s="4"/>
      <c r="D420" s="4"/>
      <c r="E420" s="4"/>
      <c r="F420" s="4"/>
      <c r="G420" s="4"/>
      <c r="H420" s="17"/>
      <c r="I420" s="4"/>
    </row>
    <row r="421" spans="2:9" s="5" customFormat="1">
      <c r="B421" s="4"/>
      <c r="C421" s="4"/>
      <c r="D421" s="4"/>
      <c r="E421" s="4"/>
      <c r="F421" s="4"/>
      <c r="G421" s="4"/>
      <c r="H421" s="17"/>
      <c r="I421" s="4"/>
    </row>
    <row r="422" spans="2:9" s="5" customFormat="1">
      <c r="B422" s="4"/>
      <c r="C422" s="4"/>
      <c r="D422" s="4"/>
      <c r="E422" s="4"/>
      <c r="F422" s="4"/>
      <c r="G422" s="4"/>
      <c r="H422" s="17"/>
      <c r="I422" s="4"/>
    </row>
    <row r="423" spans="2:9" s="5" customFormat="1">
      <c r="B423" s="4"/>
      <c r="C423" s="4"/>
      <c r="D423" s="4"/>
      <c r="E423" s="4"/>
      <c r="F423" s="4"/>
      <c r="G423" s="4"/>
      <c r="H423" s="17"/>
      <c r="I423" s="4"/>
    </row>
    <row r="424" spans="2:9" s="5" customFormat="1">
      <c r="B424" s="4"/>
      <c r="C424" s="4"/>
      <c r="D424" s="4"/>
      <c r="E424" s="4"/>
      <c r="F424" s="4"/>
      <c r="G424" s="4"/>
      <c r="H424" s="17"/>
      <c r="I424" s="4"/>
    </row>
    <row r="425" spans="2:9" s="5" customFormat="1">
      <c r="B425" s="4"/>
      <c r="C425" s="4"/>
      <c r="D425" s="4"/>
      <c r="E425" s="4"/>
      <c r="F425" s="4"/>
      <c r="G425" s="4"/>
      <c r="H425" s="17"/>
      <c r="I425" s="4"/>
    </row>
    <row r="426" spans="2:9" s="5" customFormat="1">
      <c r="B426" s="4"/>
      <c r="C426" s="4"/>
      <c r="D426" s="4"/>
      <c r="E426" s="4"/>
      <c r="F426" s="4"/>
      <c r="G426" s="4"/>
      <c r="H426" s="17"/>
      <c r="I426" s="4"/>
    </row>
    <row r="427" spans="2:9" s="5" customFormat="1">
      <c r="B427" s="4"/>
      <c r="C427" s="4"/>
      <c r="D427" s="4"/>
      <c r="E427" s="4"/>
      <c r="F427" s="4"/>
      <c r="G427" s="4"/>
      <c r="H427" s="17"/>
      <c r="I427" s="4"/>
    </row>
    <row r="428" spans="2:9" s="5" customFormat="1">
      <c r="B428" s="4"/>
      <c r="C428" s="4"/>
      <c r="D428" s="4"/>
      <c r="E428" s="4"/>
      <c r="F428" s="4"/>
      <c r="G428" s="4"/>
      <c r="H428" s="17"/>
      <c r="I428" s="4"/>
    </row>
    <row r="429" spans="2:9" s="5" customFormat="1">
      <c r="B429" s="4"/>
      <c r="C429" s="4"/>
      <c r="D429" s="4"/>
      <c r="E429" s="4"/>
      <c r="F429" s="4"/>
      <c r="G429" s="4"/>
      <c r="H429" s="17"/>
      <c r="I429" s="4"/>
    </row>
    <row r="430" spans="2:9" s="5" customFormat="1">
      <c r="B430" s="4"/>
      <c r="C430" s="4"/>
      <c r="D430" s="4"/>
      <c r="E430" s="4"/>
      <c r="F430" s="4"/>
      <c r="G430" s="4"/>
      <c r="H430" s="17"/>
      <c r="I430" s="4"/>
    </row>
    <row r="431" spans="2:9" s="5" customFormat="1">
      <c r="B431" s="4"/>
      <c r="C431" s="4"/>
      <c r="D431" s="4"/>
      <c r="E431" s="4"/>
      <c r="F431" s="4"/>
      <c r="G431" s="4"/>
      <c r="H431" s="17"/>
      <c r="I431" s="4"/>
    </row>
    <row r="432" spans="2:9" s="5" customFormat="1">
      <c r="B432" s="4"/>
      <c r="C432" s="4"/>
      <c r="D432" s="4"/>
      <c r="E432" s="4"/>
      <c r="F432" s="4"/>
      <c r="G432" s="4"/>
      <c r="H432" s="17"/>
      <c r="I432" s="4"/>
    </row>
    <row r="433" spans="2:9" s="5" customFormat="1">
      <c r="B433" s="4"/>
      <c r="C433" s="4"/>
      <c r="D433" s="4"/>
      <c r="E433" s="4"/>
      <c r="F433" s="4"/>
      <c r="G433" s="4"/>
      <c r="H433" s="17"/>
      <c r="I433" s="4"/>
    </row>
    <row r="434" spans="2:9" s="5" customFormat="1">
      <c r="B434" s="4"/>
      <c r="C434" s="4"/>
      <c r="D434" s="4"/>
      <c r="E434" s="4"/>
      <c r="F434" s="4"/>
      <c r="G434" s="4"/>
      <c r="H434" s="17"/>
      <c r="I434" s="4"/>
    </row>
    <row r="435" spans="2:9" s="5" customFormat="1">
      <c r="B435" s="4"/>
      <c r="C435" s="4"/>
      <c r="D435" s="4"/>
      <c r="E435" s="4"/>
      <c r="F435" s="4"/>
      <c r="G435" s="4"/>
      <c r="H435" s="4"/>
      <c r="I435" s="4"/>
    </row>
    <row r="436" spans="2:9" s="5" customFormat="1">
      <c r="B436" s="4"/>
      <c r="C436" s="4"/>
      <c r="D436" s="4"/>
      <c r="E436" s="4"/>
      <c r="F436" s="4"/>
      <c r="G436" s="4"/>
      <c r="H436" s="4"/>
      <c r="I436" s="4"/>
    </row>
    <row r="437" spans="2:9" s="5" customFormat="1">
      <c r="B437" s="4"/>
      <c r="C437" s="4"/>
      <c r="D437" s="4"/>
      <c r="E437" s="4"/>
      <c r="F437" s="4"/>
      <c r="G437" s="4"/>
      <c r="H437" s="4"/>
      <c r="I437" s="4"/>
    </row>
    <row r="438" spans="2:9" s="5" customFormat="1">
      <c r="B438" s="4"/>
      <c r="C438" s="4"/>
      <c r="D438" s="4"/>
      <c r="E438" s="4"/>
      <c r="F438" s="4"/>
      <c r="G438" s="4"/>
      <c r="H438" s="4"/>
      <c r="I438" s="4"/>
    </row>
    <row r="439" spans="2:9" s="5" customFormat="1">
      <c r="B439" s="4"/>
      <c r="C439" s="4"/>
      <c r="D439" s="4"/>
      <c r="E439" s="4"/>
      <c r="F439" s="4"/>
      <c r="G439" s="4"/>
      <c r="H439" s="4"/>
      <c r="I439" s="4"/>
    </row>
    <row r="440" spans="2:9" s="5" customFormat="1">
      <c r="B440" s="4"/>
      <c r="C440" s="4"/>
      <c r="D440" s="4"/>
      <c r="E440" s="4"/>
      <c r="F440" s="4"/>
      <c r="G440" s="4"/>
      <c r="H440" s="4"/>
      <c r="I440" s="4"/>
    </row>
    <row r="441" spans="2:9" s="5" customFormat="1">
      <c r="B441" s="4"/>
      <c r="C441" s="4"/>
      <c r="D441" s="4"/>
      <c r="E441" s="4"/>
      <c r="F441" s="4"/>
      <c r="G441" s="4"/>
      <c r="H441" s="4"/>
      <c r="I441" s="4"/>
    </row>
    <row r="442" spans="2:9" s="5" customFormat="1">
      <c r="B442" s="4"/>
      <c r="C442" s="4"/>
      <c r="D442" s="4"/>
      <c r="E442" s="4"/>
      <c r="F442" s="4"/>
      <c r="G442" s="4"/>
      <c r="H442" s="4"/>
      <c r="I442" s="4"/>
    </row>
    <row r="443" spans="2:9" s="5" customFormat="1">
      <c r="B443" s="4"/>
      <c r="C443" s="4"/>
      <c r="D443" s="4"/>
      <c r="E443" s="4"/>
      <c r="F443" s="4"/>
      <c r="G443" s="4"/>
      <c r="H443" s="4"/>
      <c r="I443" s="4"/>
    </row>
    <row r="444" spans="2:9" s="5" customFormat="1">
      <c r="B444" s="4"/>
      <c r="C444" s="4"/>
      <c r="D444" s="4"/>
      <c r="E444" s="4"/>
      <c r="F444" s="4"/>
      <c r="G444" s="4"/>
      <c r="H444" s="4"/>
      <c r="I444" s="4"/>
    </row>
    <row r="445" spans="2:9" s="5" customFormat="1">
      <c r="B445" s="4"/>
      <c r="C445" s="4"/>
      <c r="D445" s="4"/>
      <c r="E445" s="4"/>
      <c r="F445" s="4"/>
      <c r="G445" s="4"/>
      <c r="H445" s="4"/>
      <c r="I445" s="4"/>
    </row>
    <row r="446" spans="2:9" s="5" customFormat="1">
      <c r="B446" s="4"/>
      <c r="C446" s="4"/>
      <c r="D446" s="4"/>
      <c r="E446" s="4"/>
      <c r="F446" s="4"/>
      <c r="G446" s="4"/>
      <c r="H446" s="4"/>
      <c r="I446" s="4"/>
    </row>
    <row r="447" spans="2:9" s="5" customFormat="1">
      <c r="B447" s="4"/>
      <c r="C447" s="4"/>
      <c r="D447" s="4"/>
      <c r="E447" s="4"/>
      <c r="F447" s="4"/>
      <c r="G447" s="4"/>
      <c r="H447" s="4"/>
      <c r="I447" s="4"/>
    </row>
    <row r="448" spans="2:9" s="5" customFormat="1">
      <c r="B448" s="4"/>
      <c r="C448" s="4"/>
      <c r="D448" s="4"/>
      <c r="E448" s="4"/>
      <c r="F448" s="4"/>
      <c r="G448" s="4"/>
      <c r="H448" s="4"/>
      <c r="I448" s="4"/>
    </row>
    <row r="449" spans="2:9" s="5" customFormat="1">
      <c r="B449" s="4"/>
      <c r="C449" s="4"/>
      <c r="D449" s="4"/>
      <c r="E449" s="4"/>
      <c r="F449" s="4"/>
      <c r="G449" s="4"/>
      <c r="H449" s="4"/>
      <c r="I449" s="4"/>
    </row>
    <row r="450" spans="2:9" s="5" customFormat="1">
      <c r="B450" s="4"/>
      <c r="C450" s="4"/>
      <c r="D450" s="4"/>
      <c r="E450" s="4"/>
      <c r="F450" s="4"/>
      <c r="G450" s="4"/>
      <c r="H450" s="4"/>
      <c r="I450" s="4"/>
    </row>
    <row r="451" spans="2:9" s="5" customFormat="1">
      <c r="B451" s="4"/>
      <c r="C451" s="4"/>
      <c r="D451" s="4"/>
      <c r="E451" s="4"/>
      <c r="F451" s="4"/>
      <c r="G451" s="4"/>
      <c r="H451" s="4"/>
      <c r="I451" s="4"/>
    </row>
    <row r="452" spans="2:9" s="5" customFormat="1">
      <c r="B452" s="4"/>
      <c r="C452" s="4"/>
      <c r="D452" s="4"/>
      <c r="E452" s="4"/>
      <c r="F452" s="4"/>
      <c r="G452" s="4"/>
      <c r="H452" s="4"/>
      <c r="I452" s="4"/>
    </row>
    <row r="453" spans="2:9" s="5" customFormat="1">
      <c r="B453" s="4"/>
      <c r="C453" s="4"/>
      <c r="D453" s="4"/>
      <c r="E453" s="4"/>
      <c r="F453" s="4"/>
      <c r="G453" s="4"/>
      <c r="H453" s="4"/>
      <c r="I453" s="4"/>
    </row>
    <row r="454" spans="2:9" s="5" customFormat="1">
      <c r="B454" s="4"/>
      <c r="C454" s="4"/>
      <c r="D454" s="4"/>
      <c r="E454" s="4"/>
      <c r="F454" s="4"/>
      <c r="G454" s="4"/>
      <c r="H454" s="4"/>
      <c r="I454" s="4"/>
    </row>
    <row r="455" spans="2:9" s="5" customFormat="1">
      <c r="B455" s="4"/>
      <c r="C455" s="4"/>
      <c r="D455" s="4"/>
      <c r="E455" s="4"/>
      <c r="F455" s="4"/>
      <c r="G455" s="4"/>
      <c r="H455" s="4"/>
      <c r="I455" s="4"/>
    </row>
    <row r="456" spans="2:9" s="5" customFormat="1">
      <c r="B456" s="4"/>
      <c r="C456" s="4"/>
      <c r="D456" s="4"/>
      <c r="E456" s="4"/>
      <c r="F456" s="4"/>
      <c r="G456" s="4"/>
      <c r="H456" s="4"/>
      <c r="I456" s="4"/>
    </row>
    <row r="457" spans="2:9" s="5" customFormat="1">
      <c r="B457" s="4"/>
      <c r="C457" s="4"/>
      <c r="D457" s="4"/>
      <c r="E457" s="4"/>
      <c r="F457" s="4"/>
      <c r="G457" s="4"/>
      <c r="H457" s="4"/>
      <c r="I457" s="4"/>
    </row>
    <row r="458" spans="2:9" s="5" customFormat="1">
      <c r="B458" s="4"/>
      <c r="C458" s="4"/>
      <c r="D458" s="4"/>
      <c r="E458" s="4"/>
      <c r="F458" s="4"/>
      <c r="G458" s="4"/>
      <c r="H458" s="4"/>
      <c r="I458" s="4"/>
    </row>
    <row r="459" spans="2:9" s="5" customFormat="1">
      <c r="B459" s="4"/>
      <c r="C459" s="4"/>
      <c r="D459" s="4"/>
      <c r="E459" s="4"/>
      <c r="F459" s="4"/>
      <c r="G459" s="4"/>
      <c r="H459" s="4"/>
      <c r="I459" s="4"/>
    </row>
    <row r="460" spans="2:9" s="5" customFormat="1">
      <c r="B460" s="4"/>
      <c r="C460" s="4"/>
      <c r="D460" s="4"/>
      <c r="E460" s="4"/>
      <c r="F460" s="4"/>
      <c r="G460" s="4"/>
      <c r="H460" s="4"/>
      <c r="I460" s="4"/>
    </row>
    <row r="461" spans="2:9" s="5" customFormat="1">
      <c r="B461" s="4"/>
      <c r="C461" s="4"/>
      <c r="D461" s="4"/>
      <c r="E461" s="4"/>
      <c r="F461" s="4"/>
      <c r="G461" s="4"/>
      <c r="H461" s="4"/>
      <c r="I461" s="4"/>
    </row>
    <row r="462" spans="2:9" s="5" customFormat="1">
      <c r="B462" s="4"/>
      <c r="C462" s="4"/>
      <c r="D462" s="4"/>
      <c r="E462" s="4"/>
      <c r="F462" s="4"/>
      <c r="G462" s="4"/>
      <c r="H462" s="4"/>
      <c r="I462" s="4"/>
    </row>
    <row r="463" spans="2:9" s="5" customFormat="1">
      <c r="B463" s="4"/>
      <c r="C463" s="4"/>
      <c r="D463" s="4"/>
      <c r="E463" s="4"/>
      <c r="F463" s="4"/>
      <c r="G463" s="4"/>
      <c r="H463" s="4"/>
      <c r="I463" s="4"/>
    </row>
    <row r="464" spans="2:9" s="5" customFormat="1">
      <c r="B464" s="4"/>
      <c r="C464" s="4"/>
      <c r="D464" s="4"/>
      <c r="E464" s="4"/>
      <c r="F464" s="4"/>
      <c r="G464" s="4"/>
      <c r="H464" s="4"/>
      <c r="I464" s="4"/>
    </row>
    <row r="465" spans="2:9" s="5" customFormat="1">
      <c r="B465" s="4"/>
      <c r="C465" s="4"/>
      <c r="D465" s="4"/>
      <c r="E465" s="4"/>
      <c r="F465" s="4"/>
      <c r="G465" s="4"/>
      <c r="H465" s="4"/>
      <c r="I465" s="4"/>
    </row>
    <row r="466" spans="2:9" s="5" customFormat="1">
      <c r="B466" s="4"/>
      <c r="C466" s="4"/>
      <c r="D466" s="4"/>
      <c r="E466" s="4"/>
      <c r="F466" s="4"/>
      <c r="G466" s="4"/>
      <c r="H466" s="4"/>
      <c r="I466" s="4"/>
    </row>
    <row r="467" spans="2:9" s="5" customFormat="1">
      <c r="B467" s="4"/>
      <c r="C467" s="4"/>
      <c r="D467" s="4"/>
      <c r="E467" s="4"/>
      <c r="F467" s="4"/>
      <c r="G467" s="4"/>
      <c r="H467" s="4"/>
      <c r="I467" s="4"/>
    </row>
    <row r="468" spans="2:9" s="5" customFormat="1">
      <c r="B468" s="4"/>
      <c r="C468" s="4"/>
      <c r="D468" s="4"/>
      <c r="E468" s="4"/>
      <c r="F468" s="4"/>
      <c r="G468" s="4"/>
      <c r="H468" s="4"/>
      <c r="I468" s="4"/>
    </row>
    <row r="469" spans="2:9" s="5" customFormat="1">
      <c r="B469" s="4"/>
      <c r="C469" s="4"/>
      <c r="D469" s="4"/>
      <c r="E469" s="4"/>
      <c r="F469" s="4"/>
      <c r="G469" s="4"/>
      <c r="H469" s="4"/>
      <c r="I469" s="4"/>
    </row>
    <row r="470" spans="2:9" s="5" customFormat="1">
      <c r="B470" s="4"/>
      <c r="C470" s="4"/>
      <c r="D470" s="4"/>
      <c r="E470" s="4"/>
      <c r="F470" s="4"/>
      <c r="G470" s="4"/>
      <c r="H470" s="4"/>
      <c r="I470" s="4"/>
    </row>
    <row r="471" spans="2:9" s="5" customFormat="1">
      <c r="B471" s="4"/>
      <c r="C471" s="4"/>
      <c r="D471" s="4"/>
      <c r="E471" s="4"/>
      <c r="F471" s="4"/>
      <c r="G471" s="4"/>
      <c r="H471" s="4"/>
      <c r="I471" s="4"/>
    </row>
    <row r="472" spans="2:9" s="5" customFormat="1">
      <c r="B472" s="4"/>
      <c r="C472" s="4"/>
      <c r="D472" s="4"/>
      <c r="E472" s="4"/>
      <c r="F472" s="4"/>
      <c r="G472" s="4"/>
      <c r="H472" s="4"/>
      <c r="I472" s="4"/>
    </row>
    <row r="473" spans="2:9" s="5" customFormat="1">
      <c r="B473" s="4"/>
      <c r="C473" s="4"/>
      <c r="D473" s="4"/>
      <c r="E473" s="4"/>
      <c r="F473" s="4"/>
      <c r="G473" s="4"/>
      <c r="H473" s="4"/>
      <c r="I473" s="4"/>
    </row>
    <row r="474" spans="2:9" s="5" customFormat="1">
      <c r="B474" s="4"/>
      <c r="C474" s="4"/>
      <c r="D474" s="4"/>
      <c r="E474" s="4"/>
      <c r="F474" s="4"/>
      <c r="G474" s="4"/>
      <c r="H474" s="4"/>
      <c r="I474" s="4"/>
    </row>
    <row r="475" spans="2:9" s="5" customFormat="1">
      <c r="B475" s="4"/>
      <c r="C475" s="4"/>
      <c r="D475" s="4"/>
      <c r="E475" s="4"/>
      <c r="F475" s="4"/>
      <c r="G475" s="4"/>
      <c r="H475" s="4"/>
      <c r="I475" s="4"/>
    </row>
    <row r="476" spans="2:9" s="5" customFormat="1">
      <c r="B476" s="4"/>
      <c r="C476" s="4"/>
      <c r="D476" s="4"/>
      <c r="E476" s="4"/>
      <c r="F476" s="4"/>
      <c r="G476" s="4"/>
      <c r="H476" s="4"/>
      <c r="I476" s="4"/>
    </row>
    <row r="477" spans="2:9" s="5" customFormat="1">
      <c r="B477" s="4"/>
      <c r="C477" s="4"/>
      <c r="D477" s="4"/>
      <c r="E477" s="4"/>
      <c r="F477" s="4"/>
      <c r="G477" s="4"/>
      <c r="H477" s="4"/>
      <c r="I477" s="4"/>
    </row>
    <row r="478" spans="2:9" s="5" customFormat="1">
      <c r="B478" s="4"/>
      <c r="C478" s="4"/>
      <c r="D478" s="4"/>
      <c r="E478" s="4"/>
      <c r="F478" s="4"/>
      <c r="G478" s="4"/>
      <c r="H478" s="4"/>
      <c r="I478" s="4"/>
    </row>
    <row r="479" spans="2:9" s="5" customFormat="1">
      <c r="B479" s="4"/>
      <c r="C479" s="4"/>
      <c r="D479" s="4"/>
      <c r="E479" s="4"/>
      <c r="F479" s="4"/>
      <c r="G479" s="4"/>
      <c r="H479" s="4"/>
      <c r="I479" s="4"/>
    </row>
    <row r="480" spans="2:9" s="5" customFormat="1">
      <c r="B480" s="4"/>
      <c r="C480" s="4"/>
      <c r="D480" s="4"/>
      <c r="E480" s="4"/>
      <c r="F480" s="4"/>
      <c r="G480" s="4"/>
      <c r="H480" s="4"/>
      <c r="I480" s="4"/>
    </row>
    <row r="481" spans="2:9" s="5" customFormat="1">
      <c r="B481" s="4"/>
      <c r="C481" s="4"/>
      <c r="D481" s="4"/>
      <c r="E481" s="4"/>
      <c r="F481" s="4"/>
      <c r="G481" s="4"/>
      <c r="H481" s="4"/>
      <c r="I481" s="4"/>
    </row>
    <row r="482" spans="2:9" s="5" customFormat="1">
      <c r="B482" s="4"/>
      <c r="C482" s="4"/>
      <c r="D482" s="4"/>
      <c r="E482" s="4"/>
      <c r="F482" s="4"/>
      <c r="G482" s="4"/>
      <c r="H482" s="4"/>
      <c r="I482" s="4"/>
    </row>
    <row r="483" spans="2:9" s="5" customFormat="1">
      <c r="B483" s="4"/>
      <c r="C483" s="4"/>
      <c r="D483" s="4"/>
      <c r="E483" s="4"/>
      <c r="F483" s="4"/>
      <c r="G483" s="4"/>
      <c r="H483" s="4"/>
      <c r="I483" s="4"/>
    </row>
    <row r="484" spans="2:9" s="5" customFormat="1">
      <c r="B484" s="4"/>
      <c r="C484" s="4"/>
      <c r="D484" s="4"/>
      <c r="E484" s="4"/>
      <c r="F484" s="4"/>
      <c r="G484" s="4"/>
      <c r="H484" s="4"/>
      <c r="I484" s="4"/>
    </row>
    <row r="485" spans="2:9" s="5" customFormat="1">
      <c r="B485" s="4"/>
      <c r="C485" s="4"/>
      <c r="D485" s="4"/>
      <c r="E485" s="4"/>
      <c r="F485" s="4"/>
      <c r="G485" s="4"/>
      <c r="H485" s="4"/>
      <c r="I485" s="4"/>
    </row>
    <row r="486" spans="2:9" s="5" customFormat="1">
      <c r="B486" s="4"/>
      <c r="C486" s="4"/>
      <c r="D486" s="4"/>
      <c r="E486" s="4"/>
      <c r="F486" s="4"/>
      <c r="G486" s="4"/>
      <c r="H486" s="4"/>
      <c r="I486" s="4"/>
    </row>
    <row r="487" spans="2:9" s="5" customFormat="1">
      <c r="B487" s="4"/>
      <c r="C487" s="4"/>
      <c r="D487" s="4"/>
      <c r="E487" s="4"/>
      <c r="F487" s="4"/>
      <c r="G487" s="4"/>
      <c r="H487" s="4"/>
      <c r="I487" s="4"/>
    </row>
    <row r="488" spans="2:9" s="5" customFormat="1">
      <c r="B488" s="4"/>
      <c r="C488" s="4"/>
      <c r="D488" s="4"/>
      <c r="E488" s="4"/>
      <c r="F488" s="4"/>
      <c r="G488" s="4"/>
      <c r="H488" s="4"/>
      <c r="I488" s="4"/>
    </row>
    <row r="489" spans="2:9" s="5" customFormat="1">
      <c r="B489" s="4"/>
      <c r="C489" s="4"/>
      <c r="D489" s="4"/>
      <c r="E489" s="4"/>
      <c r="F489" s="4"/>
      <c r="G489" s="4"/>
      <c r="H489" s="4"/>
      <c r="I489" s="4"/>
    </row>
    <row r="490" spans="2:9" s="5" customFormat="1">
      <c r="B490" s="4"/>
      <c r="C490" s="4"/>
      <c r="D490" s="4"/>
      <c r="E490" s="4"/>
      <c r="F490" s="4"/>
      <c r="G490" s="4"/>
      <c r="H490" s="4"/>
      <c r="I490" s="4"/>
    </row>
    <row r="491" spans="2:9" s="5" customFormat="1">
      <c r="B491" s="4"/>
      <c r="C491" s="4"/>
      <c r="D491" s="4"/>
      <c r="E491" s="4"/>
      <c r="F491" s="4"/>
      <c r="G491" s="4"/>
      <c r="H491" s="4"/>
      <c r="I491" s="4"/>
    </row>
    <row r="492" spans="2:9" s="5" customFormat="1">
      <c r="B492" s="4"/>
      <c r="C492" s="4"/>
      <c r="D492" s="4"/>
      <c r="E492" s="4"/>
      <c r="F492" s="4"/>
      <c r="G492" s="4"/>
      <c r="H492" s="4"/>
      <c r="I492" s="4"/>
    </row>
    <row r="493" spans="2:9" s="5" customFormat="1">
      <c r="B493" s="4"/>
      <c r="C493" s="4"/>
      <c r="D493" s="4"/>
      <c r="E493" s="4"/>
      <c r="F493" s="4"/>
      <c r="G493" s="4"/>
      <c r="H493" s="4"/>
      <c r="I493" s="4"/>
    </row>
    <row r="494" spans="2:9" s="5" customFormat="1">
      <c r="B494" s="4"/>
      <c r="C494" s="4"/>
      <c r="D494" s="4"/>
      <c r="E494" s="4"/>
      <c r="F494" s="4"/>
      <c r="G494" s="4"/>
      <c r="H494" s="4"/>
      <c r="I494" s="4"/>
    </row>
    <row r="495" spans="2:9" s="5" customFormat="1">
      <c r="B495" s="4"/>
      <c r="C495" s="4"/>
      <c r="D495" s="4"/>
      <c r="E495" s="4"/>
      <c r="F495" s="4"/>
      <c r="G495" s="4"/>
      <c r="H495" s="4"/>
      <c r="I495" s="4"/>
    </row>
    <row r="496" spans="2:9" s="5" customFormat="1">
      <c r="B496" s="4"/>
      <c r="C496" s="4"/>
      <c r="D496" s="4"/>
      <c r="E496" s="4"/>
      <c r="F496" s="4"/>
      <c r="G496" s="4"/>
      <c r="H496" s="4"/>
      <c r="I496" s="4"/>
    </row>
    <row r="497" spans="2:9" s="5" customFormat="1">
      <c r="B497" s="4"/>
      <c r="C497" s="4"/>
      <c r="D497" s="4"/>
      <c r="E497" s="4"/>
      <c r="F497" s="4"/>
      <c r="G497" s="4"/>
      <c r="H497" s="4"/>
      <c r="I497" s="4"/>
    </row>
    <row r="498" spans="2:9" s="5" customFormat="1">
      <c r="B498" s="4"/>
      <c r="C498" s="4"/>
      <c r="D498" s="4"/>
      <c r="E498" s="4"/>
      <c r="F498" s="4"/>
      <c r="G498" s="4"/>
      <c r="H498" s="4"/>
      <c r="I498" s="4"/>
    </row>
    <row r="499" spans="2:9" s="5" customFormat="1">
      <c r="B499" s="4"/>
      <c r="C499" s="4"/>
      <c r="D499" s="4"/>
      <c r="E499" s="4"/>
      <c r="F499" s="4"/>
      <c r="G499" s="4"/>
      <c r="H499" s="4"/>
      <c r="I499" s="4"/>
    </row>
    <row r="500" spans="2:9" s="5" customFormat="1">
      <c r="B500" s="4"/>
      <c r="C500" s="4"/>
      <c r="D500" s="4"/>
      <c r="E500" s="4"/>
      <c r="F500" s="4"/>
      <c r="G500" s="4"/>
      <c r="H500" s="4"/>
      <c r="I500" s="4"/>
    </row>
    <row r="501" spans="2:9" s="5" customFormat="1">
      <c r="B501" s="4"/>
      <c r="C501" s="4"/>
      <c r="D501" s="4"/>
      <c r="E501" s="4"/>
      <c r="F501" s="4"/>
      <c r="G501" s="4"/>
      <c r="H501" s="4"/>
      <c r="I501" s="4"/>
    </row>
    <row r="502" spans="2:9" s="5" customFormat="1">
      <c r="B502" s="4"/>
      <c r="C502" s="4"/>
      <c r="D502" s="4"/>
      <c r="E502" s="4"/>
      <c r="F502" s="4"/>
      <c r="G502" s="4"/>
      <c r="H502" s="4"/>
      <c r="I502" s="4"/>
    </row>
    <row r="503" spans="2:9" s="5" customFormat="1">
      <c r="B503" s="4"/>
      <c r="C503" s="4"/>
      <c r="D503" s="4"/>
      <c r="E503" s="4"/>
      <c r="F503" s="4"/>
      <c r="G503" s="4"/>
      <c r="H503" s="4"/>
      <c r="I503" s="4"/>
    </row>
    <row r="504" spans="2:9" s="5" customFormat="1">
      <c r="B504" s="4"/>
      <c r="C504" s="4"/>
      <c r="D504" s="4"/>
      <c r="E504" s="4"/>
      <c r="F504" s="4"/>
      <c r="G504" s="4"/>
      <c r="H504" s="4"/>
      <c r="I504" s="4"/>
    </row>
    <row r="505" spans="2:9" s="5" customFormat="1">
      <c r="B505" s="4"/>
      <c r="C505" s="4"/>
      <c r="D505" s="4"/>
      <c r="E505" s="4"/>
      <c r="F505" s="4"/>
      <c r="G505" s="4"/>
      <c r="H505" s="4"/>
      <c r="I505" s="4"/>
    </row>
    <row r="506" spans="2:9" s="5" customFormat="1">
      <c r="B506" s="4"/>
      <c r="C506" s="4"/>
      <c r="D506" s="4"/>
      <c r="E506" s="4"/>
      <c r="F506" s="4"/>
      <c r="G506" s="4"/>
      <c r="H506" s="4"/>
      <c r="I506" s="4"/>
    </row>
    <row r="507" spans="2:9" s="5" customFormat="1">
      <c r="B507" s="4"/>
      <c r="C507" s="4"/>
      <c r="D507" s="4"/>
      <c r="E507" s="4"/>
      <c r="F507" s="4"/>
      <c r="G507" s="4"/>
      <c r="H507" s="4"/>
      <c r="I507" s="4"/>
    </row>
    <row r="508" spans="2:9" s="5" customFormat="1">
      <c r="B508" s="4"/>
      <c r="C508" s="4"/>
      <c r="D508" s="4"/>
      <c r="E508" s="4"/>
      <c r="F508" s="4"/>
      <c r="G508" s="4"/>
      <c r="H508" s="4"/>
      <c r="I508" s="4"/>
    </row>
    <row r="509" spans="2:9" s="5" customFormat="1">
      <c r="B509" s="4"/>
      <c r="C509" s="4"/>
      <c r="D509" s="4"/>
      <c r="E509" s="4"/>
      <c r="F509" s="4"/>
      <c r="G509" s="4"/>
      <c r="H509" s="4"/>
      <c r="I509" s="4"/>
    </row>
    <row r="510" spans="2:9" s="5" customFormat="1">
      <c r="B510" s="4"/>
      <c r="C510" s="4"/>
      <c r="D510" s="4"/>
      <c r="E510" s="4"/>
      <c r="F510" s="4"/>
      <c r="G510" s="4"/>
      <c r="H510" s="4"/>
      <c r="I510" s="4"/>
    </row>
    <row r="511" spans="2:9" s="5" customFormat="1">
      <c r="B511" s="4"/>
      <c r="C511" s="4"/>
      <c r="D511" s="4"/>
      <c r="E511" s="4"/>
      <c r="F511" s="4"/>
      <c r="G511" s="4"/>
      <c r="H511" s="4"/>
      <c r="I511" s="4"/>
    </row>
    <row r="512" spans="2:9" s="5" customFormat="1">
      <c r="B512" s="4"/>
      <c r="C512" s="4"/>
      <c r="D512" s="4"/>
      <c r="E512" s="4"/>
      <c r="F512" s="4"/>
      <c r="G512" s="4"/>
      <c r="H512" s="4"/>
      <c r="I512" s="4"/>
    </row>
    <row r="513" spans="2:9" s="5" customFormat="1">
      <c r="B513" s="4"/>
      <c r="C513" s="4"/>
      <c r="D513" s="4"/>
      <c r="E513" s="4"/>
      <c r="F513" s="4"/>
      <c r="G513" s="4"/>
      <c r="H513" s="4"/>
      <c r="I513" s="4"/>
    </row>
    <row r="514" spans="2:9" s="5" customFormat="1">
      <c r="B514" s="4"/>
      <c r="C514" s="4"/>
      <c r="D514" s="4"/>
      <c r="E514" s="4"/>
      <c r="F514" s="4"/>
      <c r="G514" s="4"/>
      <c r="H514" s="4"/>
      <c r="I514" s="4"/>
    </row>
    <row r="515" spans="2:9" s="5" customFormat="1">
      <c r="B515" s="4"/>
      <c r="C515" s="4"/>
      <c r="D515" s="4"/>
      <c r="E515" s="4"/>
      <c r="F515" s="4"/>
      <c r="G515" s="4"/>
      <c r="H515" s="4"/>
      <c r="I515" s="4"/>
    </row>
    <row r="516" spans="2:9" s="5" customFormat="1">
      <c r="B516" s="4"/>
      <c r="C516" s="4"/>
      <c r="D516" s="4"/>
      <c r="E516" s="4"/>
      <c r="F516" s="4"/>
      <c r="G516" s="4"/>
      <c r="H516" s="4"/>
      <c r="I516" s="4"/>
    </row>
    <row r="517" spans="2:9" s="5" customFormat="1">
      <c r="B517" s="4"/>
      <c r="C517" s="4"/>
      <c r="D517" s="4"/>
      <c r="E517" s="4"/>
      <c r="F517" s="4"/>
      <c r="G517" s="4"/>
      <c r="H517" s="4"/>
      <c r="I517" s="4"/>
    </row>
    <row r="518" spans="2:9" s="5" customFormat="1">
      <c r="B518" s="4"/>
      <c r="C518" s="4"/>
      <c r="D518" s="4"/>
      <c r="E518" s="4"/>
      <c r="F518" s="4"/>
      <c r="G518" s="4"/>
      <c r="H518" s="4"/>
      <c r="I518" s="4"/>
    </row>
    <row r="519" spans="2:9" s="5" customFormat="1">
      <c r="B519" s="4"/>
      <c r="C519" s="4"/>
      <c r="D519" s="4"/>
      <c r="E519" s="4"/>
      <c r="F519" s="4"/>
      <c r="G519" s="4"/>
      <c r="H519" s="4"/>
      <c r="I519" s="4"/>
    </row>
    <row r="520" spans="2:9" s="5" customFormat="1">
      <c r="B520" s="4"/>
      <c r="C520" s="4"/>
      <c r="D520" s="4"/>
      <c r="E520" s="4"/>
      <c r="F520" s="4"/>
      <c r="G520" s="4"/>
      <c r="H520" s="4"/>
      <c r="I520" s="4"/>
    </row>
    <row r="521" spans="2:9" s="5" customFormat="1">
      <c r="B521" s="4"/>
      <c r="C521" s="4"/>
      <c r="D521" s="4"/>
      <c r="E521" s="4"/>
      <c r="F521" s="4"/>
      <c r="G521" s="4"/>
      <c r="H521" s="4"/>
      <c r="I521" s="4"/>
    </row>
    <row r="522" spans="2:9" s="5" customFormat="1">
      <c r="B522" s="4"/>
      <c r="C522" s="4"/>
      <c r="D522" s="4"/>
      <c r="E522" s="4"/>
      <c r="F522" s="4"/>
      <c r="G522" s="4"/>
      <c r="H522" s="4"/>
      <c r="I522" s="4"/>
    </row>
    <row r="523" spans="2:9" s="5" customFormat="1">
      <c r="B523" s="4"/>
      <c r="C523" s="4"/>
      <c r="D523" s="4"/>
      <c r="E523" s="4"/>
      <c r="F523" s="4"/>
      <c r="G523" s="4"/>
      <c r="H523" s="4"/>
      <c r="I523" s="4"/>
    </row>
    <row r="524" spans="2:9" s="5" customFormat="1">
      <c r="B524" s="4"/>
      <c r="C524" s="4"/>
      <c r="D524" s="4"/>
      <c r="E524" s="4"/>
      <c r="F524" s="4"/>
      <c r="G524" s="4"/>
      <c r="H524" s="4"/>
      <c r="I524" s="4"/>
    </row>
    <row r="525" spans="2:9" s="5" customFormat="1">
      <c r="B525" s="4"/>
      <c r="C525" s="4"/>
      <c r="D525" s="4"/>
      <c r="E525" s="4"/>
      <c r="F525" s="4"/>
      <c r="G525" s="4"/>
      <c r="H525" s="4"/>
      <c r="I525" s="4"/>
    </row>
    <row r="526" spans="2:9" s="5" customFormat="1">
      <c r="B526" s="4"/>
      <c r="C526" s="4"/>
      <c r="D526" s="4"/>
      <c r="E526" s="4"/>
      <c r="F526" s="4"/>
      <c r="G526" s="4"/>
      <c r="H526" s="4"/>
      <c r="I526" s="4"/>
    </row>
    <row r="527" spans="2:9" s="5" customFormat="1">
      <c r="B527" s="4"/>
      <c r="C527" s="4"/>
      <c r="D527" s="4"/>
      <c r="E527" s="4"/>
      <c r="F527" s="4"/>
      <c r="G527" s="4"/>
      <c r="H527" s="4"/>
      <c r="I527" s="4"/>
    </row>
    <row r="528" spans="2:9" s="5" customFormat="1">
      <c r="B528" s="4"/>
      <c r="C528" s="4"/>
      <c r="D528" s="4"/>
      <c r="E528" s="4"/>
      <c r="F528" s="4"/>
      <c r="G528" s="4"/>
      <c r="H528" s="4"/>
      <c r="I528" s="4"/>
    </row>
    <row r="529" spans="2:9" s="5" customFormat="1">
      <c r="B529" s="4"/>
      <c r="C529" s="4"/>
      <c r="D529" s="4"/>
      <c r="E529" s="4"/>
      <c r="F529" s="4"/>
      <c r="G529" s="4"/>
      <c r="H529" s="4"/>
      <c r="I529" s="4"/>
    </row>
    <row r="530" spans="2:9" s="5" customFormat="1">
      <c r="B530" s="4"/>
      <c r="C530" s="4"/>
      <c r="D530" s="4"/>
      <c r="E530" s="4"/>
      <c r="F530" s="4"/>
      <c r="G530" s="4"/>
      <c r="H530" s="4"/>
      <c r="I530" s="4"/>
    </row>
    <row r="531" spans="2:9" s="5" customFormat="1">
      <c r="B531" s="4"/>
      <c r="C531" s="4"/>
      <c r="D531" s="4"/>
      <c r="E531" s="4"/>
      <c r="F531" s="4"/>
      <c r="G531" s="4"/>
      <c r="H531" s="4"/>
      <c r="I531" s="4"/>
    </row>
    <row r="532" spans="2:9" s="5" customFormat="1">
      <c r="B532" s="4"/>
      <c r="C532" s="4"/>
      <c r="D532" s="4"/>
      <c r="E532" s="4"/>
      <c r="F532" s="4"/>
      <c r="G532" s="4"/>
      <c r="H532" s="4"/>
      <c r="I532" s="4"/>
    </row>
    <row r="533" spans="2:9" s="5" customFormat="1">
      <c r="B533" s="4"/>
      <c r="C533" s="4"/>
      <c r="D533" s="4"/>
      <c r="E533" s="4"/>
      <c r="F533" s="4"/>
      <c r="G533" s="4"/>
      <c r="H533" s="4"/>
      <c r="I533" s="4"/>
    </row>
    <row r="534" spans="2:9" s="5" customFormat="1">
      <c r="B534" s="4"/>
      <c r="C534" s="4"/>
      <c r="D534" s="4"/>
      <c r="E534" s="4"/>
      <c r="F534" s="4"/>
      <c r="G534" s="4"/>
      <c r="H534" s="4"/>
      <c r="I534" s="4"/>
    </row>
    <row r="535" spans="2:9" s="5" customFormat="1">
      <c r="B535" s="4"/>
      <c r="C535" s="4"/>
      <c r="D535" s="4"/>
      <c r="E535" s="4"/>
      <c r="F535" s="4"/>
      <c r="G535" s="4"/>
      <c r="H535" s="4"/>
      <c r="I535" s="4"/>
    </row>
    <row r="536" spans="2:9" s="5" customFormat="1">
      <c r="B536" s="4"/>
      <c r="C536" s="4"/>
      <c r="D536" s="4"/>
      <c r="E536" s="4"/>
      <c r="F536" s="4"/>
      <c r="G536" s="4"/>
      <c r="H536" s="4"/>
      <c r="I536" s="4"/>
    </row>
    <row r="537" spans="2:9" s="5" customFormat="1">
      <c r="B537" s="4"/>
      <c r="C537" s="4"/>
      <c r="D537" s="4"/>
      <c r="E537" s="4"/>
      <c r="F537" s="4"/>
      <c r="G537" s="4"/>
      <c r="H537" s="4"/>
      <c r="I537" s="4"/>
    </row>
    <row r="538" spans="2:9" s="5" customFormat="1">
      <c r="B538" s="4"/>
      <c r="C538" s="4"/>
      <c r="D538" s="4"/>
      <c r="E538" s="4"/>
      <c r="F538" s="4"/>
      <c r="G538" s="4"/>
      <c r="H538" s="4"/>
      <c r="I538" s="4"/>
    </row>
    <row r="539" spans="2:9" s="5" customFormat="1">
      <c r="B539" s="4"/>
      <c r="C539" s="4"/>
      <c r="D539" s="4"/>
      <c r="E539" s="4"/>
      <c r="F539" s="4"/>
      <c r="G539" s="4"/>
      <c r="H539" s="4"/>
      <c r="I539" s="4"/>
    </row>
    <row r="540" spans="2:9" s="5" customFormat="1">
      <c r="B540" s="4"/>
      <c r="C540" s="4"/>
      <c r="D540" s="4"/>
      <c r="E540" s="4"/>
      <c r="F540" s="4"/>
      <c r="G540" s="4"/>
      <c r="H540" s="4"/>
      <c r="I540" s="4"/>
    </row>
    <row r="541" spans="2:9" s="5" customFormat="1">
      <c r="B541" s="4"/>
      <c r="C541" s="4"/>
      <c r="D541" s="4"/>
      <c r="E541" s="4"/>
      <c r="F541" s="4"/>
      <c r="G541" s="4"/>
      <c r="H541" s="4"/>
      <c r="I541" s="4"/>
    </row>
    <row r="542" spans="2:9" s="5" customFormat="1">
      <c r="B542" s="4"/>
      <c r="C542" s="4"/>
      <c r="D542" s="4"/>
      <c r="E542" s="4"/>
      <c r="F542" s="4"/>
      <c r="G542" s="4"/>
      <c r="H542" s="4"/>
      <c r="I542" s="4"/>
    </row>
    <row r="543" spans="2:9" s="5" customFormat="1">
      <c r="B543" s="4"/>
      <c r="C543" s="4"/>
      <c r="D543" s="4"/>
      <c r="E543" s="4"/>
      <c r="F543" s="4"/>
      <c r="G543" s="4"/>
      <c r="H543" s="4"/>
      <c r="I543" s="4"/>
    </row>
    <row r="544" spans="2:9" s="5" customFormat="1">
      <c r="B544" s="4"/>
      <c r="C544" s="4"/>
      <c r="D544" s="4"/>
      <c r="E544" s="4"/>
      <c r="F544" s="4"/>
      <c r="G544" s="4"/>
      <c r="H544" s="4"/>
      <c r="I544" s="4"/>
    </row>
    <row r="545" spans="2:9" s="5" customFormat="1">
      <c r="B545" s="4"/>
      <c r="C545" s="4"/>
      <c r="D545" s="4"/>
      <c r="E545" s="4"/>
      <c r="F545" s="4"/>
      <c r="G545" s="4"/>
      <c r="H545" s="4"/>
      <c r="I545" s="4"/>
    </row>
    <row r="546" spans="2:9" s="5" customFormat="1">
      <c r="B546" s="4"/>
      <c r="C546" s="4"/>
      <c r="D546" s="4"/>
      <c r="E546" s="4"/>
      <c r="F546" s="4"/>
      <c r="G546" s="4"/>
      <c r="H546" s="4"/>
      <c r="I546" s="4"/>
    </row>
    <row r="547" spans="2:9" s="5" customFormat="1">
      <c r="B547" s="4"/>
      <c r="C547" s="4"/>
      <c r="D547" s="4"/>
      <c r="E547" s="4"/>
      <c r="F547" s="4"/>
      <c r="G547" s="4"/>
      <c r="H547" s="4"/>
      <c r="I547" s="4"/>
    </row>
    <row r="548" spans="2:9" s="5" customFormat="1">
      <c r="B548" s="4"/>
      <c r="C548" s="4"/>
      <c r="D548" s="4"/>
      <c r="E548" s="4"/>
      <c r="F548" s="4"/>
      <c r="G548" s="4"/>
      <c r="H548" s="4"/>
      <c r="I548" s="4"/>
    </row>
    <row r="549" spans="2:9" s="5" customFormat="1">
      <c r="B549" s="4"/>
      <c r="C549" s="4"/>
      <c r="D549" s="4"/>
      <c r="E549" s="4"/>
      <c r="F549" s="4"/>
      <c r="G549" s="4"/>
      <c r="H549" s="4"/>
      <c r="I549" s="4"/>
    </row>
    <row r="550" spans="2:9" s="5" customFormat="1">
      <c r="B550" s="4"/>
      <c r="C550" s="4"/>
      <c r="D550" s="4"/>
      <c r="E550" s="4"/>
      <c r="F550" s="4"/>
      <c r="G550" s="4"/>
      <c r="H550" s="4"/>
      <c r="I550" s="4"/>
    </row>
    <row r="551" spans="2:9" s="5" customFormat="1">
      <c r="B551" s="4"/>
      <c r="C551" s="4"/>
      <c r="D551" s="4"/>
      <c r="E551" s="4"/>
      <c r="F551" s="4"/>
      <c r="G551" s="4"/>
      <c r="H551" s="4"/>
      <c r="I551" s="4"/>
    </row>
    <row r="552" spans="2:9" s="5" customFormat="1">
      <c r="B552" s="4"/>
      <c r="C552" s="4"/>
      <c r="D552" s="4"/>
      <c r="E552" s="4"/>
      <c r="F552" s="4"/>
      <c r="G552" s="4"/>
      <c r="H552" s="4"/>
      <c r="I552" s="4"/>
    </row>
    <row r="553" spans="2:9" s="5" customFormat="1">
      <c r="B553" s="4"/>
      <c r="C553" s="4"/>
      <c r="D553" s="4"/>
      <c r="E553" s="4"/>
      <c r="F553" s="4"/>
      <c r="G553" s="4"/>
      <c r="H553" s="4"/>
      <c r="I553" s="4"/>
    </row>
    <row r="554" spans="2:9" s="5" customFormat="1">
      <c r="B554" s="4"/>
      <c r="C554" s="4"/>
      <c r="D554" s="4"/>
      <c r="E554" s="4"/>
      <c r="F554" s="4"/>
      <c r="G554" s="4"/>
      <c r="H554" s="4"/>
      <c r="I554" s="4"/>
    </row>
    <row r="555" spans="2:9" s="5" customFormat="1">
      <c r="B555" s="4"/>
      <c r="C555" s="4"/>
      <c r="D555" s="4"/>
      <c r="E555" s="4"/>
      <c r="F555" s="4"/>
      <c r="G555" s="4"/>
      <c r="H555" s="4"/>
      <c r="I555" s="4"/>
    </row>
    <row r="556" spans="2:9" s="5" customFormat="1">
      <c r="B556" s="4"/>
      <c r="C556" s="4"/>
      <c r="D556" s="4"/>
      <c r="E556" s="4"/>
      <c r="F556" s="4"/>
      <c r="G556" s="4"/>
      <c r="H556" s="4"/>
      <c r="I556" s="4"/>
    </row>
    <row r="557" spans="2:9" s="5" customFormat="1">
      <c r="B557" s="4"/>
      <c r="C557" s="4"/>
      <c r="D557" s="4"/>
      <c r="E557" s="4"/>
      <c r="F557" s="4"/>
      <c r="G557" s="4"/>
      <c r="H557" s="4"/>
      <c r="I557" s="4"/>
    </row>
    <row r="558" spans="2:9" s="5" customFormat="1">
      <c r="B558" s="4"/>
      <c r="C558" s="4"/>
      <c r="D558" s="4"/>
      <c r="E558" s="4"/>
      <c r="F558" s="4"/>
      <c r="G558" s="4"/>
      <c r="H558" s="4"/>
      <c r="I558" s="4"/>
    </row>
    <row r="559" spans="2:9" s="5" customFormat="1">
      <c r="B559" s="4"/>
      <c r="C559" s="4"/>
      <c r="D559" s="4"/>
      <c r="E559" s="4"/>
      <c r="F559" s="4"/>
      <c r="G559" s="4"/>
      <c r="H559" s="4"/>
      <c r="I559" s="4"/>
    </row>
    <row r="560" spans="2:9" s="5" customFormat="1">
      <c r="B560" s="4"/>
      <c r="C560" s="4"/>
      <c r="D560" s="4"/>
      <c r="E560" s="4"/>
      <c r="F560" s="4"/>
      <c r="G560" s="4"/>
      <c r="H560" s="4"/>
      <c r="I560" s="4"/>
    </row>
    <row r="561" spans="2:9" s="5" customFormat="1">
      <c r="B561" s="4"/>
      <c r="C561" s="4"/>
      <c r="D561" s="4"/>
      <c r="E561" s="4"/>
      <c r="F561" s="4"/>
      <c r="G561" s="4"/>
      <c r="H561" s="4"/>
      <c r="I561" s="4"/>
    </row>
    <row r="562" spans="2:9" s="5" customFormat="1">
      <c r="B562" s="4"/>
      <c r="C562" s="4"/>
      <c r="D562" s="4"/>
      <c r="E562" s="4"/>
      <c r="F562" s="4"/>
      <c r="G562" s="4"/>
      <c r="H562" s="4"/>
      <c r="I562" s="4"/>
    </row>
    <row r="563" spans="2:9" s="5" customFormat="1">
      <c r="B563" s="4"/>
      <c r="C563" s="4"/>
      <c r="D563" s="4"/>
      <c r="E563" s="4"/>
      <c r="F563" s="4"/>
      <c r="G563" s="4"/>
      <c r="H563" s="4"/>
      <c r="I563" s="4"/>
    </row>
    <row r="564" spans="2:9" s="5" customFormat="1">
      <c r="B564" s="4"/>
      <c r="C564" s="4"/>
      <c r="D564" s="4"/>
      <c r="E564" s="4"/>
      <c r="F564" s="4"/>
      <c r="G564" s="4"/>
      <c r="H564" s="4"/>
      <c r="I564" s="4"/>
    </row>
    <row r="565" spans="2:9" s="5" customFormat="1">
      <c r="B565" s="4"/>
      <c r="C565" s="4"/>
      <c r="D565" s="4"/>
      <c r="E565" s="4"/>
      <c r="F565" s="4"/>
      <c r="G565" s="4"/>
      <c r="H565" s="4"/>
      <c r="I565" s="4"/>
    </row>
    <row r="566" spans="2:9" s="5" customFormat="1">
      <c r="B566" s="4"/>
      <c r="C566" s="4"/>
      <c r="D566" s="4"/>
      <c r="E566" s="4"/>
      <c r="F566" s="4"/>
      <c r="G566" s="4"/>
      <c r="H566" s="4"/>
      <c r="I566" s="4"/>
    </row>
    <row r="567" spans="2:9" s="5" customFormat="1">
      <c r="B567" s="4"/>
      <c r="C567" s="4"/>
      <c r="D567" s="4"/>
      <c r="E567" s="4"/>
      <c r="F567" s="4"/>
      <c r="G567" s="4"/>
      <c r="H567" s="4"/>
      <c r="I567" s="4"/>
    </row>
    <row r="568" spans="2:9" s="5" customFormat="1">
      <c r="B568" s="4"/>
      <c r="C568" s="4"/>
      <c r="D568" s="4"/>
      <c r="E568" s="4"/>
      <c r="F568" s="4"/>
      <c r="G568" s="4"/>
      <c r="H568" s="4"/>
      <c r="I568" s="4"/>
    </row>
    <row r="569" spans="2:9" s="5" customFormat="1">
      <c r="B569" s="4"/>
      <c r="C569" s="4"/>
      <c r="D569" s="4"/>
      <c r="E569" s="4"/>
      <c r="F569" s="4"/>
      <c r="G569" s="4"/>
      <c r="H569" s="4"/>
      <c r="I569" s="4"/>
    </row>
    <row r="570" spans="2:9" s="5" customFormat="1">
      <c r="B570" s="4"/>
      <c r="C570" s="4"/>
      <c r="D570" s="4"/>
      <c r="E570" s="4"/>
      <c r="F570" s="4"/>
      <c r="G570" s="4"/>
      <c r="H570" s="4"/>
      <c r="I570" s="4"/>
    </row>
    <row r="571" spans="2:9" s="5" customFormat="1">
      <c r="B571" s="4"/>
      <c r="C571" s="4"/>
      <c r="D571" s="4"/>
      <c r="E571" s="4"/>
      <c r="F571" s="4"/>
      <c r="G571" s="4"/>
      <c r="H571" s="4"/>
      <c r="I571" s="4"/>
    </row>
    <row r="572" spans="2:9" s="5" customFormat="1">
      <c r="B572" s="4"/>
      <c r="C572" s="4"/>
      <c r="D572" s="4"/>
      <c r="E572" s="4"/>
      <c r="F572" s="4"/>
      <c r="G572" s="4"/>
      <c r="H572" s="4"/>
      <c r="I572" s="4"/>
    </row>
    <row r="573" spans="2:9" s="5" customFormat="1">
      <c r="B573" s="4"/>
      <c r="C573" s="4"/>
      <c r="D573" s="4"/>
      <c r="E573" s="4"/>
      <c r="F573" s="4"/>
      <c r="G573" s="4"/>
      <c r="H573" s="4"/>
      <c r="I573" s="4"/>
    </row>
    <row r="574" spans="2:9" s="5" customFormat="1">
      <c r="B574" s="4"/>
      <c r="C574" s="4"/>
      <c r="D574" s="4"/>
      <c r="E574" s="4"/>
      <c r="F574" s="4"/>
      <c r="G574" s="4"/>
      <c r="H574" s="4"/>
      <c r="I574" s="4"/>
    </row>
    <row r="575" spans="2:9" s="5" customFormat="1">
      <c r="B575" s="4"/>
      <c r="C575" s="4"/>
      <c r="D575" s="4"/>
      <c r="E575" s="4"/>
      <c r="F575" s="4"/>
      <c r="G575" s="4"/>
      <c r="H575" s="4"/>
      <c r="I575" s="4"/>
    </row>
    <row r="576" spans="2:9" s="5" customFormat="1">
      <c r="B576" s="4"/>
      <c r="C576" s="4"/>
      <c r="D576" s="4"/>
      <c r="E576" s="4"/>
      <c r="F576" s="4"/>
      <c r="G576" s="4"/>
      <c r="H576" s="4"/>
      <c r="I576" s="4"/>
    </row>
    <row r="577" spans="2:9" s="5" customFormat="1">
      <c r="B577" s="4"/>
      <c r="C577" s="4"/>
      <c r="D577" s="4"/>
      <c r="E577" s="4"/>
      <c r="F577" s="4"/>
      <c r="G577" s="4"/>
      <c r="H577" s="4"/>
      <c r="I577" s="4"/>
    </row>
    <row r="578" spans="2:9" s="5" customFormat="1">
      <c r="B578" s="4"/>
      <c r="C578" s="4"/>
      <c r="D578" s="4"/>
      <c r="E578" s="4"/>
      <c r="F578" s="4"/>
      <c r="G578" s="4"/>
      <c r="H578" s="4"/>
      <c r="I578" s="4"/>
    </row>
    <row r="579" spans="2:9" s="5" customFormat="1">
      <c r="B579" s="4"/>
      <c r="C579" s="4"/>
      <c r="D579" s="4"/>
      <c r="E579" s="4"/>
      <c r="F579" s="4"/>
      <c r="G579" s="4"/>
      <c r="H579" s="4"/>
      <c r="I579" s="4"/>
    </row>
    <row r="580" spans="2:9" s="5" customFormat="1">
      <c r="B580" s="4"/>
      <c r="C580" s="4"/>
      <c r="D580" s="4"/>
      <c r="E580" s="4"/>
      <c r="F580" s="4"/>
      <c r="G580" s="4"/>
      <c r="H580" s="4"/>
      <c r="I580" s="4"/>
    </row>
    <row r="581" spans="2:9" s="5" customFormat="1">
      <c r="B581" s="4"/>
      <c r="C581" s="4"/>
      <c r="D581" s="4"/>
      <c r="E581" s="4"/>
      <c r="F581" s="4"/>
      <c r="G581" s="4"/>
      <c r="H581" s="4"/>
      <c r="I581" s="4"/>
    </row>
    <row r="582" spans="2:9" s="5" customFormat="1">
      <c r="B582" s="4"/>
      <c r="C582" s="4"/>
      <c r="D582" s="4"/>
      <c r="E582" s="4"/>
      <c r="F582" s="4"/>
      <c r="G582" s="4"/>
      <c r="H582" s="4"/>
      <c r="I582" s="4"/>
    </row>
    <row r="583" spans="2:9" s="5" customFormat="1">
      <c r="B583" s="4"/>
      <c r="C583" s="4"/>
      <c r="D583" s="4"/>
      <c r="E583" s="4"/>
      <c r="F583" s="4"/>
      <c r="G583" s="4"/>
      <c r="H583" s="4"/>
      <c r="I583" s="4"/>
    </row>
    <row r="584" spans="2:9" s="5" customFormat="1">
      <c r="B584" s="4"/>
      <c r="C584" s="4"/>
      <c r="D584" s="4"/>
      <c r="E584" s="4"/>
      <c r="F584" s="4"/>
      <c r="G584" s="4"/>
      <c r="H584" s="4"/>
      <c r="I584" s="4"/>
    </row>
    <row r="585" spans="2:9" s="5" customFormat="1">
      <c r="B585" s="4"/>
      <c r="C585" s="4"/>
      <c r="D585" s="4"/>
      <c r="E585" s="4"/>
      <c r="F585" s="4"/>
      <c r="G585" s="4"/>
      <c r="H585" s="4"/>
      <c r="I585" s="4"/>
    </row>
    <row r="586" spans="2:9" s="5" customFormat="1">
      <c r="B586" s="4"/>
      <c r="C586" s="4"/>
      <c r="D586" s="4"/>
      <c r="E586" s="4"/>
      <c r="F586" s="4"/>
      <c r="G586" s="4"/>
      <c r="H586" s="4"/>
      <c r="I586" s="4"/>
    </row>
    <row r="587" spans="2:9" s="5" customFormat="1">
      <c r="B587" s="4"/>
      <c r="C587" s="4"/>
      <c r="D587" s="4"/>
      <c r="E587" s="4"/>
      <c r="F587" s="4"/>
      <c r="G587" s="4"/>
      <c r="H587" s="4"/>
      <c r="I587" s="4"/>
    </row>
    <row r="588" spans="2:9" s="5" customFormat="1">
      <c r="B588" s="4"/>
      <c r="C588" s="4"/>
      <c r="D588" s="4"/>
      <c r="E588" s="4"/>
      <c r="F588" s="4"/>
      <c r="G588" s="4"/>
      <c r="H588" s="4"/>
      <c r="I588" s="4"/>
    </row>
    <row r="589" spans="2:9" s="5" customFormat="1">
      <c r="B589" s="4"/>
      <c r="C589" s="4"/>
      <c r="D589" s="4"/>
      <c r="E589" s="4"/>
      <c r="F589" s="4"/>
      <c r="G589" s="4"/>
      <c r="H589" s="4"/>
      <c r="I589" s="4"/>
    </row>
    <row r="590" spans="2:9" s="5" customFormat="1">
      <c r="B590" s="4"/>
      <c r="C590" s="4"/>
      <c r="D590" s="4"/>
      <c r="E590" s="4"/>
      <c r="F590" s="4"/>
      <c r="G590" s="4"/>
      <c r="H590" s="4"/>
      <c r="I590" s="4"/>
    </row>
    <row r="591" spans="2:9" s="5" customFormat="1">
      <c r="B591" s="4"/>
      <c r="C591" s="4"/>
      <c r="D591" s="4"/>
      <c r="E591" s="4"/>
      <c r="F591" s="4"/>
      <c r="G591" s="4"/>
      <c r="H591" s="4"/>
      <c r="I591" s="4"/>
    </row>
    <row r="592" spans="2:9" s="5" customFormat="1">
      <c r="B592" s="4"/>
      <c r="C592" s="4"/>
      <c r="D592" s="4"/>
      <c r="E592" s="4"/>
      <c r="F592" s="4"/>
      <c r="G592" s="4"/>
      <c r="H592" s="4"/>
      <c r="I592" s="4"/>
    </row>
    <row r="593" spans="2:9" s="5" customFormat="1">
      <c r="B593" s="4"/>
      <c r="C593" s="4"/>
      <c r="D593" s="4"/>
      <c r="E593" s="4"/>
      <c r="F593" s="4"/>
      <c r="G593" s="4"/>
      <c r="H593" s="4"/>
      <c r="I593" s="4"/>
    </row>
    <row r="594" spans="2:9" s="5" customFormat="1">
      <c r="B594" s="4"/>
      <c r="C594" s="4"/>
      <c r="D594" s="4"/>
      <c r="E594" s="4"/>
      <c r="F594" s="4"/>
      <c r="G594" s="4"/>
      <c r="H594" s="4"/>
      <c r="I594" s="4"/>
    </row>
    <row r="595" spans="2:9" s="5" customFormat="1">
      <c r="B595" s="4"/>
      <c r="C595" s="4"/>
      <c r="D595" s="4"/>
      <c r="E595" s="4"/>
      <c r="F595" s="4"/>
      <c r="G595" s="4"/>
      <c r="H595" s="4"/>
      <c r="I595" s="4"/>
    </row>
    <row r="596" spans="2:9" s="5" customFormat="1">
      <c r="B596" s="4"/>
      <c r="C596" s="4"/>
      <c r="D596" s="4"/>
      <c r="E596" s="4"/>
      <c r="F596" s="4"/>
      <c r="G596" s="4"/>
      <c r="H596" s="4"/>
      <c r="I596" s="4"/>
    </row>
    <row r="597" spans="2:9" s="5" customFormat="1">
      <c r="B597" s="4"/>
      <c r="C597" s="4"/>
      <c r="D597" s="4"/>
      <c r="E597" s="4"/>
      <c r="F597" s="4"/>
      <c r="G597" s="4"/>
      <c r="H597" s="4"/>
      <c r="I597" s="4"/>
    </row>
    <row r="598" spans="2:9" s="5" customFormat="1">
      <c r="B598" s="4"/>
      <c r="C598" s="4"/>
      <c r="D598" s="4"/>
      <c r="E598" s="4"/>
      <c r="F598" s="4"/>
      <c r="G598" s="4"/>
      <c r="H598" s="4"/>
      <c r="I598" s="4"/>
    </row>
    <row r="599" spans="2:9" s="5" customFormat="1">
      <c r="B599" s="4"/>
      <c r="C599" s="4"/>
      <c r="D599" s="4"/>
      <c r="E599" s="4"/>
      <c r="F599" s="4"/>
      <c r="G599" s="4"/>
      <c r="H599" s="4"/>
      <c r="I599" s="4"/>
    </row>
    <row r="600" spans="2:9" s="5" customFormat="1">
      <c r="B600" s="4"/>
      <c r="C600" s="4"/>
      <c r="D600" s="4"/>
      <c r="E600" s="4"/>
      <c r="F600" s="4"/>
      <c r="G600" s="4"/>
      <c r="H600" s="4"/>
      <c r="I600" s="4"/>
    </row>
    <row r="601" spans="2:9" s="5" customFormat="1">
      <c r="B601" s="4"/>
      <c r="C601" s="4"/>
      <c r="D601" s="4"/>
      <c r="E601" s="4"/>
      <c r="F601" s="4"/>
      <c r="G601" s="4"/>
      <c r="H601" s="4"/>
      <c r="I601" s="4"/>
    </row>
    <row r="602" spans="2:9" s="5" customFormat="1">
      <c r="B602" s="4"/>
      <c r="C602" s="4"/>
      <c r="D602" s="4"/>
      <c r="E602" s="4"/>
      <c r="F602" s="4"/>
      <c r="G602" s="4"/>
      <c r="H602" s="4"/>
      <c r="I602" s="4"/>
    </row>
    <row r="603" spans="2:9" s="5" customFormat="1">
      <c r="B603" s="4"/>
      <c r="C603" s="4"/>
      <c r="D603" s="4"/>
      <c r="E603" s="4"/>
      <c r="F603" s="4"/>
      <c r="G603" s="4"/>
      <c r="H603" s="4"/>
      <c r="I603" s="4"/>
    </row>
    <row r="604" spans="2:9" s="5" customFormat="1">
      <c r="B604" s="4"/>
      <c r="C604" s="4"/>
      <c r="D604" s="4"/>
      <c r="E604" s="4"/>
      <c r="F604" s="4"/>
      <c r="G604" s="4"/>
      <c r="H604" s="4"/>
      <c r="I604" s="4"/>
    </row>
    <row r="605" spans="2:9" s="5" customFormat="1">
      <c r="B605" s="4"/>
      <c r="C605" s="4"/>
      <c r="D605" s="4"/>
      <c r="E605" s="4"/>
      <c r="F605" s="4"/>
      <c r="G605" s="4"/>
      <c r="H605" s="4"/>
      <c r="I605" s="4"/>
    </row>
    <row r="606" spans="2:9" s="5" customFormat="1">
      <c r="B606" s="4"/>
      <c r="C606" s="4"/>
      <c r="D606" s="4"/>
      <c r="E606" s="4"/>
      <c r="F606" s="4"/>
      <c r="G606" s="4"/>
      <c r="H606" s="4"/>
      <c r="I606" s="4"/>
    </row>
    <row r="607" spans="2:9" s="5" customFormat="1">
      <c r="B607" s="4"/>
      <c r="C607" s="4"/>
      <c r="D607" s="4"/>
      <c r="E607" s="4"/>
      <c r="F607" s="4"/>
      <c r="G607" s="4"/>
      <c r="H607" s="4"/>
      <c r="I607" s="4"/>
    </row>
    <row r="608" spans="2:9" s="5" customFormat="1">
      <c r="B608" s="4"/>
      <c r="C608" s="4"/>
      <c r="D608" s="4"/>
      <c r="E608" s="4"/>
      <c r="F608" s="4"/>
      <c r="G608" s="4"/>
      <c r="H608" s="4"/>
      <c r="I608" s="4"/>
    </row>
    <row r="609" spans="2:9" s="5" customFormat="1">
      <c r="B609" s="4"/>
      <c r="C609" s="4"/>
      <c r="D609" s="4"/>
      <c r="E609" s="4"/>
      <c r="F609" s="4"/>
      <c r="G609" s="4"/>
      <c r="H609" s="4"/>
      <c r="I609" s="4"/>
    </row>
    <row r="610" spans="2:9" s="5" customFormat="1">
      <c r="B610" s="4"/>
      <c r="C610" s="4"/>
      <c r="D610" s="4"/>
      <c r="E610" s="4"/>
      <c r="F610" s="4"/>
      <c r="G610" s="4"/>
      <c r="H610" s="4"/>
      <c r="I610" s="4"/>
    </row>
    <row r="611" spans="2:9" s="5" customFormat="1">
      <c r="B611" s="4"/>
      <c r="C611" s="4"/>
      <c r="D611" s="4"/>
      <c r="E611" s="4"/>
      <c r="F611" s="4"/>
      <c r="G611" s="4"/>
      <c r="H611" s="4"/>
      <c r="I611" s="4"/>
    </row>
    <row r="612" spans="2:9" s="5" customFormat="1">
      <c r="B612" s="4"/>
      <c r="C612" s="4"/>
      <c r="D612" s="4"/>
      <c r="E612" s="4"/>
      <c r="F612" s="4"/>
      <c r="G612" s="4"/>
      <c r="H612" s="4"/>
      <c r="I612" s="4"/>
    </row>
    <row r="613" spans="2:9" s="5" customFormat="1">
      <c r="B613" s="4"/>
      <c r="C613" s="4"/>
      <c r="D613" s="4"/>
      <c r="E613" s="4"/>
      <c r="F613" s="4"/>
      <c r="G613" s="4"/>
      <c r="H613" s="4"/>
      <c r="I613" s="4"/>
    </row>
    <row r="614" spans="2:9" s="5" customFormat="1">
      <c r="B614" s="4"/>
      <c r="C614" s="4"/>
      <c r="D614" s="4"/>
      <c r="E614" s="4"/>
      <c r="F614" s="4"/>
      <c r="G614" s="4"/>
      <c r="H614" s="4"/>
      <c r="I614" s="4"/>
    </row>
    <row r="615" spans="2:9" s="5" customFormat="1">
      <c r="B615" s="4"/>
      <c r="C615" s="4"/>
      <c r="D615" s="4"/>
      <c r="E615" s="4"/>
      <c r="F615" s="4"/>
      <c r="G615" s="4"/>
      <c r="H615" s="4"/>
      <c r="I615" s="4"/>
    </row>
    <row r="616" spans="2:9" s="5" customFormat="1">
      <c r="B616" s="4"/>
      <c r="C616" s="4"/>
      <c r="D616" s="4"/>
      <c r="E616" s="4"/>
      <c r="F616" s="4"/>
      <c r="G616" s="4"/>
      <c r="H616" s="4"/>
      <c r="I616" s="4"/>
    </row>
    <row r="617" spans="2:9" s="5" customFormat="1">
      <c r="B617" s="4"/>
      <c r="C617" s="4"/>
      <c r="D617" s="4"/>
      <c r="E617" s="4"/>
      <c r="F617" s="4"/>
      <c r="G617" s="4"/>
      <c r="H617" s="4"/>
      <c r="I617" s="4"/>
    </row>
    <row r="618" spans="2:9" s="5" customFormat="1">
      <c r="B618" s="4"/>
      <c r="C618" s="4"/>
      <c r="D618" s="4"/>
      <c r="E618" s="4"/>
      <c r="F618" s="4"/>
      <c r="G618" s="4"/>
      <c r="H618" s="4"/>
      <c r="I618" s="4"/>
    </row>
    <row r="619" spans="2:9" s="5" customFormat="1">
      <c r="B619" s="4"/>
      <c r="C619" s="4"/>
      <c r="D619" s="4"/>
      <c r="E619" s="4"/>
      <c r="F619" s="4"/>
      <c r="G619" s="4"/>
      <c r="H619" s="4"/>
      <c r="I619" s="4"/>
    </row>
    <row r="620" spans="2:9" s="5" customFormat="1">
      <c r="B620" s="4"/>
      <c r="C620" s="4"/>
      <c r="D620" s="4"/>
      <c r="E620" s="4"/>
      <c r="F620" s="4"/>
      <c r="G620" s="4"/>
      <c r="H620" s="4"/>
      <c r="I620" s="4"/>
    </row>
    <row r="621" spans="2:9" s="5" customFormat="1">
      <c r="B621" s="4"/>
      <c r="C621" s="4"/>
      <c r="D621" s="4"/>
      <c r="E621" s="4"/>
      <c r="F621" s="4"/>
      <c r="G621" s="4"/>
      <c r="H621" s="4"/>
      <c r="I621" s="4"/>
    </row>
    <row r="622" spans="2:9" s="5" customFormat="1">
      <c r="B622" s="4"/>
      <c r="C622" s="4"/>
      <c r="D622" s="4"/>
      <c r="E622" s="4"/>
      <c r="F622" s="4"/>
      <c r="G622" s="4"/>
      <c r="H622" s="4"/>
      <c r="I622" s="4"/>
    </row>
    <row r="623" spans="2:9" s="5" customFormat="1">
      <c r="B623" s="4"/>
      <c r="C623" s="4"/>
      <c r="D623" s="4"/>
      <c r="E623" s="4"/>
      <c r="F623" s="4"/>
      <c r="G623" s="4"/>
      <c r="H623" s="4"/>
      <c r="I623" s="4"/>
    </row>
    <row r="624" spans="2:9" s="5" customFormat="1">
      <c r="B624" s="4"/>
      <c r="C624" s="4"/>
      <c r="D624" s="4"/>
      <c r="E624" s="4"/>
      <c r="F624" s="4"/>
      <c r="G624" s="4"/>
      <c r="H624" s="4"/>
      <c r="I624" s="4"/>
    </row>
    <row r="625" spans="2:9" s="5" customFormat="1">
      <c r="B625" s="4"/>
      <c r="C625" s="4"/>
      <c r="D625" s="4"/>
      <c r="E625" s="4"/>
      <c r="F625" s="4"/>
      <c r="G625" s="4"/>
      <c r="H625" s="4"/>
      <c r="I625" s="4"/>
    </row>
    <row r="626" spans="2:9" s="5" customFormat="1">
      <c r="B626" s="4"/>
      <c r="C626" s="4"/>
      <c r="D626" s="4"/>
      <c r="E626" s="4"/>
      <c r="F626" s="4"/>
      <c r="G626" s="4"/>
      <c r="H626" s="4"/>
      <c r="I626" s="4"/>
    </row>
    <row r="627" spans="2:9" s="5" customFormat="1">
      <c r="B627" s="4"/>
      <c r="C627" s="4"/>
      <c r="D627" s="4"/>
      <c r="E627" s="4"/>
      <c r="F627" s="4"/>
      <c r="G627" s="4"/>
      <c r="H627" s="4"/>
      <c r="I627" s="4"/>
    </row>
    <row r="628" spans="2:9" s="5" customFormat="1">
      <c r="B628" s="4"/>
      <c r="C628" s="4"/>
      <c r="D628" s="4"/>
      <c r="E628" s="4"/>
      <c r="F628" s="4"/>
      <c r="G628" s="4"/>
      <c r="H628" s="4"/>
      <c r="I628" s="4"/>
    </row>
    <row r="629" spans="2:9" s="5" customFormat="1">
      <c r="B629" s="4"/>
      <c r="C629" s="4"/>
      <c r="D629" s="4"/>
      <c r="E629" s="4"/>
      <c r="F629" s="4"/>
      <c r="G629" s="4"/>
      <c r="H629" s="4"/>
      <c r="I629" s="4"/>
    </row>
    <row r="630" spans="2:9" s="5" customFormat="1">
      <c r="B630" s="4"/>
      <c r="C630" s="4"/>
      <c r="D630" s="4"/>
      <c r="E630" s="4"/>
      <c r="F630" s="4"/>
      <c r="G630" s="4"/>
      <c r="H630" s="4"/>
      <c r="I630" s="4"/>
    </row>
    <row r="631" spans="2:9" s="5" customFormat="1">
      <c r="B631" s="4"/>
      <c r="C631" s="4"/>
      <c r="D631" s="4"/>
      <c r="E631" s="4"/>
      <c r="F631" s="4"/>
      <c r="G631" s="4"/>
      <c r="H631" s="4"/>
      <c r="I631" s="4"/>
    </row>
    <row r="632" spans="2:9" s="5" customFormat="1">
      <c r="B632" s="4"/>
      <c r="C632" s="4"/>
      <c r="D632" s="4"/>
      <c r="E632" s="4"/>
      <c r="F632" s="4"/>
      <c r="G632" s="4"/>
      <c r="H632" s="4"/>
      <c r="I632" s="4"/>
    </row>
    <row r="633" spans="2:9" s="5" customFormat="1">
      <c r="B633" s="4"/>
      <c r="C633" s="4"/>
      <c r="D633" s="4"/>
      <c r="E633" s="4"/>
      <c r="F633" s="4"/>
      <c r="G633" s="4"/>
      <c r="H633" s="4"/>
      <c r="I633" s="4"/>
    </row>
    <row r="634" spans="2:9" s="5" customFormat="1">
      <c r="B634" s="4"/>
      <c r="C634" s="4"/>
      <c r="D634" s="4"/>
      <c r="E634" s="4"/>
      <c r="F634" s="4"/>
      <c r="G634" s="4"/>
      <c r="H634" s="4"/>
      <c r="I634" s="4"/>
    </row>
    <row r="635" spans="2:9" s="5" customFormat="1">
      <c r="B635" s="4"/>
      <c r="C635" s="4"/>
      <c r="D635" s="4"/>
      <c r="E635" s="4"/>
      <c r="F635" s="4"/>
      <c r="G635" s="4"/>
      <c r="H635" s="4"/>
      <c r="I635" s="4"/>
    </row>
    <row r="636" spans="2:9" s="5" customFormat="1">
      <c r="B636" s="4"/>
      <c r="C636" s="4"/>
      <c r="D636" s="4"/>
      <c r="E636" s="4"/>
      <c r="F636" s="4"/>
      <c r="G636" s="4"/>
      <c r="H636" s="4"/>
      <c r="I636" s="4"/>
    </row>
    <row r="637" spans="2:9" s="5" customFormat="1">
      <c r="B637" s="4"/>
      <c r="C637" s="4"/>
      <c r="D637" s="4"/>
      <c r="E637" s="4"/>
      <c r="F637" s="4"/>
      <c r="G637" s="4"/>
      <c r="H637" s="4"/>
      <c r="I637" s="4"/>
    </row>
    <row r="638" spans="2:9" s="5" customFormat="1">
      <c r="B638" s="4"/>
      <c r="C638" s="4"/>
      <c r="D638" s="4"/>
      <c r="E638" s="4"/>
      <c r="F638" s="4"/>
      <c r="G638" s="4"/>
      <c r="H638" s="4"/>
      <c r="I638" s="4"/>
    </row>
    <row r="639" spans="2:9" s="5" customFormat="1">
      <c r="B639" s="4"/>
      <c r="C639" s="4"/>
      <c r="D639" s="4"/>
      <c r="E639" s="4"/>
      <c r="F639" s="4"/>
      <c r="G639" s="4"/>
      <c r="H639" s="4"/>
      <c r="I639" s="4"/>
    </row>
    <row r="640" spans="2:9" s="5" customFormat="1">
      <c r="B640" s="4"/>
      <c r="C640" s="4"/>
      <c r="D640" s="4"/>
      <c r="E640" s="4"/>
      <c r="F640" s="4"/>
      <c r="G640" s="4"/>
      <c r="H640" s="4"/>
      <c r="I640" s="4"/>
    </row>
    <row r="641" spans="2:9" s="5" customFormat="1">
      <c r="B641" s="4"/>
      <c r="C641" s="4"/>
      <c r="D641" s="4"/>
      <c r="E641" s="4"/>
      <c r="F641" s="4"/>
      <c r="G641" s="4"/>
      <c r="H641" s="4"/>
      <c r="I641" s="4"/>
    </row>
    <row r="642" spans="2:9" s="5" customFormat="1">
      <c r="B642" s="4"/>
      <c r="C642" s="4"/>
      <c r="D642" s="4"/>
      <c r="E642" s="4"/>
      <c r="F642" s="4"/>
      <c r="G642" s="4"/>
      <c r="H642" s="4"/>
      <c r="I642" s="4"/>
    </row>
    <row r="643" spans="2:9" s="5" customFormat="1">
      <c r="B643" s="4"/>
      <c r="C643" s="4"/>
      <c r="D643" s="4"/>
      <c r="E643" s="4"/>
      <c r="F643" s="4"/>
      <c r="G643" s="4"/>
      <c r="H643" s="4"/>
      <c r="I643" s="4"/>
    </row>
    <row r="644" spans="2:9" s="5" customFormat="1">
      <c r="B644" s="4"/>
      <c r="C644" s="4"/>
      <c r="D644" s="4"/>
      <c r="E644" s="4"/>
      <c r="F644" s="4"/>
      <c r="G644" s="4"/>
      <c r="H644" s="4"/>
      <c r="I644" s="4"/>
    </row>
    <row r="645" spans="2:9" s="5" customFormat="1">
      <c r="B645" s="4"/>
      <c r="C645" s="4"/>
      <c r="D645" s="4"/>
      <c r="E645" s="4"/>
      <c r="F645" s="4"/>
      <c r="G645" s="4"/>
      <c r="H645" s="4"/>
      <c r="I645" s="4"/>
    </row>
    <row r="646" spans="2:9" s="5" customFormat="1">
      <c r="B646" s="4"/>
      <c r="C646" s="4"/>
      <c r="D646" s="4"/>
      <c r="E646" s="4"/>
      <c r="F646" s="4"/>
      <c r="G646" s="4"/>
      <c r="H646" s="4"/>
      <c r="I646" s="4"/>
    </row>
    <row r="647" spans="2:9" s="5" customFormat="1">
      <c r="B647" s="4"/>
      <c r="C647" s="4"/>
      <c r="D647" s="4"/>
      <c r="E647" s="4"/>
      <c r="F647" s="4"/>
      <c r="G647" s="4"/>
      <c r="H647" s="4"/>
      <c r="I647" s="4"/>
    </row>
    <row r="648" spans="2:9" s="5" customFormat="1">
      <c r="B648" s="4"/>
      <c r="C648" s="4"/>
      <c r="D648" s="4"/>
      <c r="E648" s="4"/>
      <c r="F648" s="4"/>
      <c r="G648" s="4"/>
      <c r="H648" s="4"/>
      <c r="I648" s="4"/>
    </row>
    <row r="649" spans="2:9" s="5" customFormat="1">
      <c r="B649" s="4"/>
      <c r="C649" s="4"/>
      <c r="D649" s="4"/>
      <c r="E649" s="4"/>
      <c r="F649" s="4"/>
      <c r="G649" s="4"/>
      <c r="H649" s="4"/>
      <c r="I649" s="4"/>
    </row>
    <row r="650" spans="2:9" s="5" customFormat="1">
      <c r="B650" s="4"/>
      <c r="C650" s="4"/>
      <c r="D650" s="4"/>
      <c r="E650" s="4"/>
      <c r="F650" s="4"/>
      <c r="G650" s="4"/>
      <c r="H650" s="4"/>
      <c r="I650" s="4"/>
    </row>
    <row r="651" spans="2:9" s="5" customFormat="1">
      <c r="B651" s="4"/>
      <c r="C651" s="4"/>
      <c r="D651" s="4"/>
      <c r="E651" s="4"/>
      <c r="F651" s="4"/>
      <c r="G651" s="4"/>
      <c r="H651" s="4"/>
      <c r="I651" s="4"/>
    </row>
    <row r="652" spans="2:9" s="5" customFormat="1">
      <c r="B652" s="4"/>
      <c r="C652" s="4"/>
      <c r="D652" s="4"/>
      <c r="E652" s="4"/>
      <c r="F652" s="4"/>
      <c r="G652" s="4"/>
      <c r="H652" s="4"/>
      <c r="I652" s="4"/>
    </row>
    <row r="653" spans="2:9" s="5" customFormat="1">
      <c r="B653" s="4"/>
      <c r="C653" s="4"/>
      <c r="D653" s="4"/>
      <c r="E653" s="4"/>
      <c r="F653" s="4"/>
      <c r="G653" s="4"/>
      <c r="H653" s="4"/>
      <c r="I653" s="4"/>
    </row>
    <row r="654" spans="2:9" s="5" customFormat="1">
      <c r="B654" s="4"/>
      <c r="C654" s="4"/>
      <c r="D654" s="4"/>
      <c r="E654" s="4"/>
      <c r="F654" s="4"/>
      <c r="G654" s="4"/>
      <c r="H654" s="4"/>
      <c r="I654" s="4"/>
    </row>
    <row r="655" spans="2:9" s="5" customFormat="1">
      <c r="B655" s="4"/>
      <c r="C655" s="4"/>
      <c r="D655" s="4"/>
      <c r="E655" s="4"/>
      <c r="F655" s="4"/>
      <c r="G655" s="4"/>
      <c r="H655" s="4"/>
      <c r="I655" s="4"/>
    </row>
    <row r="656" spans="2:9" s="5" customFormat="1">
      <c r="B656" s="4"/>
      <c r="C656" s="4"/>
      <c r="D656" s="4"/>
      <c r="E656" s="4"/>
      <c r="F656" s="4"/>
      <c r="G656" s="4"/>
      <c r="H656" s="4"/>
      <c r="I656" s="4"/>
    </row>
    <row r="657" spans="2:9" s="5" customFormat="1">
      <c r="B657" s="4"/>
      <c r="C657" s="4"/>
      <c r="D657" s="4"/>
      <c r="E657" s="4"/>
      <c r="F657" s="4"/>
      <c r="G657" s="4"/>
      <c r="H657" s="4"/>
      <c r="I657" s="4"/>
    </row>
    <row r="658" spans="2:9" s="5" customFormat="1">
      <c r="B658" s="4"/>
      <c r="C658" s="4"/>
      <c r="D658" s="4"/>
      <c r="E658" s="4"/>
      <c r="F658" s="4"/>
      <c r="G658" s="4"/>
      <c r="H658" s="4"/>
      <c r="I658" s="4"/>
    </row>
    <row r="659" spans="2:9" s="5" customFormat="1">
      <c r="B659" s="4"/>
      <c r="C659" s="4"/>
      <c r="D659" s="4"/>
      <c r="E659" s="4"/>
      <c r="F659" s="4"/>
      <c r="G659" s="4"/>
      <c r="H659" s="4"/>
      <c r="I659" s="4"/>
    </row>
    <row r="660" spans="2:9" s="5" customFormat="1">
      <c r="B660" s="4"/>
      <c r="C660" s="4"/>
      <c r="D660" s="4"/>
      <c r="E660" s="4"/>
      <c r="F660" s="4"/>
      <c r="G660" s="4"/>
      <c r="H660" s="4"/>
      <c r="I660" s="4"/>
    </row>
    <row r="661" spans="2:9" s="5" customFormat="1">
      <c r="B661" s="4"/>
      <c r="C661" s="4"/>
      <c r="D661" s="4"/>
      <c r="E661" s="4"/>
      <c r="F661" s="4"/>
      <c r="G661" s="4"/>
      <c r="H661" s="4"/>
      <c r="I661" s="4"/>
    </row>
    <row r="662" spans="2:9" s="5" customFormat="1">
      <c r="B662" s="4"/>
      <c r="C662" s="4"/>
      <c r="D662" s="4"/>
      <c r="E662" s="4"/>
      <c r="F662" s="4"/>
      <c r="G662" s="4"/>
      <c r="H662" s="4"/>
      <c r="I662" s="4"/>
    </row>
    <row r="663" spans="2:9" s="5" customFormat="1">
      <c r="B663" s="4"/>
      <c r="C663" s="4"/>
      <c r="D663" s="4"/>
      <c r="E663" s="4"/>
      <c r="F663" s="4"/>
      <c r="G663" s="4"/>
      <c r="H663" s="4"/>
      <c r="I663" s="4"/>
    </row>
    <row r="664" spans="2:9" s="5" customFormat="1">
      <c r="B664" s="4"/>
      <c r="C664" s="4"/>
      <c r="D664" s="4"/>
      <c r="E664" s="4"/>
      <c r="F664" s="4"/>
      <c r="G664" s="4"/>
      <c r="H664" s="4"/>
      <c r="I664" s="4"/>
    </row>
    <row r="665" spans="2:9" s="5" customFormat="1">
      <c r="B665" s="4"/>
      <c r="C665" s="4"/>
      <c r="D665" s="4"/>
      <c r="E665" s="4"/>
      <c r="F665" s="4"/>
      <c r="G665" s="4"/>
      <c r="H665" s="4"/>
      <c r="I665" s="4"/>
    </row>
    <row r="666" spans="2:9" s="5" customFormat="1">
      <c r="B666" s="4"/>
      <c r="C666" s="4"/>
      <c r="D666" s="4"/>
      <c r="E666" s="4"/>
      <c r="F666" s="4"/>
      <c r="G666" s="4"/>
      <c r="H666" s="4"/>
      <c r="I666" s="4"/>
    </row>
    <row r="667" spans="2:9" s="5" customFormat="1">
      <c r="B667" s="4"/>
      <c r="C667" s="4"/>
      <c r="D667" s="4"/>
      <c r="E667" s="4"/>
      <c r="F667" s="4"/>
      <c r="G667" s="4"/>
      <c r="H667" s="4"/>
      <c r="I667" s="4"/>
    </row>
    <row r="668" spans="2:9" s="5" customFormat="1">
      <c r="B668" s="4"/>
      <c r="C668" s="4"/>
      <c r="D668" s="4"/>
      <c r="E668" s="4"/>
      <c r="F668" s="4"/>
      <c r="G668" s="4"/>
      <c r="H668" s="4"/>
      <c r="I668" s="4"/>
    </row>
    <row r="669" spans="2:9" s="5" customFormat="1">
      <c r="B669" s="4"/>
      <c r="C669" s="4"/>
      <c r="D669" s="4"/>
      <c r="E669" s="4"/>
      <c r="F669" s="4"/>
      <c r="G669" s="4"/>
      <c r="H669" s="4"/>
      <c r="I669" s="4"/>
    </row>
    <row r="670" spans="2:9" s="5" customFormat="1">
      <c r="B670" s="4"/>
      <c r="C670" s="4"/>
      <c r="D670" s="4"/>
      <c r="E670" s="4"/>
      <c r="F670" s="4"/>
      <c r="G670" s="4"/>
      <c r="H670" s="4"/>
      <c r="I670" s="4"/>
    </row>
    <row r="671" spans="2:9" s="5" customFormat="1">
      <c r="B671" s="4"/>
      <c r="C671" s="4"/>
      <c r="D671" s="4"/>
      <c r="E671" s="4"/>
      <c r="F671" s="4"/>
      <c r="G671" s="4"/>
      <c r="H671" s="4"/>
      <c r="I671" s="4"/>
    </row>
    <row r="672" spans="2:9" s="5" customFormat="1">
      <c r="B672" s="4"/>
      <c r="C672" s="4"/>
      <c r="D672" s="4"/>
      <c r="E672" s="4"/>
      <c r="F672" s="4"/>
      <c r="G672" s="4"/>
      <c r="H672" s="4"/>
      <c r="I672" s="4"/>
    </row>
    <row r="673" spans="2:9" s="5" customFormat="1">
      <c r="B673" s="4"/>
      <c r="C673" s="4"/>
      <c r="D673" s="4"/>
      <c r="E673" s="4"/>
      <c r="F673" s="4"/>
      <c r="G673" s="4"/>
      <c r="H673" s="4"/>
      <c r="I673" s="4"/>
    </row>
    <row r="674" spans="2:9" s="5" customFormat="1">
      <c r="B674" s="4"/>
      <c r="C674" s="4"/>
      <c r="D674" s="4"/>
      <c r="E674" s="4"/>
      <c r="F674" s="4"/>
      <c r="G674" s="4"/>
      <c r="H674" s="4"/>
      <c r="I674" s="4"/>
    </row>
    <row r="675" spans="2:9" s="5" customFormat="1">
      <c r="B675" s="4"/>
      <c r="C675" s="4"/>
      <c r="D675" s="4"/>
      <c r="E675" s="4"/>
      <c r="F675" s="4"/>
      <c r="G675" s="4"/>
      <c r="H675" s="4"/>
      <c r="I675" s="4"/>
    </row>
    <row r="676" spans="2:9" s="5" customFormat="1">
      <c r="B676" s="4"/>
      <c r="C676" s="4"/>
      <c r="D676" s="4"/>
      <c r="E676" s="4"/>
      <c r="F676" s="4"/>
      <c r="G676" s="4"/>
      <c r="H676" s="4"/>
      <c r="I676" s="4"/>
    </row>
    <row r="677" spans="2:9" s="5" customFormat="1">
      <c r="B677" s="4"/>
      <c r="C677" s="4"/>
      <c r="D677" s="4"/>
      <c r="E677" s="4"/>
      <c r="F677" s="4"/>
      <c r="G677" s="4"/>
      <c r="H677" s="4"/>
      <c r="I677" s="4"/>
    </row>
    <row r="678" spans="2:9" s="5" customFormat="1">
      <c r="B678" s="4"/>
      <c r="C678" s="4"/>
      <c r="D678" s="4"/>
      <c r="E678" s="4"/>
      <c r="F678" s="4"/>
      <c r="G678" s="4"/>
      <c r="H678" s="4"/>
      <c r="I678" s="4"/>
    </row>
    <row r="679" spans="2:9" s="5" customFormat="1">
      <c r="B679" s="4"/>
      <c r="C679" s="4"/>
      <c r="D679" s="4"/>
      <c r="E679" s="4"/>
      <c r="F679" s="4"/>
      <c r="G679" s="4"/>
      <c r="H679" s="4"/>
      <c r="I679" s="4"/>
    </row>
    <row r="680" spans="2:9" s="5" customFormat="1">
      <c r="B680" s="4"/>
      <c r="C680" s="4"/>
      <c r="D680" s="4"/>
      <c r="E680" s="4"/>
      <c r="F680" s="4"/>
      <c r="G680" s="4"/>
      <c r="H680" s="4"/>
      <c r="I680" s="4"/>
    </row>
    <row r="681" spans="2:9" s="5" customFormat="1">
      <c r="B681" s="4"/>
      <c r="C681" s="4"/>
      <c r="D681" s="4"/>
      <c r="E681" s="4"/>
      <c r="F681" s="4"/>
      <c r="G681" s="4"/>
      <c r="H681" s="4"/>
      <c r="I681" s="4"/>
    </row>
    <row r="682" spans="2:9" s="5" customFormat="1">
      <c r="B682" s="4"/>
      <c r="C682" s="4"/>
      <c r="D682" s="4"/>
      <c r="E682" s="4"/>
      <c r="F682" s="4"/>
      <c r="G682" s="4"/>
      <c r="H682" s="4"/>
      <c r="I682" s="4"/>
    </row>
    <row r="683" spans="2:9" s="5" customFormat="1">
      <c r="B683" s="4"/>
      <c r="C683" s="4"/>
      <c r="D683" s="4"/>
      <c r="E683" s="4"/>
      <c r="F683" s="4"/>
      <c r="G683" s="4"/>
      <c r="H683" s="4"/>
      <c r="I683" s="4"/>
    </row>
    <row r="684" spans="2:9" s="5" customFormat="1">
      <c r="B684" s="4"/>
      <c r="C684" s="4"/>
      <c r="D684" s="4"/>
      <c r="E684" s="4"/>
      <c r="F684" s="4"/>
      <c r="G684" s="4"/>
      <c r="H684" s="4"/>
      <c r="I684" s="4"/>
    </row>
    <row r="685" spans="2:9" s="5" customFormat="1">
      <c r="B685" s="4"/>
      <c r="C685" s="4"/>
      <c r="D685" s="4"/>
      <c r="E685" s="4"/>
      <c r="F685" s="4"/>
      <c r="G685" s="4"/>
      <c r="H685" s="4"/>
      <c r="I685" s="4"/>
    </row>
    <row r="686" spans="2:9" s="5" customFormat="1">
      <c r="B686" s="4"/>
      <c r="C686" s="4"/>
      <c r="D686" s="4"/>
      <c r="E686" s="4"/>
      <c r="F686" s="4"/>
      <c r="G686" s="4"/>
      <c r="H686" s="4"/>
      <c r="I686" s="4"/>
    </row>
    <row r="687" spans="2:9" s="5" customFormat="1">
      <c r="B687" s="4"/>
      <c r="C687" s="4"/>
      <c r="D687" s="4"/>
      <c r="E687" s="4"/>
      <c r="F687" s="4"/>
      <c r="G687" s="4"/>
      <c r="H687" s="4"/>
      <c r="I687" s="4"/>
    </row>
    <row r="688" spans="2:9" s="5" customFormat="1">
      <c r="B688" s="4"/>
      <c r="C688" s="4"/>
      <c r="D688" s="4"/>
      <c r="E688" s="4"/>
      <c r="F688" s="4"/>
      <c r="G688" s="4"/>
      <c r="H688" s="4"/>
      <c r="I688" s="4"/>
    </row>
    <row r="689" spans="2:9" s="5" customFormat="1">
      <c r="B689" s="4"/>
      <c r="C689" s="4"/>
      <c r="D689" s="4"/>
      <c r="E689" s="4"/>
      <c r="F689" s="4"/>
      <c r="G689" s="4"/>
      <c r="H689" s="4"/>
      <c r="I689" s="4"/>
    </row>
    <row r="690" spans="2:9" s="5" customFormat="1">
      <c r="B690" s="4"/>
      <c r="C690" s="4"/>
      <c r="D690" s="4"/>
      <c r="E690" s="4"/>
      <c r="F690" s="4"/>
      <c r="G690" s="4"/>
      <c r="H690" s="4"/>
      <c r="I690" s="4"/>
    </row>
    <row r="691" spans="2:9" s="5" customFormat="1">
      <c r="B691" s="4"/>
      <c r="C691" s="4"/>
      <c r="D691" s="4"/>
      <c r="E691" s="4"/>
      <c r="F691" s="4"/>
      <c r="G691" s="4"/>
      <c r="H691" s="4"/>
      <c r="I691" s="4"/>
    </row>
    <row r="692" spans="2:9" s="5" customFormat="1">
      <c r="B692" s="4"/>
      <c r="C692" s="4"/>
      <c r="D692" s="4"/>
      <c r="E692" s="4"/>
      <c r="F692" s="4"/>
      <c r="G692" s="4"/>
      <c r="H692" s="4"/>
      <c r="I692" s="4"/>
    </row>
    <row r="693" spans="2:9" s="5" customFormat="1">
      <c r="B693" s="4"/>
      <c r="C693" s="4"/>
      <c r="D693" s="4"/>
      <c r="E693" s="4"/>
      <c r="F693" s="4"/>
      <c r="G693" s="4"/>
      <c r="H693" s="4"/>
      <c r="I693" s="4"/>
    </row>
    <row r="694" spans="2:9" s="5" customFormat="1">
      <c r="B694" s="4"/>
      <c r="C694" s="4"/>
      <c r="D694" s="4"/>
      <c r="E694" s="4"/>
      <c r="F694" s="4"/>
      <c r="G694" s="4"/>
      <c r="H694" s="4"/>
      <c r="I694" s="4"/>
    </row>
    <row r="695" spans="2:9" s="5" customFormat="1">
      <c r="B695" s="4"/>
      <c r="C695" s="4"/>
      <c r="D695" s="4"/>
      <c r="E695" s="4"/>
      <c r="F695" s="4"/>
      <c r="G695" s="4"/>
      <c r="H695" s="4"/>
      <c r="I695" s="4"/>
    </row>
    <row r="696" spans="2:9" s="5" customFormat="1">
      <c r="B696" s="4"/>
      <c r="C696" s="4"/>
      <c r="D696" s="4"/>
      <c r="E696" s="4"/>
      <c r="F696" s="4"/>
      <c r="G696" s="4"/>
      <c r="H696" s="4"/>
      <c r="I696" s="4"/>
    </row>
    <row r="697" spans="2:9" s="5" customFormat="1">
      <c r="B697" s="4"/>
      <c r="C697" s="4"/>
      <c r="D697" s="4"/>
      <c r="E697" s="4"/>
      <c r="F697" s="4"/>
      <c r="G697" s="4"/>
      <c r="H697" s="4"/>
      <c r="I697" s="4"/>
    </row>
    <row r="698" spans="2:9" s="5" customFormat="1">
      <c r="B698" s="4"/>
      <c r="C698" s="4"/>
      <c r="D698" s="4"/>
      <c r="E698" s="4"/>
      <c r="F698" s="4"/>
      <c r="G698" s="4"/>
      <c r="H698" s="4"/>
      <c r="I698" s="4"/>
    </row>
    <row r="699" spans="2:9" s="5" customFormat="1">
      <c r="B699" s="4"/>
      <c r="C699" s="4"/>
      <c r="D699" s="4"/>
      <c r="E699" s="4"/>
      <c r="F699" s="4"/>
      <c r="G699" s="4"/>
      <c r="H699" s="4"/>
      <c r="I699" s="4"/>
    </row>
    <row r="700" spans="2:9" s="5" customFormat="1">
      <c r="B700" s="4"/>
      <c r="C700" s="4"/>
      <c r="D700" s="4"/>
      <c r="E700" s="4"/>
      <c r="F700" s="4"/>
      <c r="G700" s="4"/>
      <c r="H700" s="4"/>
      <c r="I700" s="4"/>
    </row>
    <row r="701" spans="2:9" s="5" customFormat="1">
      <c r="B701" s="4"/>
      <c r="C701" s="4"/>
      <c r="D701" s="4"/>
      <c r="E701" s="4"/>
      <c r="F701" s="4"/>
      <c r="G701" s="4"/>
      <c r="H701" s="4"/>
      <c r="I701" s="4"/>
    </row>
    <row r="702" spans="2:9" s="5" customFormat="1">
      <c r="B702" s="4"/>
      <c r="C702" s="4"/>
      <c r="D702" s="4"/>
      <c r="E702" s="4"/>
      <c r="F702" s="4"/>
      <c r="G702" s="4"/>
      <c r="H702" s="4"/>
      <c r="I702" s="4"/>
    </row>
    <row r="703" spans="2:9" s="5" customFormat="1">
      <c r="B703" s="4"/>
      <c r="C703" s="4"/>
      <c r="D703" s="4"/>
      <c r="E703" s="4"/>
      <c r="F703" s="4"/>
      <c r="G703" s="4"/>
      <c r="H703" s="4"/>
      <c r="I703" s="4"/>
    </row>
    <row r="704" spans="2:9" s="5" customFormat="1">
      <c r="B704" s="4"/>
      <c r="C704" s="4"/>
      <c r="D704" s="4"/>
      <c r="E704" s="4"/>
      <c r="F704" s="4"/>
      <c r="G704" s="4"/>
      <c r="H704" s="4"/>
      <c r="I704" s="4"/>
    </row>
    <row r="705" spans="2:9" s="5" customFormat="1">
      <c r="B705" s="4"/>
      <c r="C705" s="4"/>
      <c r="D705" s="4"/>
      <c r="E705" s="4"/>
      <c r="F705" s="4"/>
      <c r="G705" s="4"/>
      <c r="H705" s="4"/>
      <c r="I705" s="4"/>
    </row>
    <row r="706" spans="2:9" s="5" customFormat="1">
      <c r="B706" s="4"/>
      <c r="C706" s="4"/>
      <c r="D706" s="4"/>
      <c r="E706" s="4"/>
      <c r="F706" s="4"/>
      <c r="G706" s="4"/>
      <c r="H706" s="4"/>
      <c r="I706" s="4"/>
    </row>
    <row r="707" spans="2:9" s="5" customFormat="1">
      <c r="B707" s="4"/>
      <c r="C707" s="4"/>
      <c r="D707" s="4"/>
      <c r="E707" s="4"/>
      <c r="F707" s="4"/>
      <c r="G707" s="4"/>
      <c r="H707" s="4"/>
      <c r="I707" s="4"/>
    </row>
    <row r="708" spans="2:9" s="5" customFormat="1">
      <c r="B708" s="4"/>
      <c r="C708" s="4"/>
      <c r="D708" s="4"/>
      <c r="E708" s="4"/>
      <c r="F708" s="4"/>
      <c r="G708" s="4"/>
      <c r="H708" s="4"/>
      <c r="I708" s="4"/>
    </row>
    <row r="709" spans="2:9" s="5" customFormat="1">
      <c r="B709" s="4"/>
      <c r="C709" s="4"/>
      <c r="D709" s="4"/>
      <c r="E709" s="4"/>
      <c r="F709" s="4"/>
      <c r="G709" s="4"/>
      <c r="H709" s="4"/>
      <c r="I709" s="4"/>
    </row>
    <row r="710" spans="2:9" s="5" customFormat="1">
      <c r="B710" s="4"/>
      <c r="C710" s="4"/>
      <c r="D710" s="4"/>
      <c r="E710" s="4"/>
      <c r="F710" s="4"/>
      <c r="G710" s="4"/>
      <c r="H710" s="4"/>
      <c r="I710" s="4"/>
    </row>
    <row r="711" spans="2:9" s="5" customFormat="1">
      <c r="B711" s="4"/>
      <c r="C711" s="4"/>
      <c r="D711" s="4"/>
      <c r="E711" s="4"/>
      <c r="F711" s="4"/>
      <c r="G711" s="4"/>
      <c r="H711" s="4"/>
      <c r="I711" s="4"/>
    </row>
    <row r="712" spans="2:9" s="5" customFormat="1">
      <c r="B712" s="4"/>
      <c r="C712" s="4"/>
      <c r="D712" s="4"/>
      <c r="E712" s="4"/>
      <c r="F712" s="4"/>
      <c r="G712" s="4"/>
      <c r="H712" s="4"/>
      <c r="I712" s="4"/>
    </row>
    <row r="713" spans="2:9" s="5" customFormat="1">
      <c r="B713" s="4"/>
      <c r="C713" s="4"/>
      <c r="D713" s="4"/>
      <c r="E713" s="4"/>
      <c r="F713" s="4"/>
      <c r="G713" s="4"/>
      <c r="H713" s="4"/>
      <c r="I713" s="4"/>
    </row>
    <row r="714" spans="2:9" s="5" customFormat="1">
      <c r="B714" s="4"/>
      <c r="C714" s="4"/>
      <c r="D714" s="4"/>
      <c r="E714" s="4"/>
      <c r="F714" s="4"/>
      <c r="G714" s="4"/>
      <c r="H714" s="4"/>
      <c r="I714" s="4"/>
    </row>
    <row r="715" spans="2:9" s="5" customFormat="1">
      <c r="B715" s="4"/>
      <c r="C715" s="4"/>
      <c r="D715" s="4"/>
      <c r="E715" s="4"/>
      <c r="F715" s="4"/>
      <c r="G715" s="4"/>
      <c r="H715" s="4"/>
      <c r="I715" s="4"/>
    </row>
    <row r="716" spans="2:9" s="5" customFormat="1">
      <c r="B716" s="4"/>
      <c r="C716" s="4"/>
      <c r="D716" s="4"/>
      <c r="E716" s="4"/>
      <c r="F716" s="4"/>
      <c r="G716" s="4"/>
      <c r="H716" s="4"/>
      <c r="I716" s="4"/>
    </row>
    <row r="717" spans="2:9" s="5" customFormat="1">
      <c r="B717" s="4"/>
      <c r="C717" s="4"/>
      <c r="D717" s="4"/>
      <c r="E717" s="4"/>
      <c r="F717" s="4"/>
      <c r="G717" s="4"/>
      <c r="H717" s="4"/>
      <c r="I717" s="4"/>
    </row>
    <row r="718" spans="2:9" s="5" customFormat="1">
      <c r="B718" s="4"/>
      <c r="C718" s="4"/>
      <c r="D718" s="4"/>
      <c r="E718" s="4"/>
      <c r="F718" s="4"/>
      <c r="G718" s="4"/>
      <c r="H718" s="4"/>
      <c r="I718" s="4"/>
    </row>
    <row r="719" spans="2:9" s="5" customFormat="1">
      <c r="B719" s="4"/>
      <c r="C719" s="4"/>
      <c r="D719" s="4"/>
      <c r="E719" s="4"/>
      <c r="F719" s="4"/>
      <c r="G719" s="4"/>
      <c r="H719" s="4"/>
      <c r="I719" s="4"/>
    </row>
    <row r="720" spans="2:9" s="5" customFormat="1">
      <c r="B720" s="4"/>
      <c r="C720" s="4"/>
      <c r="D720" s="4"/>
      <c r="E720" s="4"/>
      <c r="F720" s="4"/>
      <c r="G720" s="4"/>
      <c r="H720" s="4"/>
      <c r="I720" s="4"/>
    </row>
    <row r="721" spans="2:9" s="5" customFormat="1">
      <c r="B721" s="4"/>
      <c r="C721" s="4"/>
      <c r="D721" s="4"/>
      <c r="E721" s="4"/>
      <c r="F721" s="4"/>
      <c r="G721" s="4"/>
      <c r="H721" s="4"/>
      <c r="I721" s="4"/>
    </row>
    <row r="722" spans="2:9" s="5" customFormat="1">
      <c r="B722" s="4"/>
      <c r="C722" s="4"/>
      <c r="D722" s="4"/>
      <c r="E722" s="4"/>
      <c r="F722" s="4"/>
      <c r="G722" s="4"/>
      <c r="H722" s="4"/>
      <c r="I722" s="4"/>
    </row>
    <row r="723" spans="2:9" s="5" customFormat="1">
      <c r="B723" s="4"/>
      <c r="C723" s="4"/>
      <c r="D723" s="4"/>
      <c r="E723" s="4"/>
      <c r="F723" s="4"/>
      <c r="G723" s="4"/>
      <c r="H723" s="4"/>
      <c r="I723" s="4"/>
    </row>
    <row r="724" spans="2:9" s="5" customFormat="1">
      <c r="B724" s="4"/>
      <c r="C724" s="4"/>
      <c r="D724" s="4"/>
      <c r="E724" s="4"/>
      <c r="F724" s="4"/>
      <c r="G724" s="4"/>
      <c r="H724" s="4"/>
      <c r="I724" s="4"/>
    </row>
    <row r="725" spans="2:9" s="5" customFormat="1">
      <c r="B725" s="4"/>
      <c r="C725" s="4"/>
      <c r="D725" s="4"/>
      <c r="E725" s="4"/>
      <c r="F725" s="4"/>
      <c r="G725" s="4"/>
      <c r="H725" s="4"/>
      <c r="I725" s="4"/>
    </row>
    <row r="726" spans="2:9" s="5" customFormat="1">
      <c r="B726" s="4"/>
      <c r="C726" s="4"/>
      <c r="D726" s="4"/>
      <c r="E726" s="4"/>
      <c r="F726" s="4"/>
      <c r="G726" s="4"/>
      <c r="H726" s="4"/>
      <c r="I726" s="4"/>
    </row>
    <row r="727" spans="2:9" s="5" customFormat="1">
      <c r="B727" s="4"/>
      <c r="C727" s="4"/>
      <c r="D727" s="4"/>
      <c r="E727" s="4"/>
      <c r="F727" s="4"/>
      <c r="G727" s="4"/>
      <c r="H727" s="4"/>
      <c r="I727" s="4"/>
    </row>
    <row r="728" spans="2:9" s="5" customFormat="1">
      <c r="B728" s="4"/>
      <c r="C728" s="4"/>
      <c r="D728" s="4"/>
      <c r="E728" s="4"/>
      <c r="F728" s="4"/>
      <c r="G728" s="4"/>
      <c r="H728" s="4"/>
      <c r="I728" s="4"/>
    </row>
    <row r="729" spans="2:9" s="5" customFormat="1">
      <c r="B729" s="4"/>
      <c r="C729" s="4"/>
      <c r="D729" s="4"/>
      <c r="E729" s="4"/>
      <c r="F729" s="4"/>
      <c r="G729" s="4"/>
      <c r="H729" s="4"/>
      <c r="I729" s="4"/>
    </row>
    <row r="730" spans="2:9" s="5" customFormat="1">
      <c r="B730" s="4"/>
      <c r="C730" s="4"/>
      <c r="D730" s="4"/>
      <c r="E730" s="4"/>
      <c r="F730" s="4"/>
      <c r="G730" s="4"/>
      <c r="H730" s="4"/>
      <c r="I730" s="4"/>
    </row>
    <row r="731" spans="2:9" s="5" customFormat="1">
      <c r="B731" s="4"/>
      <c r="C731" s="4"/>
      <c r="D731" s="4"/>
      <c r="E731" s="4"/>
      <c r="F731" s="4"/>
      <c r="G731" s="4"/>
      <c r="H731" s="4"/>
      <c r="I731" s="4"/>
    </row>
    <row r="732" spans="2:9" s="5" customFormat="1">
      <c r="B732" s="4"/>
      <c r="C732" s="4"/>
      <c r="D732" s="4"/>
      <c r="E732" s="4"/>
      <c r="F732" s="4"/>
      <c r="G732" s="4"/>
      <c r="H732" s="4"/>
      <c r="I732" s="4"/>
    </row>
    <row r="733" spans="2:9" s="5" customFormat="1">
      <c r="B733" s="4"/>
      <c r="C733" s="4"/>
      <c r="D733" s="4"/>
      <c r="E733" s="4"/>
      <c r="F733" s="4"/>
      <c r="G733" s="4"/>
      <c r="H733" s="4"/>
      <c r="I733" s="4"/>
    </row>
    <row r="734" spans="2:9" s="5" customFormat="1">
      <c r="B734" s="4"/>
      <c r="C734" s="4"/>
      <c r="D734" s="4"/>
      <c r="E734" s="4"/>
      <c r="F734" s="4"/>
      <c r="G734" s="4"/>
      <c r="H734" s="4"/>
      <c r="I734" s="4"/>
    </row>
    <row r="735" spans="2:9" s="5" customFormat="1">
      <c r="B735" s="4"/>
      <c r="C735" s="4"/>
      <c r="D735" s="4"/>
      <c r="E735" s="4"/>
      <c r="F735" s="4"/>
      <c r="G735" s="4"/>
      <c r="H735" s="4"/>
      <c r="I735" s="4"/>
    </row>
    <row r="736" spans="2:9" s="5" customFormat="1">
      <c r="B736" s="4"/>
      <c r="C736" s="4"/>
      <c r="D736" s="4"/>
      <c r="E736" s="4"/>
      <c r="F736" s="4"/>
      <c r="G736" s="4"/>
      <c r="H736" s="4"/>
      <c r="I736" s="4"/>
    </row>
    <row r="737" spans="2:9" s="5" customFormat="1">
      <c r="B737" s="4"/>
      <c r="C737" s="4"/>
      <c r="D737" s="4"/>
      <c r="E737" s="4"/>
      <c r="F737" s="4"/>
      <c r="G737" s="4"/>
      <c r="H737" s="4"/>
      <c r="I737" s="4"/>
    </row>
    <row r="738" spans="2:9" s="5" customFormat="1">
      <c r="B738" s="4"/>
      <c r="C738" s="4"/>
      <c r="D738" s="4"/>
      <c r="E738" s="4"/>
      <c r="F738" s="4"/>
      <c r="G738" s="4"/>
      <c r="H738" s="4"/>
      <c r="I738" s="4"/>
    </row>
    <row r="739" spans="2:9" s="5" customFormat="1">
      <c r="B739" s="4"/>
      <c r="C739" s="4"/>
      <c r="D739" s="4"/>
      <c r="E739" s="4"/>
      <c r="F739" s="4"/>
      <c r="G739" s="4"/>
      <c r="H739" s="4"/>
      <c r="I739" s="4"/>
    </row>
    <row r="740" spans="2:9" s="5" customFormat="1">
      <c r="B740" s="4"/>
      <c r="C740" s="4"/>
      <c r="D740" s="4"/>
      <c r="E740" s="4"/>
      <c r="F740" s="4"/>
      <c r="G740" s="4"/>
      <c r="H740" s="4"/>
      <c r="I740" s="4"/>
    </row>
    <row r="741" spans="2:9" s="5" customFormat="1">
      <c r="B741" s="4"/>
      <c r="C741" s="4"/>
      <c r="D741" s="4"/>
      <c r="E741" s="4"/>
      <c r="F741" s="4"/>
      <c r="G741" s="4"/>
      <c r="H741" s="4"/>
      <c r="I741" s="4"/>
    </row>
    <row r="742" spans="2:9" s="5" customFormat="1">
      <c r="B742" s="4"/>
      <c r="C742" s="4"/>
      <c r="D742" s="4"/>
      <c r="E742" s="4"/>
      <c r="F742" s="4"/>
      <c r="G742" s="4"/>
      <c r="H742" s="4"/>
      <c r="I742" s="4"/>
    </row>
    <row r="743" spans="2:9" s="5" customFormat="1">
      <c r="B743" s="4"/>
      <c r="C743" s="4"/>
      <c r="D743" s="4"/>
      <c r="E743" s="4"/>
      <c r="F743" s="4"/>
      <c r="G743" s="4"/>
      <c r="H743" s="4"/>
      <c r="I743" s="4"/>
    </row>
    <row r="744" spans="2:9" s="5" customFormat="1">
      <c r="B744" s="4"/>
      <c r="C744" s="4"/>
      <c r="D744" s="4"/>
      <c r="E744" s="4"/>
      <c r="F744" s="4"/>
      <c r="G744" s="4"/>
      <c r="H744" s="4"/>
      <c r="I744" s="4"/>
    </row>
    <row r="745" spans="2:9" s="5" customFormat="1">
      <c r="B745" s="4"/>
      <c r="C745" s="4"/>
      <c r="D745" s="4"/>
      <c r="E745" s="4"/>
      <c r="F745" s="4"/>
      <c r="G745" s="4"/>
      <c r="H745" s="4"/>
      <c r="I745" s="4"/>
    </row>
    <row r="746" spans="2:9" s="5" customFormat="1">
      <c r="B746" s="4"/>
      <c r="C746" s="4"/>
      <c r="D746" s="4"/>
      <c r="E746" s="4"/>
      <c r="F746" s="4"/>
      <c r="G746" s="4"/>
      <c r="H746" s="4"/>
      <c r="I746" s="4"/>
    </row>
    <row r="747" spans="2:9" s="5" customFormat="1">
      <c r="B747" s="4"/>
      <c r="C747" s="4"/>
      <c r="D747" s="4"/>
      <c r="E747" s="4"/>
      <c r="F747" s="4"/>
      <c r="G747" s="4"/>
      <c r="H747" s="4"/>
      <c r="I747" s="4"/>
    </row>
    <row r="748" spans="2:9" s="5" customFormat="1">
      <c r="B748" s="4"/>
      <c r="C748" s="4"/>
      <c r="D748" s="4"/>
      <c r="E748" s="4"/>
      <c r="F748" s="4"/>
      <c r="G748" s="4"/>
      <c r="H748" s="4"/>
      <c r="I748" s="4"/>
    </row>
    <row r="749" spans="2:9" s="5" customFormat="1">
      <c r="B749" s="4"/>
      <c r="C749" s="4"/>
      <c r="D749" s="4"/>
      <c r="E749" s="4"/>
      <c r="F749" s="4"/>
      <c r="G749" s="4"/>
      <c r="H749" s="4"/>
      <c r="I749" s="4"/>
    </row>
    <row r="750" spans="2:9" s="5" customFormat="1">
      <c r="B750" s="4"/>
      <c r="C750" s="4"/>
      <c r="D750" s="4"/>
      <c r="E750" s="4"/>
      <c r="F750" s="4"/>
      <c r="G750" s="4"/>
      <c r="H750" s="4"/>
      <c r="I750" s="4"/>
    </row>
    <row r="751" spans="2:9" s="5" customFormat="1">
      <c r="B751" s="4"/>
      <c r="C751" s="4"/>
      <c r="D751" s="4"/>
      <c r="E751" s="4"/>
      <c r="F751" s="4"/>
      <c r="G751" s="4"/>
      <c r="H751" s="4"/>
      <c r="I751" s="4"/>
    </row>
    <row r="752" spans="2:9" s="5" customFormat="1">
      <c r="B752" s="4"/>
      <c r="C752" s="4"/>
      <c r="D752" s="4"/>
      <c r="E752" s="4"/>
      <c r="F752" s="4"/>
      <c r="G752" s="4"/>
      <c r="H752" s="4"/>
      <c r="I752" s="4"/>
    </row>
    <row r="753" spans="2:9" s="5" customFormat="1">
      <c r="B753" s="4"/>
      <c r="C753" s="4"/>
      <c r="D753" s="4"/>
      <c r="E753" s="4"/>
      <c r="F753" s="4"/>
      <c r="G753" s="4"/>
      <c r="H753" s="4"/>
      <c r="I753" s="4"/>
    </row>
    <row r="754" spans="2:9" s="5" customFormat="1">
      <c r="B754" s="4"/>
      <c r="C754" s="4"/>
      <c r="D754" s="4"/>
      <c r="E754" s="4"/>
      <c r="F754" s="4"/>
      <c r="G754" s="4"/>
      <c r="H754" s="4"/>
      <c r="I754" s="4"/>
    </row>
    <row r="755" spans="2:9" s="5" customFormat="1">
      <c r="B755" s="4"/>
      <c r="C755" s="4"/>
      <c r="D755" s="4"/>
      <c r="E755" s="4"/>
      <c r="F755" s="4"/>
      <c r="G755" s="4"/>
      <c r="H755" s="4"/>
      <c r="I755" s="4"/>
    </row>
    <row r="756" spans="2:9" s="5" customFormat="1">
      <c r="B756" s="4"/>
      <c r="C756" s="4"/>
      <c r="D756" s="4"/>
      <c r="E756" s="4"/>
      <c r="F756" s="4"/>
      <c r="G756" s="4"/>
      <c r="H756" s="4"/>
      <c r="I756" s="4"/>
    </row>
    <row r="757" spans="2:9" s="5" customFormat="1">
      <c r="B757" s="4"/>
      <c r="C757" s="4"/>
      <c r="D757" s="4"/>
      <c r="E757" s="4"/>
      <c r="F757" s="4"/>
      <c r="G757" s="4"/>
      <c r="H757" s="4"/>
      <c r="I757" s="4"/>
    </row>
    <row r="758" spans="2:9" s="5" customFormat="1">
      <c r="B758" s="4"/>
      <c r="C758" s="4"/>
      <c r="D758" s="4"/>
      <c r="E758" s="4"/>
      <c r="F758" s="4"/>
      <c r="G758" s="4"/>
      <c r="H758" s="4"/>
      <c r="I758" s="4"/>
    </row>
    <row r="759" spans="2:9" s="5" customFormat="1">
      <c r="B759" s="4"/>
      <c r="C759" s="4"/>
      <c r="D759" s="4"/>
      <c r="E759" s="4"/>
      <c r="F759" s="4"/>
      <c r="G759" s="4"/>
      <c r="H759" s="4"/>
      <c r="I759" s="4"/>
    </row>
    <row r="760" spans="2:9" s="5" customFormat="1">
      <c r="B760" s="4"/>
      <c r="C760" s="4"/>
      <c r="D760" s="4"/>
      <c r="E760" s="4"/>
      <c r="F760" s="4"/>
      <c r="G760" s="4"/>
      <c r="H760" s="4"/>
      <c r="I760" s="4"/>
    </row>
    <row r="761" spans="2:9" s="5" customFormat="1">
      <c r="B761" s="4"/>
      <c r="C761" s="4"/>
      <c r="D761" s="4"/>
      <c r="E761" s="4"/>
      <c r="F761" s="4"/>
      <c r="G761" s="4"/>
      <c r="H761" s="4"/>
      <c r="I761" s="4"/>
    </row>
    <row r="762" spans="2:9" s="5" customFormat="1">
      <c r="B762" s="4"/>
      <c r="C762" s="4"/>
      <c r="D762" s="4"/>
      <c r="E762" s="4"/>
      <c r="F762" s="4"/>
      <c r="G762" s="4"/>
      <c r="H762" s="4"/>
      <c r="I762" s="4"/>
    </row>
    <row r="763" spans="2:9" s="5" customFormat="1">
      <c r="B763" s="4"/>
      <c r="C763" s="4"/>
      <c r="D763" s="4"/>
      <c r="E763" s="4"/>
      <c r="F763" s="4"/>
      <c r="G763" s="4"/>
      <c r="H763" s="4"/>
      <c r="I763" s="4"/>
    </row>
    <row r="764" spans="2:9" s="5" customFormat="1">
      <c r="B764" s="4"/>
      <c r="C764" s="4"/>
      <c r="D764" s="4"/>
      <c r="E764" s="4"/>
      <c r="F764" s="4"/>
      <c r="G764" s="4"/>
      <c r="H764" s="4"/>
      <c r="I764" s="4"/>
    </row>
    <row r="765" spans="2:9" s="5" customFormat="1">
      <c r="B765" s="4"/>
      <c r="C765" s="4"/>
      <c r="D765" s="4"/>
      <c r="E765" s="4"/>
      <c r="F765" s="4"/>
      <c r="G765" s="4"/>
      <c r="H765" s="4"/>
      <c r="I765" s="4"/>
    </row>
    <row r="766" spans="2:9" s="5" customFormat="1">
      <c r="B766" s="4"/>
      <c r="C766" s="4"/>
      <c r="D766" s="4"/>
      <c r="E766" s="4"/>
      <c r="F766" s="4"/>
      <c r="G766" s="4"/>
      <c r="H766" s="4"/>
      <c r="I766" s="4"/>
    </row>
    <row r="767" spans="2:9" s="5" customFormat="1">
      <c r="B767" s="4"/>
      <c r="C767" s="4"/>
      <c r="D767" s="4"/>
      <c r="E767" s="4"/>
      <c r="F767" s="4"/>
      <c r="G767" s="4"/>
      <c r="H767" s="4"/>
      <c r="I767" s="4"/>
    </row>
    <row r="768" spans="2:9" s="5" customFormat="1">
      <c r="B768" s="4"/>
      <c r="C768" s="4"/>
      <c r="D768" s="4"/>
      <c r="E768" s="4"/>
      <c r="F768" s="4"/>
      <c r="G768" s="4"/>
      <c r="H768" s="4"/>
      <c r="I768" s="4"/>
    </row>
    <row r="769" spans="2:9" s="5" customFormat="1">
      <c r="B769" s="4"/>
      <c r="C769" s="4"/>
      <c r="D769" s="4"/>
      <c r="E769" s="4"/>
      <c r="F769" s="4"/>
      <c r="G769" s="4"/>
      <c r="H769" s="4"/>
      <c r="I769" s="4"/>
    </row>
    <row r="770" spans="2:9" s="5" customFormat="1">
      <c r="B770" s="4"/>
      <c r="C770" s="4"/>
      <c r="D770" s="4"/>
      <c r="E770" s="4"/>
      <c r="F770" s="4"/>
      <c r="G770" s="4"/>
      <c r="H770" s="4"/>
      <c r="I770" s="4"/>
    </row>
    <row r="771" spans="2:9" s="5" customFormat="1">
      <c r="B771" s="4"/>
      <c r="C771" s="4"/>
      <c r="D771" s="4"/>
      <c r="E771" s="4"/>
      <c r="F771" s="4"/>
      <c r="G771" s="4"/>
      <c r="H771" s="4"/>
      <c r="I771" s="4"/>
    </row>
    <row r="772" spans="2:9" s="5" customFormat="1">
      <c r="B772" s="4"/>
      <c r="C772" s="4"/>
      <c r="D772" s="4"/>
      <c r="E772" s="4"/>
      <c r="F772" s="4"/>
      <c r="G772" s="4"/>
      <c r="H772" s="4"/>
      <c r="I772" s="4"/>
    </row>
    <row r="773" spans="2:9" s="5" customFormat="1">
      <c r="B773" s="4"/>
      <c r="C773" s="4"/>
      <c r="D773" s="4"/>
      <c r="E773" s="4"/>
      <c r="F773" s="4"/>
      <c r="G773" s="4"/>
      <c r="H773" s="4"/>
      <c r="I773" s="4"/>
    </row>
    <row r="774" spans="2:9" s="5" customFormat="1">
      <c r="B774" s="4"/>
      <c r="C774" s="4"/>
      <c r="D774" s="4"/>
      <c r="E774" s="4"/>
      <c r="F774" s="4"/>
      <c r="G774" s="4"/>
      <c r="H774" s="4"/>
      <c r="I774" s="4"/>
    </row>
    <row r="775" spans="2:9" s="5" customFormat="1">
      <c r="B775" s="4"/>
      <c r="C775" s="4"/>
      <c r="D775" s="4"/>
      <c r="E775" s="4"/>
      <c r="F775" s="4"/>
      <c r="G775" s="4"/>
      <c r="H775" s="4"/>
      <c r="I775" s="4"/>
    </row>
    <row r="776" spans="2:9" s="5" customFormat="1">
      <c r="B776" s="4"/>
      <c r="C776" s="4"/>
      <c r="D776" s="4"/>
      <c r="E776" s="4"/>
      <c r="F776" s="4"/>
      <c r="G776" s="4"/>
      <c r="H776" s="4"/>
      <c r="I776" s="4"/>
    </row>
    <row r="777" spans="2:9" s="5" customFormat="1">
      <c r="B777" s="4"/>
      <c r="C777" s="4"/>
      <c r="D777" s="4"/>
      <c r="E777" s="4"/>
      <c r="F777" s="4"/>
      <c r="G777" s="4"/>
      <c r="H777" s="4"/>
      <c r="I777" s="4"/>
    </row>
    <row r="778" spans="2:9" s="5" customFormat="1">
      <c r="B778" s="4"/>
      <c r="C778" s="4"/>
      <c r="D778" s="4"/>
      <c r="E778" s="4"/>
      <c r="F778" s="4"/>
      <c r="G778" s="4"/>
      <c r="H778" s="4"/>
      <c r="I778" s="4"/>
    </row>
    <row r="779" spans="2:9" s="5" customFormat="1">
      <c r="B779" s="4"/>
      <c r="C779" s="4"/>
      <c r="D779" s="4"/>
      <c r="E779" s="4"/>
      <c r="F779" s="4"/>
      <c r="G779" s="4"/>
      <c r="H779" s="4"/>
      <c r="I779" s="4"/>
    </row>
    <row r="780" spans="2:9" s="5" customFormat="1">
      <c r="B780" s="4"/>
      <c r="C780" s="4"/>
      <c r="D780" s="4"/>
      <c r="E780" s="4"/>
      <c r="F780" s="4"/>
      <c r="G780" s="4"/>
      <c r="H780" s="4"/>
      <c r="I780" s="4"/>
    </row>
    <row r="781" spans="2:9" s="5" customFormat="1">
      <c r="B781" s="4"/>
      <c r="C781" s="4"/>
      <c r="D781" s="4"/>
      <c r="E781" s="4"/>
      <c r="F781" s="4"/>
      <c r="G781" s="4"/>
      <c r="H781" s="4"/>
      <c r="I781" s="4"/>
    </row>
    <row r="782" spans="2:9" s="5" customFormat="1">
      <c r="B782" s="4"/>
      <c r="C782" s="4"/>
      <c r="D782" s="4"/>
      <c r="E782" s="4"/>
      <c r="F782" s="4"/>
      <c r="G782" s="4"/>
      <c r="H782" s="4"/>
      <c r="I782" s="4"/>
    </row>
    <row r="783" spans="2:9" s="5" customFormat="1">
      <c r="B783" s="4"/>
      <c r="C783" s="4"/>
      <c r="D783" s="4"/>
      <c r="E783" s="4"/>
      <c r="F783" s="4"/>
      <c r="G783" s="4"/>
      <c r="H783" s="4"/>
      <c r="I783" s="4"/>
    </row>
    <row r="784" spans="2:9" s="5" customFormat="1">
      <c r="B784" s="4"/>
      <c r="C784" s="4"/>
      <c r="D784" s="4"/>
      <c r="E784" s="4"/>
      <c r="F784" s="4"/>
      <c r="G784" s="4"/>
      <c r="H784" s="4"/>
      <c r="I784" s="4"/>
    </row>
    <row r="785" spans="2:9" s="5" customFormat="1">
      <c r="B785" s="4"/>
      <c r="C785" s="4"/>
      <c r="D785" s="4"/>
      <c r="E785" s="4"/>
      <c r="F785" s="4"/>
      <c r="G785" s="4"/>
      <c r="H785" s="4"/>
      <c r="I785" s="4"/>
    </row>
    <row r="786" spans="2:9" s="5" customFormat="1">
      <c r="B786" s="4"/>
      <c r="C786" s="4"/>
      <c r="D786" s="4"/>
      <c r="E786" s="4"/>
      <c r="F786" s="4"/>
      <c r="G786" s="4"/>
      <c r="H786" s="4"/>
      <c r="I786" s="4"/>
    </row>
    <row r="787" spans="2:9" s="5" customFormat="1">
      <c r="B787" s="4"/>
      <c r="C787" s="4"/>
      <c r="D787" s="4"/>
      <c r="E787" s="4"/>
      <c r="F787" s="4"/>
      <c r="G787" s="4"/>
      <c r="H787" s="4"/>
      <c r="I787" s="4"/>
    </row>
    <row r="788" spans="2:9" s="5" customFormat="1">
      <c r="B788" s="4"/>
      <c r="C788" s="4"/>
      <c r="D788" s="4"/>
      <c r="E788" s="4"/>
      <c r="F788" s="4"/>
      <c r="G788" s="4"/>
      <c r="H788" s="4"/>
      <c r="I788" s="4"/>
    </row>
    <row r="789" spans="2:9" s="5" customFormat="1">
      <c r="B789" s="4"/>
      <c r="C789" s="4"/>
      <c r="D789" s="4"/>
      <c r="E789" s="4"/>
      <c r="F789" s="4"/>
      <c r="G789" s="4"/>
      <c r="H789" s="4"/>
      <c r="I789" s="4"/>
    </row>
    <row r="790" spans="2:9" s="5" customFormat="1">
      <c r="B790" s="4"/>
      <c r="C790" s="4"/>
      <c r="D790" s="4"/>
      <c r="E790" s="4"/>
      <c r="F790" s="4"/>
      <c r="G790" s="4"/>
      <c r="H790" s="4"/>
      <c r="I790" s="4"/>
    </row>
    <row r="791" spans="2:9" s="5" customFormat="1">
      <c r="B791" s="4"/>
      <c r="C791" s="4"/>
      <c r="D791" s="4"/>
      <c r="E791" s="4"/>
      <c r="F791" s="4"/>
      <c r="G791" s="4"/>
      <c r="H791" s="4"/>
      <c r="I791" s="4"/>
    </row>
    <row r="792" spans="2:9">
      <c r="B792" s="171"/>
      <c r="C792" s="171"/>
      <c r="D792" s="171"/>
      <c r="E792" s="171"/>
      <c r="F792" s="171"/>
      <c r="G792" s="171"/>
      <c r="H792" s="171"/>
      <c r="I792" s="171"/>
    </row>
    <row r="793" spans="2:9">
      <c r="B793" s="171"/>
      <c r="C793" s="171"/>
      <c r="D793" s="171"/>
      <c r="E793" s="171"/>
      <c r="F793" s="171"/>
      <c r="G793" s="171"/>
      <c r="H793" s="171"/>
      <c r="I793" s="171"/>
    </row>
    <row r="794" spans="2:9">
      <c r="B794" s="171"/>
      <c r="C794" s="171"/>
      <c r="D794" s="171"/>
      <c r="E794" s="171"/>
      <c r="F794" s="171"/>
      <c r="G794" s="171"/>
      <c r="H794" s="171"/>
      <c r="I794" s="171"/>
    </row>
    <row r="795" spans="2:9">
      <c r="B795" s="171"/>
      <c r="C795" s="171"/>
      <c r="D795" s="171"/>
      <c r="E795" s="171"/>
      <c r="F795" s="171"/>
      <c r="G795" s="171"/>
      <c r="H795" s="171"/>
      <c r="I795" s="171"/>
    </row>
    <row r="796" spans="2:9">
      <c r="B796" s="171"/>
      <c r="C796" s="171"/>
      <c r="D796" s="171"/>
      <c r="E796" s="171"/>
      <c r="F796" s="171"/>
      <c r="G796" s="171"/>
      <c r="H796" s="171"/>
      <c r="I796" s="171"/>
    </row>
    <row r="797" spans="2:9">
      <c r="B797" s="171"/>
      <c r="C797" s="171"/>
      <c r="D797" s="171"/>
      <c r="E797" s="171"/>
      <c r="F797" s="171"/>
      <c r="G797" s="171"/>
      <c r="H797" s="171"/>
      <c r="I797" s="171"/>
    </row>
    <row r="798" spans="2:9">
      <c r="B798" s="171"/>
      <c r="C798" s="171"/>
      <c r="D798" s="171"/>
      <c r="E798" s="171"/>
      <c r="F798" s="171"/>
      <c r="G798" s="171"/>
      <c r="H798" s="171"/>
      <c r="I798" s="171"/>
    </row>
    <row r="799" spans="2:9">
      <c r="B799" s="171"/>
      <c r="C799" s="171"/>
      <c r="D799" s="171"/>
      <c r="E799" s="171"/>
      <c r="F799" s="171"/>
      <c r="G799" s="171"/>
      <c r="H799" s="171"/>
      <c r="I799" s="171"/>
    </row>
    <row r="800" spans="2:9">
      <c r="B800" s="171"/>
      <c r="C800" s="171"/>
      <c r="D800" s="171"/>
      <c r="E800" s="171"/>
      <c r="F800" s="171"/>
      <c r="G800" s="171"/>
      <c r="H800" s="171"/>
      <c r="I800" s="171"/>
    </row>
    <row r="801" spans="2:9">
      <c r="B801" s="171"/>
      <c r="C801" s="171"/>
      <c r="D801" s="171"/>
      <c r="E801" s="171"/>
      <c r="F801" s="171"/>
      <c r="G801" s="171"/>
      <c r="H801" s="171"/>
      <c r="I801" s="171"/>
    </row>
    <row r="802" spans="2:9">
      <c r="B802" s="171"/>
      <c r="C802" s="171"/>
      <c r="D802" s="171"/>
      <c r="E802" s="171"/>
      <c r="F802" s="171"/>
      <c r="G802" s="171"/>
      <c r="H802" s="171"/>
      <c r="I802" s="171"/>
    </row>
    <row r="803" spans="2:9">
      <c r="B803" s="171"/>
      <c r="C803" s="171"/>
      <c r="D803" s="171"/>
      <c r="E803" s="171"/>
      <c r="F803" s="171"/>
      <c r="G803" s="171"/>
      <c r="H803" s="171"/>
      <c r="I803" s="171"/>
    </row>
    <row r="804" spans="2:9">
      <c r="B804" s="171"/>
      <c r="C804" s="171"/>
      <c r="D804" s="171"/>
      <c r="E804" s="171"/>
      <c r="F804" s="171"/>
      <c r="G804" s="171"/>
      <c r="H804" s="171"/>
      <c r="I804" s="171"/>
    </row>
    <row r="805" spans="2:9">
      <c r="B805" s="171"/>
      <c r="C805" s="171"/>
      <c r="D805" s="171"/>
      <c r="E805" s="171"/>
      <c r="F805" s="171"/>
      <c r="G805" s="171"/>
      <c r="H805" s="171"/>
      <c r="I805" s="171"/>
    </row>
    <row r="806" spans="2:9">
      <c r="B806" s="171"/>
      <c r="C806" s="171"/>
      <c r="D806" s="171"/>
      <c r="E806" s="171"/>
      <c r="F806" s="171"/>
      <c r="G806" s="171"/>
      <c r="H806" s="171"/>
      <c r="I806" s="171"/>
    </row>
    <row r="807" spans="2:9">
      <c r="B807" s="171"/>
      <c r="C807" s="171"/>
      <c r="D807" s="171"/>
      <c r="E807" s="171"/>
      <c r="F807" s="171"/>
      <c r="G807" s="171"/>
      <c r="H807" s="171"/>
      <c r="I807" s="171"/>
    </row>
    <row r="808" spans="2:9">
      <c r="B808" s="171"/>
      <c r="C808" s="171"/>
      <c r="D808" s="171"/>
      <c r="E808" s="171"/>
      <c r="F808" s="171"/>
      <c r="G808" s="171"/>
      <c r="H808" s="171"/>
      <c r="I808" s="171"/>
    </row>
    <row r="809" spans="2:9">
      <c r="B809" s="171"/>
      <c r="C809" s="171"/>
      <c r="D809" s="171"/>
      <c r="E809" s="171"/>
      <c r="F809" s="171"/>
      <c r="G809" s="171"/>
      <c r="H809" s="171"/>
      <c r="I809" s="171"/>
    </row>
    <row r="810" spans="2:9">
      <c r="B810" s="171"/>
      <c r="C810" s="171"/>
      <c r="D810" s="171"/>
      <c r="E810" s="171"/>
      <c r="F810" s="171"/>
      <c r="G810" s="171"/>
      <c r="H810" s="171"/>
      <c r="I810" s="171"/>
    </row>
    <row r="811" spans="2:9">
      <c r="B811" s="171"/>
      <c r="C811" s="171"/>
      <c r="D811" s="171"/>
      <c r="E811" s="171"/>
      <c r="F811" s="171"/>
      <c r="G811" s="171"/>
      <c r="H811" s="171"/>
      <c r="I811" s="171"/>
    </row>
    <row r="812" spans="2:9">
      <c r="B812" s="171"/>
      <c r="C812" s="171"/>
      <c r="D812" s="171"/>
      <c r="E812" s="171"/>
      <c r="F812" s="171"/>
      <c r="G812" s="171"/>
      <c r="H812" s="171"/>
      <c r="I812" s="171"/>
    </row>
    <row r="813" spans="2:9">
      <c r="B813" s="171"/>
      <c r="C813" s="171"/>
      <c r="D813" s="171"/>
      <c r="E813" s="171"/>
      <c r="F813" s="171"/>
      <c r="G813" s="171"/>
      <c r="H813" s="171"/>
      <c r="I813" s="171"/>
    </row>
    <row r="814" spans="2:9">
      <c r="B814" s="171"/>
      <c r="C814" s="171"/>
      <c r="D814" s="171"/>
      <c r="E814" s="171"/>
      <c r="F814" s="171"/>
      <c r="G814" s="171"/>
      <c r="H814" s="171"/>
      <c r="I814" s="171"/>
    </row>
    <row r="815" spans="2:9">
      <c r="B815" s="171"/>
      <c r="C815" s="171"/>
      <c r="D815" s="171"/>
      <c r="E815" s="171"/>
      <c r="F815" s="171"/>
      <c r="G815" s="171"/>
      <c r="H815" s="171"/>
      <c r="I815" s="171"/>
    </row>
    <row r="816" spans="2:9">
      <c r="B816" s="171"/>
      <c r="C816" s="171"/>
      <c r="D816" s="171"/>
      <c r="E816" s="171"/>
      <c r="F816" s="171"/>
      <c r="G816" s="171"/>
      <c r="H816" s="171"/>
      <c r="I816" s="171"/>
    </row>
    <row r="817" spans="2:9">
      <c r="B817" s="171"/>
      <c r="C817" s="171"/>
      <c r="D817" s="171"/>
      <c r="E817" s="171"/>
      <c r="F817" s="171"/>
      <c r="G817" s="171"/>
      <c r="H817" s="171"/>
      <c r="I817" s="171"/>
    </row>
    <row r="818" spans="2:9">
      <c r="B818" s="171"/>
      <c r="C818" s="171"/>
      <c r="D818" s="171"/>
      <c r="E818" s="171"/>
      <c r="F818" s="171"/>
      <c r="G818" s="171"/>
      <c r="H818" s="171"/>
      <c r="I818" s="171"/>
    </row>
    <row r="819" spans="2:9">
      <c r="B819" s="171"/>
      <c r="C819" s="171"/>
      <c r="D819" s="171"/>
      <c r="E819" s="171"/>
      <c r="F819" s="171"/>
      <c r="G819" s="171"/>
      <c r="H819" s="171"/>
      <c r="I819" s="171"/>
    </row>
    <row r="820" spans="2:9">
      <c r="B820" s="171"/>
      <c r="C820" s="171"/>
      <c r="D820" s="171"/>
      <c r="E820" s="171"/>
      <c r="F820" s="171"/>
      <c r="G820" s="171"/>
      <c r="H820" s="171"/>
      <c r="I820" s="171"/>
    </row>
    <row r="821" spans="2:9">
      <c r="B821" s="171"/>
      <c r="C821" s="171"/>
      <c r="D821" s="171"/>
      <c r="E821" s="171"/>
      <c r="F821" s="171"/>
      <c r="G821" s="171"/>
      <c r="H821" s="171"/>
      <c r="I821" s="171"/>
    </row>
    <row r="822" spans="2:9">
      <c r="B822" s="171"/>
      <c r="C822" s="171"/>
      <c r="D822" s="171"/>
      <c r="E822" s="171"/>
      <c r="F822" s="171"/>
      <c r="G822" s="171"/>
      <c r="H822" s="171"/>
      <c r="I822" s="171"/>
    </row>
    <row r="823" spans="2:9">
      <c r="B823" s="171"/>
      <c r="C823" s="171"/>
      <c r="D823" s="171"/>
      <c r="E823" s="171"/>
      <c r="F823" s="171"/>
      <c r="G823" s="171"/>
      <c r="H823" s="171"/>
      <c r="I823" s="171"/>
    </row>
    <row r="824" spans="2:9">
      <c r="B824" s="171"/>
      <c r="C824" s="171"/>
      <c r="D824" s="171"/>
      <c r="E824" s="171"/>
      <c r="F824" s="171"/>
      <c r="G824" s="171"/>
      <c r="H824" s="171"/>
      <c r="I824" s="171"/>
    </row>
    <row r="825" spans="2:9">
      <c r="B825" s="171"/>
      <c r="C825" s="171"/>
      <c r="D825" s="171"/>
      <c r="E825" s="171"/>
      <c r="F825" s="171"/>
      <c r="G825" s="171"/>
      <c r="H825" s="171"/>
      <c r="I825" s="171"/>
    </row>
    <row r="826" spans="2:9">
      <c r="B826" s="171"/>
      <c r="C826" s="171"/>
      <c r="D826" s="171"/>
      <c r="E826" s="171"/>
      <c r="F826" s="171"/>
      <c r="G826" s="171"/>
      <c r="H826" s="171"/>
      <c r="I826" s="171"/>
    </row>
    <row r="827" spans="2:9">
      <c r="B827" s="171"/>
      <c r="C827" s="171"/>
      <c r="D827" s="171"/>
      <c r="E827" s="171"/>
      <c r="F827" s="171"/>
      <c r="G827" s="171"/>
      <c r="H827" s="171"/>
      <c r="I827" s="171"/>
    </row>
    <row r="828" spans="2:9">
      <c r="B828" s="171"/>
      <c r="C828" s="171"/>
      <c r="D828" s="171"/>
      <c r="E828" s="171"/>
      <c r="F828" s="171"/>
      <c r="G828" s="171"/>
      <c r="H828" s="171"/>
      <c r="I828" s="171"/>
    </row>
    <row r="829" spans="2:9">
      <c r="B829" s="171"/>
      <c r="C829" s="171"/>
      <c r="D829" s="171"/>
      <c r="E829" s="171"/>
      <c r="F829" s="171"/>
      <c r="G829" s="171"/>
      <c r="H829" s="171"/>
      <c r="I829" s="171"/>
    </row>
    <row r="830" spans="2:9">
      <c r="B830" s="171"/>
      <c r="C830" s="171"/>
      <c r="D830" s="171"/>
      <c r="E830" s="171"/>
      <c r="F830" s="171"/>
      <c r="G830" s="171"/>
      <c r="H830" s="171"/>
      <c r="I830" s="171"/>
    </row>
    <row r="831" spans="2:9">
      <c r="B831" s="171"/>
      <c r="C831" s="171"/>
      <c r="D831" s="171"/>
      <c r="E831" s="171"/>
      <c r="F831" s="171"/>
      <c r="G831" s="171"/>
      <c r="H831" s="171"/>
      <c r="I831" s="171"/>
    </row>
    <row r="832" spans="2:9">
      <c r="B832" s="171"/>
      <c r="C832" s="171"/>
      <c r="D832" s="171"/>
      <c r="E832" s="171"/>
      <c r="F832" s="171"/>
      <c r="G832" s="171"/>
      <c r="H832" s="171"/>
      <c r="I832" s="171"/>
    </row>
    <row r="833" spans="2:9">
      <c r="B833" s="171"/>
      <c r="C833" s="171"/>
      <c r="D833" s="171"/>
      <c r="E833" s="171"/>
      <c r="F833" s="171"/>
      <c r="G833" s="171"/>
      <c r="H833" s="171"/>
      <c r="I833" s="171"/>
    </row>
    <row r="834" spans="2:9">
      <c r="B834" s="171"/>
      <c r="C834" s="171"/>
      <c r="D834" s="171"/>
      <c r="E834" s="171"/>
      <c r="F834" s="171"/>
      <c r="G834" s="171"/>
      <c r="H834" s="171"/>
      <c r="I834" s="171"/>
    </row>
    <row r="835" spans="2:9">
      <c r="B835" s="171"/>
      <c r="C835" s="171"/>
      <c r="D835" s="171"/>
      <c r="E835" s="171"/>
      <c r="F835" s="171"/>
      <c r="G835" s="171"/>
      <c r="H835" s="171"/>
      <c r="I835" s="171"/>
    </row>
    <row r="836" spans="2:9">
      <c r="B836" s="171"/>
      <c r="C836" s="171"/>
      <c r="D836" s="171"/>
      <c r="E836" s="171"/>
      <c r="F836" s="171"/>
      <c r="G836" s="171"/>
      <c r="H836" s="171"/>
      <c r="I836" s="171"/>
    </row>
    <row r="837" spans="2:9">
      <c r="B837" s="171"/>
      <c r="C837" s="171"/>
      <c r="D837" s="171"/>
      <c r="E837" s="171"/>
      <c r="F837" s="171"/>
      <c r="G837" s="171"/>
      <c r="H837" s="171"/>
      <c r="I837" s="171"/>
    </row>
    <row r="838" spans="2:9">
      <c r="B838" s="171"/>
      <c r="C838" s="171"/>
      <c r="D838" s="171"/>
      <c r="E838" s="171"/>
      <c r="F838" s="171"/>
      <c r="G838" s="171"/>
      <c r="H838" s="171"/>
      <c r="I838" s="171"/>
    </row>
    <row r="839" spans="2:9">
      <c r="B839" s="171"/>
      <c r="C839" s="171"/>
      <c r="D839" s="171"/>
      <c r="E839" s="171"/>
      <c r="F839" s="171"/>
      <c r="G839" s="171"/>
      <c r="H839" s="171"/>
      <c r="I839" s="171"/>
    </row>
    <row r="840" spans="2:9">
      <c r="B840" s="171"/>
      <c r="C840" s="171"/>
      <c r="D840" s="171"/>
      <c r="E840" s="171"/>
      <c r="F840" s="171"/>
      <c r="G840" s="171"/>
      <c r="H840" s="171"/>
      <c r="I840" s="171"/>
    </row>
    <row r="841" spans="2:9">
      <c r="B841" s="171"/>
      <c r="C841" s="171"/>
      <c r="D841" s="171"/>
      <c r="E841" s="171"/>
      <c r="F841" s="171"/>
      <c r="G841" s="171"/>
      <c r="H841" s="171"/>
      <c r="I841" s="171"/>
    </row>
    <row r="842" spans="2:9">
      <c r="B842" s="171"/>
      <c r="C842" s="171"/>
      <c r="D842" s="171"/>
      <c r="E842" s="171"/>
      <c r="F842" s="171"/>
      <c r="G842" s="171"/>
      <c r="H842" s="171"/>
      <c r="I842" s="171"/>
    </row>
    <row r="843" spans="2:9">
      <c r="B843" s="171"/>
      <c r="C843" s="171"/>
      <c r="D843" s="171"/>
      <c r="E843" s="171"/>
      <c r="F843" s="171"/>
      <c r="G843" s="171"/>
      <c r="H843" s="171"/>
      <c r="I843" s="171"/>
    </row>
    <row r="844" spans="2:9">
      <c r="B844" s="171"/>
      <c r="C844" s="171"/>
      <c r="D844" s="171"/>
      <c r="E844" s="171"/>
      <c r="F844" s="171"/>
      <c r="G844" s="171"/>
      <c r="H844" s="171"/>
      <c r="I844" s="171"/>
    </row>
    <row r="845" spans="2:9">
      <c r="B845" s="171"/>
      <c r="C845" s="171"/>
      <c r="D845" s="171"/>
      <c r="E845" s="171"/>
      <c r="F845" s="171"/>
      <c r="G845" s="171"/>
      <c r="H845" s="171"/>
      <c r="I845" s="171"/>
    </row>
    <row r="846" spans="2:9">
      <c r="B846" s="171"/>
      <c r="C846" s="171"/>
      <c r="D846" s="171"/>
      <c r="E846" s="171"/>
      <c r="F846" s="171"/>
      <c r="G846" s="171"/>
      <c r="H846" s="171"/>
      <c r="I846" s="171"/>
    </row>
    <row r="847" spans="2:9">
      <c r="B847" s="171"/>
      <c r="C847" s="171"/>
      <c r="D847" s="171"/>
      <c r="E847" s="171"/>
      <c r="F847" s="171"/>
      <c r="G847" s="171"/>
      <c r="H847" s="171"/>
      <c r="I847" s="171"/>
    </row>
    <row r="848" spans="2:9">
      <c r="B848" s="171"/>
      <c r="C848" s="171"/>
      <c r="D848" s="171"/>
      <c r="E848" s="171"/>
      <c r="F848" s="171"/>
      <c r="G848" s="171"/>
      <c r="H848" s="171"/>
      <c r="I848" s="171"/>
    </row>
    <row r="849" spans="2:9">
      <c r="B849" s="171"/>
      <c r="C849" s="171"/>
      <c r="D849" s="171"/>
      <c r="E849" s="171"/>
      <c r="F849" s="171"/>
      <c r="G849" s="171"/>
      <c r="H849" s="171"/>
      <c r="I849" s="171"/>
    </row>
    <row r="850" spans="2:9">
      <c r="B850" s="171"/>
      <c r="C850" s="171"/>
      <c r="D850" s="171"/>
      <c r="E850" s="171"/>
      <c r="F850" s="171"/>
      <c r="G850" s="171"/>
      <c r="H850" s="171"/>
      <c r="I850" s="171"/>
    </row>
    <row r="851" spans="2:9">
      <c r="B851" s="171"/>
      <c r="C851" s="171"/>
      <c r="D851" s="171"/>
      <c r="E851" s="171"/>
      <c r="F851" s="171"/>
      <c r="G851" s="171"/>
      <c r="H851" s="171"/>
      <c r="I851" s="171"/>
    </row>
    <row r="852" spans="2:9">
      <c r="B852" s="171"/>
      <c r="C852" s="171"/>
      <c r="D852" s="171"/>
      <c r="E852" s="171"/>
      <c r="F852" s="171"/>
      <c r="G852" s="171"/>
      <c r="H852" s="171"/>
      <c r="I852" s="171"/>
    </row>
    <row r="853" spans="2:9">
      <c r="B853" s="171"/>
      <c r="C853" s="171"/>
      <c r="D853" s="171"/>
      <c r="E853" s="171"/>
      <c r="F853" s="171"/>
      <c r="G853" s="171"/>
      <c r="H853" s="171"/>
      <c r="I853" s="171"/>
    </row>
    <row r="854" spans="2:9">
      <c r="B854" s="171"/>
      <c r="C854" s="171"/>
      <c r="D854" s="171"/>
      <c r="E854" s="171"/>
      <c r="F854" s="171"/>
      <c r="G854" s="171"/>
      <c r="H854" s="171"/>
      <c r="I854" s="171"/>
    </row>
    <row r="855" spans="2:9">
      <c r="B855" s="171"/>
      <c r="C855" s="171"/>
      <c r="D855" s="171"/>
      <c r="E855" s="171"/>
      <c r="F855" s="171"/>
      <c r="G855" s="171"/>
      <c r="H855" s="171"/>
      <c r="I855" s="171"/>
    </row>
    <row r="856" spans="2:9">
      <c r="B856" s="171"/>
      <c r="C856" s="171"/>
      <c r="D856" s="171"/>
      <c r="E856" s="171"/>
      <c r="F856" s="171"/>
      <c r="G856" s="171"/>
      <c r="H856" s="171"/>
      <c r="I856" s="171"/>
    </row>
    <row r="857" spans="2:9">
      <c r="B857" s="171"/>
      <c r="C857" s="171"/>
      <c r="D857" s="171"/>
      <c r="E857" s="171"/>
      <c r="F857" s="171"/>
      <c r="G857" s="171"/>
      <c r="H857" s="171"/>
      <c r="I857" s="171"/>
    </row>
    <row r="858" spans="2:9">
      <c r="B858" s="171"/>
      <c r="C858" s="171"/>
      <c r="D858" s="171"/>
      <c r="E858" s="171"/>
      <c r="F858" s="171"/>
      <c r="G858" s="171"/>
      <c r="H858" s="171"/>
      <c r="I858" s="171"/>
    </row>
    <row r="859" spans="2:9">
      <c r="B859" s="171"/>
      <c r="C859" s="171"/>
      <c r="D859" s="171"/>
      <c r="E859" s="171"/>
      <c r="F859" s="171"/>
      <c r="G859" s="171"/>
      <c r="H859" s="171"/>
      <c r="I859" s="171"/>
    </row>
    <row r="860" spans="2:9">
      <c r="B860" s="171"/>
      <c r="C860" s="171"/>
      <c r="D860" s="171"/>
      <c r="E860" s="171"/>
      <c r="F860" s="171"/>
      <c r="G860" s="171"/>
      <c r="H860" s="171"/>
      <c r="I860" s="171"/>
    </row>
    <row r="861" spans="2:9">
      <c r="B861" s="171"/>
      <c r="C861" s="171"/>
      <c r="D861" s="171"/>
      <c r="E861" s="171"/>
      <c r="F861" s="171"/>
      <c r="G861" s="171"/>
      <c r="H861" s="171"/>
      <c r="I861" s="171"/>
    </row>
    <row r="862" spans="2:9">
      <c r="B862" s="171"/>
      <c r="C862" s="171"/>
      <c r="D862" s="171"/>
      <c r="E862" s="171"/>
      <c r="F862" s="171"/>
      <c r="G862" s="171"/>
      <c r="H862" s="171"/>
      <c r="I862" s="171"/>
    </row>
    <row r="863" spans="2:9">
      <c r="B863" s="171"/>
      <c r="C863" s="171"/>
      <c r="D863" s="171"/>
      <c r="E863" s="171"/>
      <c r="F863" s="171"/>
      <c r="G863" s="171"/>
      <c r="H863" s="171"/>
      <c r="I863" s="171"/>
    </row>
    <row r="864" spans="2:9">
      <c r="B864" s="171"/>
      <c r="C864" s="171"/>
      <c r="D864" s="171"/>
      <c r="E864" s="171"/>
      <c r="F864" s="171"/>
      <c r="G864" s="171"/>
      <c r="H864" s="171"/>
      <c r="I864" s="171"/>
    </row>
    <row r="865" spans="2:9">
      <c r="B865" s="171"/>
      <c r="C865" s="171"/>
      <c r="D865" s="171"/>
      <c r="E865" s="171"/>
      <c r="F865" s="171"/>
      <c r="G865" s="171"/>
      <c r="H865" s="171"/>
      <c r="I865" s="171"/>
    </row>
    <row r="866" spans="2:9">
      <c r="B866" s="171"/>
      <c r="C866" s="171"/>
      <c r="D866" s="171"/>
      <c r="E866" s="171"/>
      <c r="F866" s="171"/>
      <c r="G866" s="171"/>
      <c r="H866" s="171"/>
      <c r="I866" s="171"/>
    </row>
    <row r="867" spans="2:9">
      <c r="B867" s="171"/>
      <c r="C867" s="171"/>
      <c r="D867" s="171"/>
      <c r="E867" s="171"/>
      <c r="F867" s="171"/>
      <c r="G867" s="171"/>
      <c r="H867" s="171"/>
      <c r="I867" s="171"/>
    </row>
    <row r="868" spans="2:9">
      <c r="B868" s="171"/>
      <c r="C868" s="171"/>
      <c r="D868" s="171"/>
      <c r="E868" s="171"/>
      <c r="F868" s="171"/>
      <c r="G868" s="171"/>
      <c r="H868" s="171"/>
      <c r="I868" s="171"/>
    </row>
    <row r="869" spans="2:9">
      <c r="B869" s="171"/>
      <c r="C869" s="171"/>
      <c r="D869" s="171"/>
      <c r="E869" s="171"/>
      <c r="F869" s="171"/>
      <c r="G869" s="171"/>
      <c r="H869" s="171"/>
      <c r="I869" s="171"/>
    </row>
    <row r="870" spans="2:9">
      <c r="B870" s="171"/>
      <c r="C870" s="171"/>
      <c r="D870" s="171"/>
      <c r="E870" s="171"/>
      <c r="F870" s="171"/>
      <c r="G870" s="171"/>
      <c r="H870" s="171"/>
      <c r="I870" s="171"/>
    </row>
    <row r="871" spans="2:9">
      <c r="B871" s="171"/>
      <c r="C871" s="171"/>
      <c r="D871" s="171"/>
      <c r="E871" s="171"/>
      <c r="F871" s="171"/>
      <c r="G871" s="171"/>
      <c r="H871" s="171"/>
      <c r="I871" s="171"/>
    </row>
    <row r="872" spans="2:9">
      <c r="B872" s="171"/>
      <c r="C872" s="171"/>
      <c r="D872" s="171"/>
      <c r="E872" s="171"/>
      <c r="F872" s="171"/>
      <c r="G872" s="171"/>
      <c r="H872" s="171"/>
      <c r="I872" s="171"/>
    </row>
    <row r="873" spans="2:9">
      <c r="B873" s="171"/>
      <c r="C873" s="171"/>
      <c r="D873" s="171"/>
      <c r="E873" s="171"/>
      <c r="F873" s="171"/>
      <c r="G873" s="171"/>
      <c r="H873" s="171"/>
      <c r="I873" s="171"/>
    </row>
    <row r="874" spans="2:9">
      <c r="B874" s="171"/>
      <c r="C874" s="171"/>
      <c r="D874" s="171"/>
      <c r="E874" s="171"/>
      <c r="F874" s="171"/>
      <c r="G874" s="171"/>
      <c r="H874" s="171"/>
      <c r="I874" s="171"/>
    </row>
    <row r="875" spans="2:9">
      <c r="B875" s="171"/>
      <c r="C875" s="171"/>
      <c r="D875" s="171"/>
      <c r="E875" s="171"/>
      <c r="F875" s="171"/>
      <c r="G875" s="171"/>
      <c r="H875" s="171"/>
      <c r="I875" s="171"/>
    </row>
    <row r="876" spans="2:9">
      <c r="B876" s="171"/>
      <c r="C876" s="171"/>
      <c r="D876" s="171"/>
      <c r="E876" s="171"/>
      <c r="F876" s="171"/>
      <c r="G876" s="171"/>
      <c r="H876" s="171"/>
      <c r="I876" s="171"/>
    </row>
    <row r="877" spans="2:9">
      <c r="B877" s="171"/>
      <c r="C877" s="171"/>
      <c r="D877" s="171"/>
      <c r="E877" s="171"/>
      <c r="F877" s="171"/>
      <c r="G877" s="171"/>
      <c r="H877" s="171"/>
      <c r="I877" s="171"/>
    </row>
    <row r="878" spans="2:9">
      <c r="B878" s="171"/>
      <c r="C878" s="171"/>
      <c r="D878" s="171"/>
      <c r="E878" s="171"/>
      <c r="F878" s="171"/>
      <c r="G878" s="171"/>
      <c r="H878" s="171"/>
      <c r="I878" s="171"/>
    </row>
    <row r="879" spans="2:9">
      <c r="B879" s="171"/>
      <c r="C879" s="171"/>
      <c r="D879" s="171"/>
      <c r="E879" s="171"/>
      <c r="F879" s="171"/>
      <c r="G879" s="171"/>
      <c r="H879" s="171"/>
      <c r="I879" s="171"/>
    </row>
    <row r="880" spans="2:9">
      <c r="B880" s="171"/>
      <c r="C880" s="171"/>
      <c r="D880" s="171"/>
      <c r="E880" s="171"/>
      <c r="F880" s="171"/>
      <c r="G880" s="171"/>
      <c r="H880" s="171"/>
      <c r="I880" s="171"/>
    </row>
    <row r="881" spans="2:9">
      <c r="B881" s="171"/>
      <c r="C881" s="171"/>
      <c r="D881" s="171"/>
      <c r="E881" s="171"/>
      <c r="F881" s="171"/>
      <c r="G881" s="171"/>
      <c r="H881" s="171"/>
      <c r="I881" s="171"/>
    </row>
    <row r="882" spans="2:9">
      <c r="B882" s="171"/>
      <c r="C882" s="171"/>
      <c r="D882" s="171"/>
      <c r="E882" s="171"/>
      <c r="F882" s="171"/>
      <c r="G882" s="171"/>
      <c r="H882" s="171"/>
      <c r="I882" s="171"/>
    </row>
    <row r="883" spans="2:9">
      <c r="B883" s="171"/>
      <c r="C883" s="171"/>
      <c r="D883" s="171"/>
      <c r="E883" s="171"/>
      <c r="F883" s="171"/>
      <c r="G883" s="171"/>
      <c r="H883" s="171"/>
      <c r="I883" s="171"/>
    </row>
    <row r="884" spans="2:9">
      <c r="B884" s="171"/>
      <c r="C884" s="171"/>
      <c r="D884" s="171"/>
      <c r="E884" s="171"/>
      <c r="F884" s="171"/>
      <c r="G884" s="171"/>
      <c r="H884" s="171"/>
      <c r="I884" s="171"/>
    </row>
    <row r="885" spans="2:9">
      <c r="B885" s="171"/>
      <c r="C885" s="171"/>
      <c r="D885" s="171"/>
      <c r="E885" s="171"/>
      <c r="F885" s="171"/>
      <c r="G885" s="171"/>
      <c r="H885" s="171"/>
      <c r="I885" s="171"/>
    </row>
    <row r="886" spans="2:9">
      <c r="B886" s="171"/>
      <c r="C886" s="171"/>
      <c r="D886" s="171"/>
      <c r="E886" s="171"/>
      <c r="F886" s="171"/>
      <c r="G886" s="171"/>
      <c r="H886" s="171"/>
      <c r="I886" s="171"/>
    </row>
    <row r="887" spans="2:9">
      <c r="B887" s="171"/>
      <c r="C887" s="171"/>
      <c r="D887" s="171"/>
      <c r="E887" s="171"/>
      <c r="F887" s="171"/>
      <c r="G887" s="171"/>
      <c r="H887" s="171"/>
      <c r="I887" s="171"/>
    </row>
    <row r="888" spans="2:9">
      <c r="B888" s="171"/>
      <c r="C888" s="171"/>
      <c r="D888" s="171"/>
      <c r="E888" s="171"/>
      <c r="F888" s="171"/>
      <c r="G888" s="171"/>
      <c r="H888" s="171"/>
      <c r="I888" s="171"/>
    </row>
    <row r="889" spans="2:9">
      <c r="B889" s="171"/>
      <c r="C889" s="171"/>
      <c r="D889" s="171"/>
      <c r="E889" s="171"/>
      <c r="F889" s="171"/>
      <c r="G889" s="171"/>
      <c r="H889" s="171"/>
      <c r="I889" s="171"/>
    </row>
    <row r="890" spans="2:9">
      <c r="B890" s="171"/>
      <c r="C890" s="171"/>
      <c r="D890" s="171"/>
      <c r="E890" s="171"/>
      <c r="F890" s="171"/>
      <c r="G890" s="171"/>
      <c r="H890" s="171"/>
      <c r="I890" s="171"/>
    </row>
    <row r="891" spans="2:9">
      <c r="B891" s="171"/>
      <c r="C891" s="171"/>
      <c r="D891" s="171"/>
      <c r="E891" s="171"/>
      <c r="F891" s="171"/>
      <c r="G891" s="171"/>
      <c r="H891" s="171"/>
      <c r="I891" s="171"/>
    </row>
    <row r="892" spans="2:9">
      <c r="B892" s="171"/>
      <c r="C892" s="171"/>
      <c r="D892" s="171"/>
      <c r="E892" s="171"/>
      <c r="F892" s="171"/>
      <c r="G892" s="171"/>
      <c r="H892" s="171"/>
      <c r="I892" s="171"/>
    </row>
    <row r="893" spans="2:9">
      <c r="B893" s="171"/>
      <c r="C893" s="171"/>
      <c r="D893" s="171"/>
      <c r="E893" s="171"/>
      <c r="F893" s="171"/>
      <c r="G893" s="171"/>
      <c r="H893" s="171"/>
      <c r="I893" s="171"/>
    </row>
    <row r="894" spans="2:9">
      <c r="B894" s="171"/>
      <c r="C894" s="171"/>
      <c r="D894" s="171"/>
      <c r="E894" s="171"/>
      <c r="F894" s="171"/>
      <c r="G894" s="171"/>
      <c r="H894" s="171"/>
      <c r="I894" s="171"/>
    </row>
    <row r="895" spans="2:9">
      <c r="B895" s="171"/>
      <c r="C895" s="171"/>
      <c r="D895" s="171"/>
      <c r="E895" s="171"/>
      <c r="F895" s="171"/>
      <c r="G895" s="171"/>
      <c r="H895" s="171"/>
      <c r="I895" s="171"/>
    </row>
    <row r="896" spans="2:9">
      <c r="B896" s="171"/>
      <c r="C896" s="171"/>
      <c r="D896" s="171"/>
      <c r="E896" s="171"/>
      <c r="F896" s="171"/>
      <c r="G896" s="171"/>
      <c r="H896" s="171"/>
      <c r="I896" s="171"/>
    </row>
    <row r="897" spans="2:9">
      <c r="B897" s="171"/>
      <c r="C897" s="171"/>
      <c r="D897" s="171"/>
      <c r="E897" s="171"/>
      <c r="F897" s="171"/>
      <c r="G897" s="171"/>
      <c r="H897" s="171"/>
      <c r="I897" s="171"/>
    </row>
    <row r="898" spans="2:9">
      <c r="B898" s="171"/>
      <c r="C898" s="171"/>
      <c r="D898" s="171"/>
      <c r="E898" s="171"/>
      <c r="F898" s="171"/>
      <c r="G898" s="171"/>
      <c r="H898" s="171"/>
      <c r="I898" s="171"/>
    </row>
    <row r="899" spans="2:9">
      <c r="B899" s="171"/>
      <c r="C899" s="171"/>
      <c r="D899" s="171"/>
      <c r="E899" s="171"/>
      <c r="F899" s="171"/>
      <c r="G899" s="171"/>
      <c r="H899" s="171"/>
      <c r="I899" s="171"/>
    </row>
    <row r="900" spans="2:9">
      <c r="B900" s="171"/>
      <c r="C900" s="171"/>
      <c r="D900" s="171"/>
      <c r="E900" s="171"/>
      <c r="F900" s="171"/>
      <c r="G900" s="171"/>
      <c r="H900" s="171"/>
      <c r="I900" s="171"/>
    </row>
    <row r="901" spans="2:9">
      <c r="B901" s="171"/>
      <c r="C901" s="171"/>
      <c r="D901" s="171"/>
      <c r="E901" s="171"/>
      <c r="F901" s="171"/>
      <c r="G901" s="171"/>
      <c r="H901" s="171"/>
      <c r="I901" s="171"/>
    </row>
    <row r="902" spans="2:9">
      <c r="B902" s="171"/>
      <c r="C902" s="171"/>
      <c r="D902" s="171"/>
      <c r="E902" s="171"/>
      <c r="F902" s="171"/>
      <c r="G902" s="171"/>
      <c r="H902" s="171"/>
      <c r="I902" s="171"/>
    </row>
    <row r="903" spans="2:9">
      <c r="B903" s="171"/>
      <c r="C903" s="171"/>
      <c r="D903" s="171"/>
      <c r="E903" s="171"/>
      <c r="F903" s="171"/>
      <c r="G903" s="171"/>
      <c r="H903" s="171"/>
      <c r="I903" s="171"/>
    </row>
    <row r="904" spans="2:9">
      <c r="B904" s="171"/>
      <c r="C904" s="171"/>
      <c r="D904" s="171"/>
      <c r="E904" s="171"/>
      <c r="F904" s="171"/>
      <c r="G904" s="171"/>
      <c r="H904" s="171"/>
      <c r="I904" s="171"/>
    </row>
    <row r="905" spans="2:9">
      <c r="B905" s="171"/>
      <c r="C905" s="171"/>
      <c r="D905" s="171"/>
      <c r="E905" s="171"/>
      <c r="F905" s="171"/>
      <c r="G905" s="171"/>
      <c r="H905" s="171"/>
      <c r="I905" s="171"/>
    </row>
    <row r="906" spans="2:9">
      <c r="B906" s="171"/>
      <c r="C906" s="171"/>
      <c r="D906" s="171"/>
      <c r="E906" s="171"/>
      <c r="F906" s="171"/>
      <c r="G906" s="171"/>
      <c r="H906" s="171"/>
      <c r="I906" s="171"/>
    </row>
    <row r="907" spans="2:9">
      <c r="B907" s="171"/>
      <c r="C907" s="171"/>
      <c r="D907" s="171"/>
      <c r="E907" s="171"/>
      <c r="F907" s="171"/>
      <c r="G907" s="171"/>
      <c r="H907" s="171"/>
      <c r="I907" s="171"/>
    </row>
    <row r="908" spans="2:9">
      <c r="B908" s="171"/>
      <c r="C908" s="171"/>
      <c r="D908" s="171"/>
      <c r="E908" s="171"/>
      <c r="F908" s="171"/>
      <c r="G908" s="171"/>
      <c r="H908" s="171"/>
      <c r="I908" s="171"/>
    </row>
    <row r="909" spans="2:9">
      <c r="B909" s="171"/>
      <c r="C909" s="171"/>
      <c r="D909" s="171"/>
      <c r="E909" s="171"/>
      <c r="F909" s="171"/>
      <c r="G909" s="171"/>
      <c r="H909" s="171"/>
      <c r="I909" s="171"/>
    </row>
    <row r="910" spans="2:9">
      <c r="B910" s="171"/>
      <c r="C910" s="171"/>
      <c r="D910" s="171"/>
      <c r="E910" s="171"/>
      <c r="F910" s="171"/>
      <c r="G910" s="171"/>
      <c r="H910" s="171"/>
      <c r="I910" s="171"/>
    </row>
    <row r="911" spans="2:9">
      <c r="B911" s="171"/>
      <c r="C911" s="171"/>
      <c r="D911" s="171"/>
      <c r="E911" s="171"/>
      <c r="F911" s="171"/>
      <c r="G911" s="171"/>
      <c r="H911" s="171"/>
      <c r="I911" s="171"/>
    </row>
    <row r="912" spans="2:9">
      <c r="B912" s="171"/>
      <c r="C912" s="171"/>
      <c r="D912" s="171"/>
      <c r="E912" s="171"/>
      <c r="F912" s="171"/>
      <c r="G912" s="171"/>
      <c r="H912" s="171"/>
      <c r="I912" s="171"/>
    </row>
    <row r="913" spans="2:9">
      <c r="B913" s="171"/>
      <c r="C913" s="171"/>
      <c r="D913" s="171"/>
      <c r="E913" s="171"/>
      <c r="F913" s="171"/>
      <c r="G913" s="171"/>
      <c r="H913" s="171"/>
      <c r="I913" s="171"/>
    </row>
    <row r="914" spans="2:9">
      <c r="B914" s="171"/>
      <c r="C914" s="171"/>
      <c r="D914" s="171"/>
      <c r="E914" s="171"/>
      <c r="F914" s="171"/>
      <c r="G914" s="171"/>
      <c r="H914" s="171"/>
      <c r="I914" s="171"/>
    </row>
    <row r="915" spans="2:9">
      <c r="B915" s="171"/>
      <c r="C915" s="171"/>
      <c r="D915" s="171"/>
      <c r="E915" s="171"/>
      <c r="F915" s="171"/>
      <c r="G915" s="171"/>
      <c r="H915" s="171"/>
      <c r="I915" s="171"/>
    </row>
    <row r="916" spans="2:9">
      <c r="B916" s="171"/>
      <c r="C916" s="171"/>
      <c r="D916" s="171"/>
      <c r="E916" s="171"/>
      <c r="F916" s="171"/>
      <c r="G916" s="171"/>
      <c r="H916" s="171"/>
      <c r="I916" s="171"/>
    </row>
    <row r="917" spans="2:9">
      <c r="B917" s="171"/>
      <c r="C917" s="171"/>
      <c r="D917" s="171"/>
      <c r="E917" s="171"/>
      <c r="F917" s="171"/>
      <c r="G917" s="171"/>
      <c r="H917" s="171"/>
      <c r="I917" s="171"/>
    </row>
    <row r="918" spans="2:9">
      <c r="B918" s="171"/>
      <c r="C918" s="171"/>
      <c r="D918" s="171"/>
      <c r="E918" s="171"/>
      <c r="F918" s="171"/>
      <c r="G918" s="171"/>
      <c r="H918" s="171"/>
      <c r="I918" s="171"/>
    </row>
    <row r="919" spans="2:9">
      <c r="B919" s="171"/>
      <c r="C919" s="171"/>
      <c r="D919" s="171"/>
      <c r="E919" s="171"/>
      <c r="F919" s="171"/>
      <c r="G919" s="171"/>
      <c r="H919" s="171"/>
      <c r="I919" s="171"/>
    </row>
    <row r="920" spans="2:9">
      <c r="B920" s="171"/>
      <c r="C920" s="171"/>
      <c r="D920" s="171"/>
      <c r="E920" s="171"/>
      <c r="F920" s="171"/>
      <c r="G920" s="171"/>
      <c r="H920" s="171"/>
      <c r="I920" s="171"/>
    </row>
    <row r="921" spans="2:9">
      <c r="B921" s="171"/>
      <c r="C921" s="171"/>
      <c r="D921" s="171"/>
      <c r="E921" s="171"/>
      <c r="F921" s="171"/>
      <c r="G921" s="171"/>
      <c r="H921" s="171"/>
      <c r="I921" s="171"/>
    </row>
    <row r="922" spans="2:9">
      <c r="B922" s="171"/>
      <c r="C922" s="171"/>
      <c r="D922" s="171"/>
      <c r="E922" s="171"/>
      <c r="F922" s="171"/>
      <c r="G922" s="171"/>
      <c r="H922" s="171"/>
      <c r="I922" s="171"/>
    </row>
    <row r="923" spans="2:9">
      <c r="B923" s="171"/>
      <c r="C923" s="171"/>
      <c r="D923" s="171"/>
      <c r="E923" s="171"/>
      <c r="F923" s="171"/>
      <c r="G923" s="171"/>
      <c r="H923" s="171"/>
      <c r="I923" s="171"/>
    </row>
    <row r="924" spans="2:9">
      <c r="B924" s="171"/>
      <c r="C924" s="171"/>
      <c r="D924" s="171"/>
      <c r="E924" s="171"/>
      <c r="F924" s="171"/>
      <c r="G924" s="171"/>
      <c r="H924" s="171"/>
      <c r="I924" s="171"/>
    </row>
    <row r="925" spans="2:9">
      <c r="B925" s="171"/>
      <c r="C925" s="171"/>
      <c r="D925" s="171"/>
      <c r="E925" s="171"/>
      <c r="F925" s="171"/>
      <c r="G925" s="171"/>
      <c r="H925" s="171"/>
      <c r="I925" s="171"/>
    </row>
    <row r="926" spans="2:9">
      <c r="B926" s="171"/>
      <c r="C926" s="171"/>
      <c r="D926" s="171"/>
      <c r="E926" s="171"/>
      <c r="F926" s="171"/>
      <c r="G926" s="171"/>
      <c r="H926" s="171"/>
      <c r="I926" s="171"/>
    </row>
    <row r="927" spans="2:9">
      <c r="B927" s="171"/>
      <c r="C927" s="171"/>
      <c r="D927" s="171"/>
      <c r="E927" s="171"/>
      <c r="F927" s="171"/>
      <c r="G927" s="171"/>
      <c r="H927" s="171"/>
      <c r="I927" s="171"/>
    </row>
    <row r="928" spans="2:9">
      <c r="B928" s="171"/>
      <c r="C928" s="171"/>
      <c r="D928" s="171"/>
      <c r="E928" s="171"/>
      <c r="F928" s="171"/>
      <c r="G928" s="171"/>
      <c r="H928" s="171"/>
      <c r="I928" s="171"/>
    </row>
    <row r="929" spans="2:9">
      <c r="B929" s="171"/>
      <c r="C929" s="171"/>
      <c r="D929" s="171"/>
      <c r="E929" s="171"/>
      <c r="F929" s="171"/>
      <c r="G929" s="171"/>
      <c r="H929" s="171"/>
      <c r="I929" s="171"/>
    </row>
    <row r="930" spans="2:9">
      <c r="B930" s="171"/>
      <c r="C930" s="171"/>
      <c r="D930" s="171"/>
      <c r="E930" s="171"/>
      <c r="F930" s="171"/>
      <c r="G930" s="171"/>
      <c r="H930" s="171"/>
      <c r="I930" s="171"/>
    </row>
    <row r="931" spans="2:9">
      <c r="B931" s="171"/>
      <c r="C931" s="171"/>
      <c r="D931" s="171"/>
      <c r="E931" s="171"/>
      <c r="F931" s="171"/>
      <c r="G931" s="171"/>
      <c r="H931" s="171"/>
      <c r="I931" s="171"/>
    </row>
    <row r="932" spans="2:9">
      <c r="B932" s="171"/>
      <c r="C932" s="171"/>
      <c r="D932" s="171"/>
      <c r="E932" s="171"/>
      <c r="F932" s="171"/>
      <c r="G932" s="171"/>
      <c r="H932" s="171"/>
      <c r="I932" s="171"/>
    </row>
    <row r="933" spans="2:9">
      <c r="B933" s="171"/>
      <c r="C933" s="171"/>
      <c r="D933" s="171"/>
      <c r="E933" s="171"/>
      <c r="F933" s="171"/>
      <c r="G933" s="171"/>
      <c r="H933" s="171"/>
      <c r="I933" s="171"/>
    </row>
    <row r="934" spans="2:9">
      <c r="B934" s="171"/>
      <c r="C934" s="171"/>
      <c r="D934" s="171"/>
      <c r="E934" s="171"/>
      <c r="F934" s="171"/>
      <c r="G934" s="171"/>
      <c r="H934" s="171"/>
      <c r="I934" s="171"/>
    </row>
    <row r="935" spans="2:9">
      <c r="B935" s="171"/>
      <c r="C935" s="171"/>
      <c r="D935" s="171"/>
      <c r="E935" s="171"/>
      <c r="F935" s="171"/>
      <c r="G935" s="171"/>
      <c r="H935" s="171"/>
      <c r="I935" s="171"/>
    </row>
    <row r="936" spans="2:9">
      <c r="B936" s="171"/>
      <c r="C936" s="171"/>
      <c r="D936" s="171"/>
      <c r="E936" s="171"/>
      <c r="F936" s="171"/>
      <c r="G936" s="171"/>
      <c r="H936" s="171"/>
      <c r="I936" s="171"/>
    </row>
    <row r="937" spans="2:9">
      <c r="B937" s="171"/>
      <c r="C937" s="171"/>
      <c r="D937" s="171"/>
      <c r="E937" s="171"/>
      <c r="F937" s="171"/>
      <c r="G937" s="171"/>
      <c r="H937" s="171"/>
      <c r="I937" s="171"/>
    </row>
    <row r="938" spans="2:9">
      <c r="B938" s="171"/>
      <c r="C938" s="171"/>
      <c r="D938" s="171"/>
      <c r="E938" s="171"/>
      <c r="F938" s="171"/>
      <c r="G938" s="171"/>
      <c r="H938" s="171"/>
      <c r="I938" s="171"/>
    </row>
    <row r="939" spans="2:9">
      <c r="B939" s="171"/>
      <c r="C939" s="171"/>
      <c r="D939" s="171"/>
      <c r="E939" s="171"/>
      <c r="F939" s="171"/>
      <c r="G939" s="171"/>
      <c r="H939" s="171"/>
      <c r="I939" s="171"/>
    </row>
    <row r="940" spans="2:9">
      <c r="B940" s="171"/>
      <c r="C940" s="171"/>
      <c r="D940" s="171"/>
      <c r="E940" s="171"/>
      <c r="F940" s="171"/>
      <c r="G940" s="171"/>
      <c r="H940" s="171"/>
      <c r="I940" s="171"/>
    </row>
    <row r="941" spans="2:9">
      <c r="B941" s="171"/>
      <c r="C941" s="171"/>
      <c r="D941" s="171"/>
      <c r="E941" s="171"/>
      <c r="F941" s="171"/>
      <c r="G941" s="171"/>
      <c r="H941" s="171"/>
      <c r="I941" s="171"/>
    </row>
    <row r="942" spans="2:9">
      <c r="B942" s="171"/>
      <c r="C942" s="171"/>
      <c r="D942" s="171"/>
      <c r="E942" s="171"/>
      <c r="F942" s="171"/>
      <c r="G942" s="171"/>
      <c r="H942" s="171"/>
      <c r="I942" s="171"/>
    </row>
    <row r="943" spans="2:9">
      <c r="B943" s="171"/>
      <c r="C943" s="171"/>
      <c r="D943" s="171"/>
      <c r="E943" s="171"/>
      <c r="F943" s="171"/>
      <c r="G943" s="171"/>
      <c r="H943" s="171"/>
      <c r="I943" s="171"/>
    </row>
    <row r="944" spans="2:9">
      <c r="B944" s="171"/>
      <c r="C944" s="171"/>
      <c r="D944" s="171"/>
      <c r="E944" s="171"/>
      <c r="F944" s="171"/>
      <c r="G944" s="171"/>
      <c r="H944" s="171"/>
      <c r="I944" s="171"/>
    </row>
    <row r="945" spans="2:9">
      <c r="B945" s="171"/>
      <c r="C945" s="171"/>
      <c r="D945" s="171"/>
      <c r="E945" s="171"/>
      <c r="F945" s="171"/>
      <c r="G945" s="171"/>
      <c r="H945" s="171"/>
      <c r="I945" s="171"/>
    </row>
    <row r="946" spans="2:9">
      <c r="B946" s="171"/>
      <c r="C946" s="171"/>
      <c r="D946" s="171"/>
      <c r="E946" s="171"/>
      <c r="F946" s="171"/>
      <c r="G946" s="171"/>
      <c r="H946" s="171"/>
      <c r="I946" s="171"/>
    </row>
    <row r="947" spans="2:9">
      <c r="B947" s="171"/>
      <c r="C947" s="171"/>
      <c r="D947" s="171"/>
      <c r="E947" s="171"/>
      <c r="F947" s="171"/>
      <c r="G947" s="171"/>
      <c r="H947" s="171"/>
      <c r="I947" s="171"/>
    </row>
    <row r="948" spans="2:9">
      <c r="B948" s="171"/>
      <c r="C948" s="171"/>
      <c r="D948" s="171"/>
      <c r="E948" s="171"/>
      <c r="F948" s="171"/>
      <c r="G948" s="171"/>
      <c r="H948" s="171"/>
      <c r="I948" s="171"/>
    </row>
    <row r="949" spans="2:9">
      <c r="B949" s="171"/>
      <c r="C949" s="171"/>
      <c r="D949" s="171"/>
      <c r="E949" s="171"/>
      <c r="F949" s="171"/>
      <c r="G949" s="171"/>
      <c r="H949" s="171"/>
      <c r="I949" s="171"/>
    </row>
    <row r="950" spans="2:9">
      <c r="B950" s="171"/>
      <c r="C950" s="171"/>
      <c r="D950" s="171"/>
      <c r="E950" s="171"/>
      <c r="F950" s="171"/>
      <c r="G950" s="171"/>
      <c r="H950" s="171"/>
      <c r="I950" s="171"/>
    </row>
    <row r="951" spans="2:9">
      <c r="B951" s="171"/>
      <c r="C951" s="171"/>
      <c r="D951" s="171"/>
      <c r="E951" s="171"/>
      <c r="F951" s="171"/>
      <c r="G951" s="171"/>
      <c r="H951" s="171"/>
      <c r="I951" s="171"/>
    </row>
    <row r="952" spans="2:9">
      <c r="B952" s="171"/>
      <c r="C952" s="171"/>
      <c r="D952" s="171"/>
      <c r="E952" s="171"/>
      <c r="F952" s="171"/>
      <c r="G952" s="171"/>
      <c r="H952" s="171"/>
      <c r="I952" s="171"/>
    </row>
    <row r="953" spans="2:9">
      <c r="B953" s="171"/>
      <c r="C953" s="171"/>
      <c r="D953" s="171"/>
      <c r="E953" s="171"/>
      <c r="F953" s="171"/>
      <c r="G953" s="171"/>
      <c r="H953" s="171"/>
      <c r="I953" s="171"/>
    </row>
    <row r="954" spans="2:9">
      <c r="B954" s="171"/>
      <c r="C954" s="171"/>
      <c r="D954" s="171"/>
      <c r="E954" s="171"/>
      <c r="F954" s="171"/>
      <c r="G954" s="171"/>
      <c r="H954" s="171"/>
      <c r="I954" s="171"/>
    </row>
    <row r="955" spans="2:9">
      <c r="B955" s="171"/>
      <c r="C955" s="171"/>
      <c r="D955" s="171"/>
      <c r="E955" s="171"/>
      <c r="F955" s="171"/>
      <c r="G955" s="171"/>
      <c r="H955" s="171"/>
      <c r="I955" s="171"/>
    </row>
    <row r="956" spans="2:9">
      <c r="B956" s="171"/>
      <c r="C956" s="171"/>
      <c r="D956" s="171"/>
      <c r="E956" s="171"/>
      <c r="F956" s="171"/>
      <c r="G956" s="171"/>
      <c r="H956" s="171"/>
      <c r="I956" s="171"/>
    </row>
    <row r="957" spans="2:9">
      <c r="B957" s="171"/>
      <c r="C957" s="171"/>
      <c r="D957" s="171"/>
      <c r="E957" s="171"/>
      <c r="F957" s="171"/>
      <c r="G957" s="171"/>
      <c r="H957" s="171"/>
      <c r="I957" s="171"/>
    </row>
    <row r="958" spans="2:9">
      <c r="B958" s="171"/>
      <c r="C958" s="171"/>
      <c r="D958" s="171"/>
      <c r="E958" s="171"/>
      <c r="F958" s="171"/>
      <c r="G958" s="171"/>
      <c r="H958" s="171"/>
      <c r="I958" s="171"/>
    </row>
    <row r="959" spans="2:9">
      <c r="B959" s="171"/>
      <c r="C959" s="171"/>
      <c r="D959" s="171"/>
      <c r="E959" s="171"/>
      <c r="F959" s="171"/>
      <c r="G959" s="171"/>
      <c r="H959" s="171"/>
      <c r="I959" s="171"/>
    </row>
    <row r="960" spans="2:9">
      <c r="B960" s="171"/>
      <c r="C960" s="171"/>
      <c r="D960" s="171"/>
      <c r="E960" s="171"/>
      <c r="F960" s="171"/>
      <c r="G960" s="171"/>
      <c r="H960" s="171"/>
      <c r="I960" s="171"/>
    </row>
    <row r="961" spans="2:9">
      <c r="B961" s="171"/>
      <c r="C961" s="171"/>
      <c r="D961" s="171"/>
      <c r="E961" s="171"/>
      <c r="F961" s="171"/>
      <c r="G961" s="171"/>
      <c r="H961" s="171"/>
      <c r="I961" s="171"/>
    </row>
    <row r="962" spans="2:9">
      <c r="B962" s="171"/>
      <c r="C962" s="171"/>
      <c r="D962" s="171"/>
      <c r="E962" s="171"/>
      <c r="F962" s="171"/>
      <c r="G962" s="171"/>
      <c r="H962" s="171"/>
      <c r="I962" s="171"/>
    </row>
    <row r="963" spans="2:9">
      <c r="B963" s="171"/>
      <c r="C963" s="171"/>
      <c r="D963" s="171"/>
      <c r="E963" s="171"/>
      <c r="F963" s="171"/>
      <c r="G963" s="171"/>
      <c r="H963" s="171"/>
      <c r="I963" s="171"/>
    </row>
    <row r="964" spans="2:9">
      <c r="B964" s="171"/>
      <c r="C964" s="171"/>
      <c r="D964" s="171"/>
      <c r="E964" s="171"/>
      <c r="F964" s="171"/>
      <c r="G964" s="171"/>
      <c r="H964" s="171"/>
      <c r="I964" s="171"/>
    </row>
    <row r="965" spans="2:9">
      <c r="B965" s="171"/>
      <c r="C965" s="171"/>
      <c r="D965" s="171"/>
      <c r="E965" s="171"/>
      <c r="F965" s="171"/>
      <c r="G965" s="171"/>
      <c r="H965" s="171"/>
      <c r="I965" s="171"/>
    </row>
    <row r="966" spans="2:9">
      <c r="B966" s="171"/>
      <c r="C966" s="171"/>
      <c r="D966" s="171"/>
      <c r="E966" s="171"/>
      <c r="F966" s="171"/>
      <c r="G966" s="171"/>
      <c r="H966" s="171"/>
      <c r="I966" s="171"/>
    </row>
    <row r="967" spans="2:9">
      <c r="B967" s="171"/>
      <c r="C967" s="171"/>
      <c r="D967" s="171"/>
      <c r="E967" s="171"/>
      <c r="F967" s="171"/>
      <c r="G967" s="171"/>
      <c r="H967" s="171"/>
      <c r="I967" s="171"/>
    </row>
    <row r="968" spans="2:9">
      <c r="B968" s="171"/>
      <c r="C968" s="171"/>
      <c r="D968" s="171"/>
      <c r="E968" s="171"/>
      <c r="F968" s="171"/>
      <c r="G968" s="171"/>
      <c r="H968" s="171"/>
      <c r="I968" s="171"/>
    </row>
    <row r="969" spans="2:9">
      <c r="B969" s="171"/>
      <c r="C969" s="171"/>
      <c r="D969" s="171"/>
      <c r="E969" s="171"/>
      <c r="F969" s="171"/>
      <c r="G969" s="171"/>
      <c r="H969" s="171"/>
      <c r="I969" s="171"/>
    </row>
    <row r="970" spans="2:9">
      <c r="B970" s="171"/>
      <c r="C970" s="171"/>
      <c r="D970" s="171"/>
      <c r="E970" s="171"/>
      <c r="F970" s="171"/>
      <c r="G970" s="171"/>
      <c r="H970" s="171"/>
      <c r="I970" s="171"/>
    </row>
    <row r="971" spans="2:9">
      <c r="B971" s="171"/>
      <c r="C971" s="171"/>
      <c r="D971" s="171"/>
      <c r="E971" s="171"/>
      <c r="F971" s="171"/>
      <c r="G971" s="171"/>
      <c r="H971" s="171"/>
      <c r="I971" s="171"/>
    </row>
    <row r="972" spans="2:9">
      <c r="B972" s="171"/>
      <c r="C972" s="171"/>
      <c r="D972" s="171"/>
      <c r="E972" s="171"/>
      <c r="F972" s="171"/>
      <c r="G972" s="171"/>
      <c r="H972" s="171"/>
      <c r="I972" s="171"/>
    </row>
    <row r="973" spans="2:9">
      <c r="B973" s="171"/>
      <c r="C973" s="171"/>
      <c r="D973" s="171"/>
      <c r="E973" s="171"/>
      <c r="F973" s="171"/>
      <c r="G973" s="171"/>
      <c r="H973" s="171"/>
      <c r="I973" s="171"/>
    </row>
    <row r="974" spans="2:9">
      <c r="B974" s="171"/>
      <c r="C974" s="171"/>
      <c r="D974" s="171"/>
      <c r="E974" s="171"/>
      <c r="F974" s="171"/>
      <c r="G974" s="171"/>
      <c r="H974" s="171"/>
      <c r="I974" s="171"/>
    </row>
    <row r="975" spans="2:9">
      <c r="B975" s="171"/>
      <c r="C975" s="171"/>
      <c r="D975" s="171"/>
      <c r="E975" s="171"/>
      <c r="F975" s="171"/>
      <c r="G975" s="171"/>
      <c r="H975" s="171"/>
      <c r="I975" s="171"/>
    </row>
    <row r="976" spans="2:9">
      <c r="B976" s="171"/>
      <c r="C976" s="171"/>
      <c r="D976" s="171"/>
      <c r="E976" s="171"/>
      <c r="F976" s="171"/>
      <c r="G976" s="171"/>
      <c r="H976" s="171"/>
      <c r="I976" s="171"/>
    </row>
    <row r="977" spans="2:9">
      <c r="B977" s="171"/>
      <c r="C977" s="171"/>
      <c r="D977" s="171"/>
      <c r="E977" s="171"/>
      <c r="F977" s="171"/>
      <c r="G977" s="171"/>
      <c r="H977" s="171"/>
      <c r="I977" s="171"/>
    </row>
    <row r="978" spans="2:9">
      <c r="B978" s="171"/>
      <c r="C978" s="171"/>
      <c r="D978" s="171"/>
      <c r="E978" s="171"/>
      <c r="F978" s="171"/>
      <c r="G978" s="171"/>
      <c r="H978" s="171"/>
      <c r="I978" s="171"/>
    </row>
    <row r="979" spans="2:9">
      <c r="B979" s="171"/>
      <c r="C979" s="171"/>
      <c r="D979" s="171"/>
      <c r="E979" s="171"/>
      <c r="F979" s="171"/>
      <c r="G979" s="171"/>
      <c r="H979" s="171"/>
      <c r="I979" s="171"/>
    </row>
    <row r="980" spans="2:9">
      <c r="B980" s="171"/>
      <c r="C980" s="171"/>
      <c r="D980" s="171"/>
      <c r="E980" s="171"/>
      <c r="F980" s="171"/>
      <c r="G980" s="171"/>
      <c r="H980" s="171"/>
      <c r="I980" s="171"/>
    </row>
    <row r="981" spans="2:9">
      <c r="B981" s="171"/>
      <c r="C981" s="171"/>
      <c r="D981" s="171"/>
      <c r="E981" s="171"/>
      <c r="F981" s="171"/>
      <c r="G981" s="171"/>
      <c r="H981" s="171"/>
      <c r="I981" s="171"/>
    </row>
    <row r="982" spans="2:9">
      <c r="B982" s="171"/>
      <c r="C982" s="171"/>
      <c r="D982" s="171"/>
      <c r="E982" s="171"/>
      <c r="F982" s="171"/>
      <c r="G982" s="171"/>
      <c r="H982" s="171"/>
      <c r="I982" s="171"/>
    </row>
    <row r="983" spans="2:9">
      <c r="B983" s="171"/>
      <c r="C983" s="171"/>
      <c r="D983" s="171"/>
      <c r="E983" s="171"/>
      <c r="F983" s="171"/>
      <c r="G983" s="171"/>
      <c r="H983" s="171"/>
      <c r="I983" s="171"/>
    </row>
    <row r="984" spans="2:9">
      <c r="B984" s="171"/>
      <c r="C984" s="171"/>
      <c r="D984" s="171"/>
      <c r="E984" s="171"/>
      <c r="F984" s="171"/>
      <c r="G984" s="171"/>
      <c r="H984" s="171"/>
      <c r="I984" s="171"/>
    </row>
    <row r="985" spans="2:9">
      <c r="B985" s="171"/>
      <c r="C985" s="171"/>
      <c r="D985" s="171"/>
      <c r="E985" s="171"/>
      <c r="F985" s="171"/>
      <c r="G985" s="171"/>
      <c r="H985" s="171"/>
      <c r="I985" s="171"/>
    </row>
    <row r="986" spans="2:9">
      <c r="B986" s="171"/>
      <c r="C986" s="171"/>
      <c r="D986" s="171"/>
      <c r="E986" s="171"/>
      <c r="F986" s="171"/>
      <c r="G986" s="171"/>
      <c r="H986" s="171"/>
      <c r="I986" s="171"/>
    </row>
    <row r="987" spans="2:9">
      <c r="B987" s="171"/>
      <c r="C987" s="171"/>
      <c r="D987" s="171"/>
      <c r="E987" s="171"/>
      <c r="F987" s="171"/>
      <c r="G987" s="171"/>
      <c r="H987" s="171"/>
      <c r="I987" s="171"/>
    </row>
    <row r="988" spans="2:9">
      <c r="B988" s="171"/>
      <c r="C988" s="171"/>
      <c r="D988" s="171"/>
      <c r="E988" s="171"/>
      <c r="F988" s="171"/>
      <c r="G988" s="171"/>
      <c r="H988" s="171"/>
      <c r="I988" s="171"/>
    </row>
    <row r="989" spans="2:9">
      <c r="B989" s="171"/>
      <c r="C989" s="171"/>
      <c r="D989" s="171"/>
      <c r="E989" s="171"/>
      <c r="F989" s="171"/>
      <c r="G989" s="171"/>
      <c r="H989" s="171"/>
      <c r="I989" s="171"/>
    </row>
    <row r="990" spans="2:9">
      <c r="B990" s="171"/>
      <c r="C990" s="171"/>
      <c r="D990" s="171"/>
      <c r="E990" s="171"/>
      <c r="F990" s="171"/>
      <c r="G990" s="171"/>
      <c r="H990" s="171"/>
      <c r="I990" s="171"/>
    </row>
    <row r="991" spans="2:9">
      <c r="B991" s="171"/>
      <c r="C991" s="171"/>
      <c r="D991" s="171"/>
      <c r="E991" s="171"/>
      <c r="F991" s="171"/>
      <c r="G991" s="171"/>
      <c r="H991" s="171"/>
      <c r="I991" s="171"/>
    </row>
    <row r="992" spans="2:9">
      <c r="B992" s="171"/>
      <c r="C992" s="171"/>
      <c r="D992" s="171"/>
      <c r="E992" s="171"/>
      <c r="F992" s="171"/>
      <c r="G992" s="171"/>
      <c r="H992" s="171"/>
      <c r="I992" s="171"/>
    </row>
    <row r="993" spans="2:9">
      <c r="B993" s="171"/>
      <c r="C993" s="171"/>
      <c r="D993" s="171"/>
      <c r="E993" s="171"/>
      <c r="F993" s="171"/>
      <c r="G993" s="171"/>
      <c r="H993" s="171"/>
      <c r="I993" s="171"/>
    </row>
    <row r="994" spans="2:9">
      <c r="B994" s="171"/>
      <c r="C994" s="171"/>
      <c r="D994" s="171"/>
      <c r="E994" s="171"/>
      <c r="F994" s="171"/>
      <c r="G994" s="171"/>
      <c r="H994" s="171"/>
      <c r="I994" s="171"/>
    </row>
    <row r="995" spans="2:9">
      <c r="B995" s="171"/>
      <c r="C995" s="171"/>
      <c r="D995" s="171"/>
      <c r="E995" s="171"/>
      <c r="F995" s="171"/>
      <c r="G995" s="171"/>
      <c r="H995" s="171"/>
      <c r="I995" s="171"/>
    </row>
    <row r="996" spans="2:9">
      <c r="B996" s="171"/>
      <c r="C996" s="171"/>
      <c r="D996" s="171"/>
      <c r="E996" s="171"/>
      <c r="F996" s="171"/>
      <c r="G996" s="171"/>
      <c r="H996" s="171"/>
      <c r="I996" s="171"/>
    </row>
    <row r="997" spans="2:9">
      <c r="B997" s="171"/>
      <c r="C997" s="171"/>
      <c r="D997" s="171"/>
      <c r="E997" s="171"/>
      <c r="F997" s="171"/>
      <c r="G997" s="171"/>
      <c r="H997" s="171"/>
      <c r="I997" s="171"/>
    </row>
    <row r="998" spans="2:9">
      <c r="B998" s="171"/>
      <c r="C998" s="171"/>
      <c r="D998" s="171"/>
      <c r="E998" s="171"/>
      <c r="F998" s="171"/>
      <c r="G998" s="171"/>
      <c r="H998" s="171"/>
      <c r="I998" s="171"/>
    </row>
    <row r="999" spans="2:9">
      <c r="B999" s="171"/>
      <c r="C999" s="171"/>
      <c r="D999" s="171"/>
      <c r="E999" s="171"/>
      <c r="F999" s="171"/>
      <c r="G999" s="171"/>
      <c r="H999" s="171"/>
      <c r="I999" s="171"/>
    </row>
    <row r="1000" spans="2:9">
      <c r="B1000" s="171"/>
      <c r="C1000" s="171"/>
      <c r="D1000" s="171"/>
      <c r="E1000" s="171"/>
      <c r="F1000" s="171"/>
      <c r="G1000" s="171"/>
      <c r="H1000" s="171"/>
      <c r="I1000" s="171"/>
    </row>
    <row r="1001" spans="2:9">
      <c r="B1001" s="171"/>
      <c r="C1001" s="171"/>
      <c r="D1001" s="171"/>
      <c r="E1001" s="171"/>
      <c r="F1001" s="171"/>
      <c r="G1001" s="171"/>
      <c r="H1001" s="171"/>
      <c r="I1001" s="171"/>
    </row>
    <row r="1002" spans="2:9">
      <c r="B1002" s="171"/>
      <c r="C1002" s="171"/>
      <c r="D1002" s="171"/>
      <c r="E1002" s="171"/>
      <c r="F1002" s="171"/>
      <c r="G1002" s="171"/>
      <c r="H1002" s="171"/>
      <c r="I1002" s="171"/>
    </row>
    <row r="1003" spans="2:9">
      <c r="B1003" s="171"/>
      <c r="C1003" s="171"/>
      <c r="D1003" s="171"/>
      <c r="E1003" s="171"/>
      <c r="F1003" s="171"/>
      <c r="G1003" s="171"/>
      <c r="H1003" s="171"/>
      <c r="I1003" s="171"/>
    </row>
    <row r="1004" spans="2:9">
      <c r="B1004" s="171"/>
      <c r="C1004" s="171"/>
      <c r="D1004" s="171"/>
      <c r="E1004" s="171"/>
      <c r="F1004" s="171"/>
      <c r="G1004" s="171"/>
      <c r="H1004" s="171"/>
      <c r="I1004" s="171"/>
    </row>
    <row r="1005" spans="2:9">
      <c r="B1005" s="171"/>
      <c r="C1005" s="171"/>
      <c r="D1005" s="171"/>
      <c r="E1005" s="171"/>
      <c r="F1005" s="171"/>
      <c r="G1005" s="171"/>
      <c r="H1005" s="171"/>
      <c r="I1005" s="171"/>
    </row>
    <row r="1006" spans="2:9">
      <c r="B1006" s="171"/>
      <c r="C1006" s="171"/>
      <c r="D1006" s="171"/>
      <c r="E1006" s="171"/>
      <c r="F1006" s="171"/>
      <c r="G1006" s="171"/>
      <c r="H1006" s="171"/>
      <c r="I1006" s="171"/>
    </row>
    <row r="1007" spans="2:9">
      <c r="B1007" s="171"/>
      <c r="C1007" s="171"/>
      <c r="D1007" s="171"/>
      <c r="E1007" s="171"/>
      <c r="F1007" s="171"/>
      <c r="G1007" s="171"/>
      <c r="H1007" s="171"/>
      <c r="I1007" s="171"/>
    </row>
    <row r="1008" spans="2:9">
      <c r="B1008" s="171"/>
      <c r="C1008" s="171"/>
      <c r="D1008" s="171"/>
      <c r="E1008" s="171"/>
      <c r="F1008" s="171"/>
      <c r="G1008" s="171"/>
      <c r="H1008" s="171"/>
      <c r="I1008" s="171"/>
    </row>
    <row r="1009" spans="2:9">
      <c r="B1009" s="171"/>
      <c r="C1009" s="171"/>
      <c r="D1009" s="171"/>
      <c r="E1009" s="171"/>
      <c r="F1009" s="171"/>
      <c r="G1009" s="171"/>
      <c r="H1009" s="171"/>
      <c r="I1009" s="171"/>
    </row>
    <row r="1010" spans="2:9">
      <c r="B1010" s="171"/>
      <c r="C1010" s="171"/>
      <c r="D1010" s="171"/>
      <c r="E1010" s="171"/>
      <c r="F1010" s="171"/>
      <c r="G1010" s="171"/>
      <c r="H1010" s="171"/>
      <c r="I1010" s="171"/>
    </row>
    <row r="1011" spans="2:9">
      <c r="B1011" s="171"/>
      <c r="C1011" s="171"/>
      <c r="D1011" s="171"/>
      <c r="E1011" s="171"/>
      <c r="F1011" s="171"/>
      <c r="G1011" s="171"/>
      <c r="H1011" s="171"/>
      <c r="I1011" s="171"/>
    </row>
    <row r="1012" spans="2:9">
      <c r="B1012" s="171"/>
      <c r="C1012" s="171"/>
      <c r="D1012" s="171"/>
      <c r="E1012" s="171"/>
      <c r="F1012" s="171"/>
      <c r="G1012" s="171"/>
      <c r="H1012" s="171"/>
      <c r="I1012" s="171"/>
    </row>
    <row r="1013" spans="2:9">
      <c r="B1013" s="171"/>
      <c r="C1013" s="171"/>
      <c r="D1013" s="171"/>
      <c r="E1013" s="171"/>
      <c r="F1013" s="171"/>
      <c r="G1013" s="171"/>
      <c r="H1013" s="171"/>
      <c r="I1013" s="171"/>
    </row>
    <row r="1014" spans="2:9">
      <c r="B1014" s="171"/>
      <c r="C1014" s="171"/>
      <c r="D1014" s="171"/>
      <c r="E1014" s="171"/>
      <c r="F1014" s="171"/>
      <c r="G1014" s="171"/>
      <c r="H1014" s="171"/>
      <c r="I1014" s="171"/>
    </row>
    <row r="1015" spans="2:9">
      <c r="B1015" s="171"/>
      <c r="C1015" s="171"/>
      <c r="D1015" s="171"/>
      <c r="E1015" s="171"/>
      <c r="F1015" s="171"/>
      <c r="G1015" s="171"/>
      <c r="H1015" s="171"/>
      <c r="I1015" s="171"/>
    </row>
    <row r="1016" spans="2:9">
      <c r="B1016" s="171"/>
      <c r="C1016" s="171"/>
      <c r="D1016" s="171"/>
      <c r="E1016" s="171"/>
      <c r="F1016" s="171"/>
      <c r="G1016" s="171"/>
      <c r="H1016" s="171"/>
      <c r="I1016" s="171"/>
    </row>
    <row r="1017" spans="2:9">
      <c r="B1017" s="171"/>
      <c r="C1017" s="171"/>
      <c r="D1017" s="171"/>
      <c r="E1017" s="171"/>
      <c r="F1017" s="171"/>
      <c r="G1017" s="171"/>
      <c r="H1017" s="171"/>
      <c r="I1017" s="171"/>
    </row>
    <row r="1018" spans="2:9">
      <c r="B1018" s="171"/>
      <c r="C1018" s="171"/>
      <c r="D1018" s="171"/>
      <c r="E1018" s="171"/>
      <c r="F1018" s="171"/>
      <c r="G1018" s="171"/>
      <c r="H1018" s="171"/>
      <c r="I1018" s="171"/>
    </row>
    <row r="1019" spans="2:9">
      <c r="B1019" s="171"/>
      <c r="C1019" s="171"/>
      <c r="D1019" s="171"/>
      <c r="E1019" s="171"/>
      <c r="F1019" s="171"/>
      <c r="G1019" s="171"/>
      <c r="H1019" s="171"/>
      <c r="I1019" s="171"/>
    </row>
    <row r="1020" spans="2:9">
      <c r="B1020" s="171"/>
      <c r="C1020" s="171"/>
      <c r="D1020" s="171"/>
      <c r="E1020" s="171"/>
      <c r="F1020" s="171"/>
      <c r="G1020" s="171"/>
      <c r="H1020" s="171"/>
      <c r="I1020" s="171"/>
    </row>
    <row r="1021" spans="2:9">
      <c r="B1021" s="171"/>
      <c r="C1021" s="171"/>
      <c r="D1021" s="171"/>
      <c r="E1021" s="171"/>
      <c r="F1021" s="171"/>
      <c r="G1021" s="171"/>
      <c r="H1021" s="171"/>
      <c r="I1021" s="171"/>
    </row>
    <row r="1022" spans="2:9">
      <c r="B1022" s="171"/>
      <c r="C1022" s="171"/>
      <c r="D1022" s="171"/>
      <c r="E1022" s="171"/>
      <c r="F1022" s="171"/>
      <c r="G1022" s="171"/>
      <c r="H1022" s="171"/>
      <c r="I1022" s="171"/>
    </row>
    <row r="1023" spans="2:9">
      <c r="B1023" s="171"/>
      <c r="C1023" s="171"/>
      <c r="D1023" s="171"/>
      <c r="E1023" s="171"/>
      <c r="F1023" s="171"/>
      <c r="G1023" s="171"/>
      <c r="H1023" s="171"/>
      <c r="I1023" s="171"/>
    </row>
    <row r="1024" spans="2:9">
      <c r="B1024" s="171"/>
      <c r="C1024" s="171"/>
      <c r="D1024" s="171"/>
      <c r="E1024" s="171"/>
      <c r="F1024" s="171"/>
      <c r="G1024" s="171"/>
      <c r="H1024" s="171"/>
      <c r="I1024" s="171"/>
    </row>
    <row r="1025" spans="2:9">
      <c r="B1025" s="171"/>
      <c r="C1025" s="171"/>
      <c r="D1025" s="171"/>
      <c r="E1025" s="171"/>
      <c r="F1025" s="171"/>
      <c r="G1025" s="171"/>
      <c r="H1025" s="171"/>
      <c r="I1025" s="171"/>
    </row>
    <row r="1026" spans="2:9">
      <c r="B1026" s="171"/>
      <c r="C1026" s="171"/>
      <c r="D1026" s="171"/>
      <c r="E1026" s="171"/>
      <c r="F1026" s="171"/>
      <c r="G1026" s="171"/>
      <c r="H1026" s="171"/>
      <c r="I1026" s="171"/>
    </row>
    <row r="1027" spans="2:9">
      <c r="B1027" s="171"/>
      <c r="C1027" s="171"/>
      <c r="D1027" s="171"/>
      <c r="E1027" s="171"/>
      <c r="F1027" s="171"/>
      <c r="G1027" s="171"/>
      <c r="H1027" s="171"/>
      <c r="I1027" s="171"/>
    </row>
    <row r="1028" spans="2:9">
      <c r="B1028" s="171"/>
      <c r="C1028" s="171"/>
      <c r="D1028" s="171"/>
      <c r="E1028" s="171"/>
      <c r="F1028" s="171"/>
      <c r="G1028" s="171"/>
      <c r="H1028" s="171"/>
      <c r="I1028" s="171"/>
    </row>
    <row r="1029" spans="2:9">
      <c r="B1029" s="171"/>
      <c r="C1029" s="171"/>
      <c r="D1029" s="171"/>
      <c r="E1029" s="171"/>
      <c r="F1029" s="171"/>
      <c r="G1029" s="171"/>
      <c r="H1029" s="171"/>
      <c r="I1029" s="171"/>
    </row>
    <row r="1030" spans="2:9">
      <c r="B1030" s="171"/>
      <c r="C1030" s="171"/>
      <c r="D1030" s="171"/>
      <c r="E1030" s="171"/>
      <c r="F1030" s="171"/>
      <c r="G1030" s="171"/>
      <c r="H1030" s="171"/>
      <c r="I1030" s="171"/>
    </row>
    <row r="1031" spans="2:9">
      <c r="B1031" s="171"/>
      <c r="C1031" s="171"/>
      <c r="D1031" s="171"/>
      <c r="E1031" s="171"/>
      <c r="F1031" s="171"/>
      <c r="G1031" s="171"/>
      <c r="H1031" s="171"/>
      <c r="I1031" s="171"/>
    </row>
    <row r="1032" spans="2:9">
      <c r="B1032" s="171"/>
      <c r="C1032" s="171"/>
      <c r="D1032" s="171"/>
      <c r="E1032" s="171"/>
      <c r="F1032" s="171"/>
      <c r="G1032" s="171"/>
      <c r="H1032" s="171"/>
      <c r="I1032" s="171"/>
    </row>
    <row r="1033" spans="2:9">
      <c r="B1033" s="171"/>
      <c r="C1033" s="171"/>
      <c r="D1033" s="171"/>
      <c r="E1033" s="171"/>
      <c r="F1033" s="171"/>
      <c r="G1033" s="171"/>
      <c r="H1033" s="171"/>
      <c r="I1033" s="171"/>
    </row>
    <row r="1034" spans="2:9">
      <c r="B1034" s="171"/>
      <c r="C1034" s="171"/>
      <c r="D1034" s="171"/>
      <c r="E1034" s="171"/>
      <c r="F1034" s="171"/>
      <c r="G1034" s="171"/>
      <c r="H1034" s="171"/>
      <c r="I1034" s="171"/>
    </row>
    <row r="1035" spans="2:9">
      <c r="B1035" s="171"/>
      <c r="C1035" s="171"/>
      <c r="D1035" s="171"/>
      <c r="E1035" s="171"/>
      <c r="F1035" s="171"/>
      <c r="G1035" s="171"/>
      <c r="H1035" s="171"/>
      <c r="I1035" s="171"/>
    </row>
    <row r="1036" spans="2:9">
      <c r="B1036" s="171"/>
      <c r="C1036" s="171"/>
      <c r="D1036" s="171"/>
      <c r="E1036" s="171"/>
      <c r="F1036" s="171"/>
      <c r="G1036" s="171"/>
      <c r="H1036" s="171"/>
      <c r="I1036" s="171"/>
    </row>
    <row r="1037" spans="2:9">
      <c r="B1037" s="171"/>
      <c r="C1037" s="171"/>
      <c r="D1037" s="171"/>
      <c r="E1037" s="171"/>
      <c r="F1037" s="171"/>
      <c r="G1037" s="171"/>
      <c r="H1037" s="171"/>
      <c r="I1037" s="171"/>
    </row>
    <row r="1038" spans="2:9">
      <c r="B1038" s="171"/>
      <c r="C1038" s="171"/>
      <c r="D1038" s="171"/>
      <c r="E1038" s="171"/>
      <c r="F1038" s="171"/>
      <c r="G1038" s="171"/>
      <c r="H1038" s="171"/>
      <c r="I1038" s="171"/>
    </row>
    <row r="1039" spans="2:9">
      <c r="B1039" s="171"/>
      <c r="C1039" s="171"/>
      <c r="D1039" s="171"/>
      <c r="E1039" s="171"/>
      <c r="F1039" s="171"/>
      <c r="G1039" s="171"/>
      <c r="H1039" s="171"/>
      <c r="I1039" s="171"/>
    </row>
    <row r="1040" spans="2:9">
      <c r="B1040" s="171"/>
      <c r="C1040" s="171"/>
      <c r="D1040" s="171"/>
      <c r="E1040" s="171"/>
      <c r="F1040" s="171"/>
      <c r="G1040" s="171"/>
      <c r="H1040" s="171"/>
      <c r="I1040" s="171"/>
    </row>
    <row r="1041" spans="2:9">
      <c r="B1041" s="171"/>
      <c r="C1041" s="171"/>
      <c r="D1041" s="171"/>
      <c r="E1041" s="171"/>
      <c r="F1041" s="171"/>
      <c r="G1041" s="171"/>
      <c r="H1041" s="171"/>
      <c r="I1041" s="171"/>
    </row>
    <row r="1042" spans="2:9">
      <c r="B1042" s="171"/>
      <c r="C1042" s="171"/>
      <c r="D1042" s="171"/>
      <c r="E1042" s="171"/>
      <c r="F1042" s="171"/>
      <c r="G1042" s="171"/>
      <c r="H1042" s="171"/>
      <c r="I1042" s="171"/>
    </row>
    <row r="1043" spans="2:9">
      <c r="B1043" s="171"/>
      <c r="C1043" s="171"/>
      <c r="D1043" s="171"/>
      <c r="E1043" s="171"/>
      <c r="F1043" s="171"/>
      <c r="G1043" s="171"/>
      <c r="H1043" s="171"/>
      <c r="I1043" s="171"/>
    </row>
    <row r="1044" spans="2:9">
      <c r="B1044" s="171"/>
      <c r="C1044" s="171"/>
      <c r="D1044" s="171"/>
      <c r="E1044" s="171"/>
      <c r="F1044" s="171"/>
      <c r="G1044" s="171"/>
      <c r="H1044" s="171"/>
      <c r="I1044" s="171"/>
    </row>
    <row r="1045" spans="2:9">
      <c r="B1045" s="171"/>
      <c r="C1045" s="171"/>
      <c r="D1045" s="171"/>
      <c r="E1045" s="171"/>
      <c r="F1045" s="171"/>
      <c r="G1045" s="171"/>
      <c r="H1045" s="171"/>
      <c r="I1045" s="171"/>
    </row>
    <row r="1046" spans="2:9">
      <c r="B1046" s="171"/>
      <c r="C1046" s="171"/>
      <c r="D1046" s="171"/>
      <c r="E1046" s="171"/>
      <c r="F1046" s="171"/>
      <c r="G1046" s="171"/>
      <c r="H1046" s="171"/>
      <c r="I1046" s="171"/>
    </row>
    <row r="1047" spans="2:9">
      <c r="B1047" s="171"/>
      <c r="C1047" s="171"/>
      <c r="D1047" s="171"/>
      <c r="E1047" s="171"/>
      <c r="F1047" s="171"/>
      <c r="G1047" s="171"/>
      <c r="H1047" s="171"/>
      <c r="I1047" s="171"/>
    </row>
    <row r="1048" spans="2:9">
      <c r="B1048" s="171"/>
      <c r="C1048" s="171"/>
      <c r="D1048" s="171"/>
      <c r="E1048" s="171"/>
      <c r="F1048" s="171"/>
      <c r="G1048" s="171"/>
      <c r="H1048" s="171"/>
      <c r="I1048" s="171"/>
    </row>
    <row r="1049" spans="2:9">
      <c r="B1049" s="171"/>
      <c r="C1049" s="171"/>
      <c r="D1049" s="171"/>
      <c r="E1049" s="171"/>
      <c r="F1049" s="171"/>
      <c r="G1049" s="171"/>
      <c r="H1049" s="171"/>
      <c r="I1049" s="171"/>
    </row>
    <row r="1050" spans="2:9">
      <c r="B1050" s="171"/>
      <c r="C1050" s="171"/>
      <c r="D1050" s="171"/>
      <c r="E1050" s="171"/>
      <c r="F1050" s="171"/>
      <c r="G1050" s="171"/>
      <c r="H1050" s="171"/>
      <c r="I1050" s="171"/>
    </row>
    <row r="1051" spans="2:9">
      <c r="B1051" s="171"/>
      <c r="C1051" s="171"/>
      <c r="D1051" s="171"/>
      <c r="E1051" s="171"/>
      <c r="F1051" s="171"/>
      <c r="G1051" s="171"/>
      <c r="H1051" s="171"/>
      <c r="I1051" s="171"/>
    </row>
    <row r="1052" spans="2:9">
      <c r="B1052" s="171"/>
      <c r="C1052" s="171"/>
      <c r="D1052" s="171"/>
      <c r="E1052" s="171"/>
      <c r="F1052" s="171"/>
      <c r="G1052" s="171"/>
      <c r="H1052" s="171"/>
      <c r="I1052" s="171"/>
    </row>
    <row r="1053" spans="2:9">
      <c r="B1053" s="171"/>
      <c r="C1053" s="171"/>
      <c r="D1053" s="171"/>
      <c r="E1053" s="171"/>
      <c r="F1053" s="171"/>
      <c r="G1053" s="171"/>
      <c r="H1053" s="171"/>
      <c r="I1053" s="171"/>
    </row>
    <row r="1054" spans="2:9">
      <c r="B1054" s="171"/>
      <c r="C1054" s="171"/>
      <c r="D1054" s="171"/>
      <c r="E1054" s="171"/>
      <c r="F1054" s="171"/>
      <c r="G1054" s="171"/>
      <c r="H1054" s="171"/>
      <c r="I1054" s="171"/>
    </row>
    <row r="1055" spans="2:9">
      <c r="B1055" s="171"/>
      <c r="C1055" s="171"/>
      <c r="D1055" s="171"/>
      <c r="E1055" s="171"/>
      <c r="F1055" s="171"/>
      <c r="G1055" s="171"/>
      <c r="H1055" s="171"/>
      <c r="I1055" s="171"/>
    </row>
    <row r="1056" spans="2:9">
      <c r="B1056" s="171"/>
      <c r="C1056" s="171"/>
      <c r="D1056" s="171"/>
      <c r="E1056" s="171"/>
      <c r="F1056" s="171"/>
      <c r="G1056" s="171"/>
      <c r="H1056" s="171"/>
      <c r="I1056" s="171"/>
    </row>
    <row r="1057" spans="2:9">
      <c r="B1057" s="171"/>
      <c r="C1057" s="171"/>
      <c r="D1057" s="171"/>
      <c r="E1057" s="171"/>
      <c r="F1057" s="171"/>
      <c r="G1057" s="171"/>
      <c r="H1057" s="171"/>
      <c r="I1057" s="171"/>
    </row>
    <row r="1058" spans="2:9">
      <c r="B1058" s="171"/>
      <c r="C1058" s="171"/>
      <c r="D1058" s="171"/>
      <c r="E1058" s="171"/>
      <c r="F1058" s="171"/>
      <c r="G1058" s="171"/>
      <c r="H1058" s="171"/>
      <c r="I1058" s="171"/>
    </row>
    <row r="1059" spans="2:9">
      <c r="B1059" s="171"/>
      <c r="C1059" s="171"/>
      <c r="D1059" s="171"/>
      <c r="E1059" s="171"/>
      <c r="F1059" s="171"/>
      <c r="G1059" s="171"/>
      <c r="H1059" s="171"/>
      <c r="I1059" s="171"/>
    </row>
    <row r="1060" spans="2:9">
      <c r="B1060" s="171"/>
      <c r="C1060" s="171"/>
      <c r="D1060" s="171"/>
      <c r="E1060" s="171"/>
      <c r="F1060" s="171"/>
      <c r="G1060" s="171"/>
      <c r="H1060" s="171"/>
      <c r="I1060" s="171"/>
    </row>
    <row r="1061" spans="2:9">
      <c r="B1061" s="171"/>
      <c r="C1061" s="171"/>
      <c r="D1061" s="171"/>
      <c r="E1061" s="171"/>
      <c r="F1061" s="171"/>
      <c r="G1061" s="171"/>
      <c r="H1061" s="171"/>
      <c r="I1061" s="171"/>
    </row>
    <row r="1062" spans="2:9">
      <c r="B1062" s="171"/>
      <c r="C1062" s="171"/>
      <c r="D1062" s="171"/>
      <c r="E1062" s="171"/>
      <c r="F1062" s="171"/>
      <c r="G1062" s="171"/>
      <c r="H1062" s="171"/>
      <c r="I1062" s="171"/>
    </row>
    <row r="1063" spans="2:9">
      <c r="B1063" s="171"/>
      <c r="C1063" s="171"/>
      <c r="D1063" s="171"/>
      <c r="E1063" s="171"/>
      <c r="F1063" s="171"/>
      <c r="G1063" s="171"/>
      <c r="H1063" s="171"/>
      <c r="I1063" s="171"/>
    </row>
    <row r="1064" spans="2:9">
      <c r="B1064" s="171"/>
      <c r="C1064" s="171"/>
      <c r="D1064" s="171"/>
      <c r="E1064" s="171"/>
      <c r="F1064" s="171"/>
      <c r="G1064" s="171"/>
      <c r="H1064" s="171"/>
      <c r="I1064" s="171"/>
    </row>
    <row r="1065" spans="2:9">
      <c r="B1065" s="171"/>
      <c r="C1065" s="171"/>
      <c r="D1065" s="171"/>
      <c r="E1065" s="171"/>
      <c r="F1065" s="171"/>
      <c r="G1065" s="171"/>
      <c r="H1065" s="171"/>
      <c r="I1065" s="171"/>
    </row>
    <row r="1066" spans="2:9">
      <c r="B1066" s="171"/>
      <c r="C1066" s="171"/>
      <c r="D1066" s="171"/>
      <c r="E1066" s="171"/>
      <c r="F1066" s="171"/>
      <c r="G1066" s="171"/>
      <c r="H1066" s="171"/>
      <c r="I1066" s="171"/>
    </row>
    <row r="1067" spans="2:9">
      <c r="B1067" s="171"/>
      <c r="C1067" s="171"/>
      <c r="D1067" s="171"/>
      <c r="E1067" s="171"/>
      <c r="F1067" s="171"/>
      <c r="G1067" s="171"/>
      <c r="H1067" s="171"/>
      <c r="I1067" s="171"/>
    </row>
    <row r="1068" spans="2:9">
      <c r="B1068" s="171"/>
      <c r="C1068" s="171"/>
      <c r="D1068" s="171"/>
      <c r="E1068" s="171"/>
      <c r="F1068" s="171"/>
      <c r="G1068" s="171"/>
      <c r="H1068" s="171"/>
      <c r="I1068" s="171"/>
    </row>
    <row r="1069" spans="2:9">
      <c r="B1069" s="171"/>
      <c r="C1069" s="171"/>
      <c r="D1069" s="171"/>
      <c r="E1069" s="171"/>
      <c r="F1069" s="171"/>
      <c r="G1069" s="171"/>
      <c r="H1069" s="171"/>
      <c r="I1069" s="171"/>
    </row>
    <row r="1070" spans="2:9">
      <c r="B1070" s="171"/>
      <c r="C1070" s="171"/>
      <c r="D1070" s="171"/>
      <c r="E1070" s="171"/>
      <c r="F1070" s="171"/>
      <c r="G1070" s="171"/>
      <c r="H1070" s="171"/>
      <c r="I1070" s="171"/>
    </row>
    <row r="1071" spans="2:9">
      <c r="B1071" s="171"/>
      <c r="C1071" s="171"/>
      <c r="D1071" s="171"/>
      <c r="E1071" s="171"/>
      <c r="F1071" s="171"/>
      <c r="G1071" s="171"/>
      <c r="H1071" s="171"/>
      <c r="I1071" s="171"/>
    </row>
    <row r="1072" spans="2:9">
      <c r="B1072" s="171"/>
      <c r="C1072" s="171"/>
      <c r="D1072" s="171"/>
      <c r="E1072" s="171"/>
      <c r="F1072" s="171"/>
      <c r="G1072" s="171"/>
      <c r="H1072" s="171"/>
      <c r="I1072" s="171"/>
    </row>
    <row r="1073" spans="2:9">
      <c r="B1073" s="171"/>
      <c r="C1073" s="171"/>
      <c r="D1073" s="171"/>
      <c r="E1073" s="171"/>
      <c r="F1073" s="171"/>
      <c r="G1073" s="171"/>
      <c r="H1073" s="171"/>
      <c r="I1073" s="171"/>
    </row>
    <row r="1074" spans="2:9">
      <c r="B1074" s="171"/>
      <c r="C1074" s="171"/>
      <c r="D1074" s="171"/>
      <c r="E1074" s="171"/>
      <c r="F1074" s="171"/>
      <c r="G1074" s="171"/>
      <c r="H1074" s="171"/>
      <c r="I1074" s="171"/>
    </row>
    <row r="1075" spans="2:9">
      <c r="B1075" s="171"/>
      <c r="C1075" s="171"/>
      <c r="D1075" s="171"/>
      <c r="E1075" s="171"/>
      <c r="F1075" s="171"/>
      <c r="G1075" s="171"/>
      <c r="H1075" s="171"/>
      <c r="I1075" s="171"/>
    </row>
    <row r="1076" spans="2:9">
      <c r="B1076" s="171"/>
      <c r="C1076" s="171"/>
      <c r="D1076" s="171"/>
      <c r="E1076" s="171"/>
      <c r="F1076" s="171"/>
      <c r="G1076" s="171"/>
      <c r="H1076" s="171"/>
      <c r="I1076" s="171"/>
    </row>
    <row r="1077" spans="2:9">
      <c r="B1077" s="171"/>
      <c r="C1077" s="171"/>
      <c r="D1077" s="171"/>
      <c r="E1077" s="171"/>
      <c r="F1077" s="171"/>
      <c r="G1077" s="171"/>
      <c r="H1077" s="171"/>
      <c r="I1077" s="171"/>
    </row>
    <row r="1078" spans="2:9">
      <c r="B1078" s="171"/>
      <c r="C1078" s="171"/>
      <c r="D1078" s="171"/>
      <c r="E1078" s="171"/>
      <c r="F1078" s="171"/>
      <c r="G1078" s="171"/>
      <c r="H1078" s="171"/>
      <c r="I1078" s="171"/>
    </row>
    <row r="1079" spans="2:9">
      <c r="B1079" s="171"/>
      <c r="C1079" s="171"/>
      <c r="D1079" s="171"/>
      <c r="E1079" s="171"/>
      <c r="F1079" s="171"/>
      <c r="G1079" s="171"/>
      <c r="H1079" s="171"/>
      <c r="I1079" s="171"/>
    </row>
    <row r="1080" spans="2:9">
      <c r="B1080" s="171"/>
      <c r="C1080" s="171"/>
      <c r="D1080" s="171"/>
      <c r="E1080" s="171"/>
      <c r="F1080" s="171"/>
      <c r="G1080" s="171"/>
      <c r="H1080" s="171"/>
      <c r="I1080" s="171"/>
    </row>
    <row r="1081" spans="2:9">
      <c r="B1081" s="171"/>
      <c r="C1081" s="171"/>
      <c r="D1081" s="171"/>
      <c r="E1081" s="171"/>
      <c r="F1081" s="171"/>
      <c r="G1081" s="171"/>
      <c r="H1081" s="171"/>
      <c r="I1081" s="171"/>
    </row>
    <row r="1082" spans="2:9">
      <c r="B1082" s="171"/>
      <c r="C1082" s="171"/>
      <c r="D1082" s="171"/>
      <c r="E1082" s="171"/>
      <c r="F1082" s="171"/>
      <c r="G1082" s="171"/>
      <c r="H1082" s="171"/>
      <c r="I1082" s="171"/>
    </row>
    <row r="1083" spans="2:9">
      <c r="B1083" s="171"/>
      <c r="C1083" s="171"/>
      <c r="D1083" s="171"/>
      <c r="E1083" s="171"/>
      <c r="F1083" s="171"/>
      <c r="G1083" s="171"/>
      <c r="H1083" s="171"/>
      <c r="I1083" s="171"/>
    </row>
    <row r="1084" spans="2:9">
      <c r="B1084" s="171"/>
      <c r="C1084" s="171"/>
      <c r="D1084" s="171"/>
      <c r="E1084" s="171"/>
      <c r="F1084" s="171"/>
      <c r="G1084" s="171"/>
      <c r="H1084" s="171"/>
      <c r="I1084" s="171"/>
    </row>
    <row r="1085" spans="2:9">
      <c r="B1085" s="171"/>
      <c r="C1085" s="171"/>
      <c r="D1085" s="171"/>
      <c r="E1085" s="171"/>
      <c r="F1085" s="171"/>
      <c r="G1085" s="171"/>
      <c r="H1085" s="171"/>
      <c r="I1085" s="171"/>
    </row>
    <row r="1086" spans="2:9">
      <c r="B1086" s="171"/>
      <c r="C1086" s="171"/>
      <c r="D1086" s="171"/>
      <c r="E1086" s="171"/>
      <c r="F1086" s="171"/>
      <c r="G1086" s="171"/>
      <c r="H1086" s="171"/>
      <c r="I1086" s="171"/>
    </row>
    <row r="1087" spans="2:9">
      <c r="B1087" s="171"/>
      <c r="C1087" s="171"/>
      <c r="D1087" s="171"/>
      <c r="E1087" s="171"/>
      <c r="F1087" s="171"/>
      <c r="G1087" s="171"/>
      <c r="H1087" s="171"/>
      <c r="I1087" s="171"/>
    </row>
    <row r="1088" spans="2:9">
      <c r="B1088" s="171"/>
      <c r="C1088" s="171"/>
      <c r="D1088" s="171"/>
      <c r="E1088" s="171"/>
      <c r="F1088" s="171"/>
      <c r="G1088" s="171"/>
      <c r="H1088" s="171"/>
      <c r="I1088" s="171"/>
    </row>
    <row r="1089" spans="2:9">
      <c r="B1089" s="171"/>
      <c r="C1089" s="171"/>
      <c r="D1089" s="171"/>
      <c r="E1089" s="171"/>
      <c r="F1089" s="171"/>
      <c r="G1089" s="171"/>
      <c r="H1089" s="171"/>
      <c r="I1089" s="171"/>
    </row>
    <row r="1090" spans="2:9">
      <c r="B1090" s="171"/>
      <c r="C1090" s="171"/>
      <c r="D1090" s="171"/>
      <c r="E1090" s="171"/>
      <c r="F1090" s="171"/>
      <c r="G1090" s="171"/>
      <c r="H1090" s="171"/>
      <c r="I1090" s="171"/>
    </row>
    <row r="1091" spans="2:9">
      <c r="B1091" s="171"/>
      <c r="C1091" s="171"/>
      <c r="D1091" s="171"/>
      <c r="E1091" s="171"/>
      <c r="F1091" s="171"/>
      <c r="G1091" s="171"/>
      <c r="H1091" s="171"/>
      <c r="I1091" s="171"/>
    </row>
    <row r="1092" spans="2:9">
      <c r="B1092" s="171"/>
      <c r="C1092" s="171"/>
      <c r="D1092" s="171"/>
      <c r="E1092" s="171"/>
      <c r="F1092" s="171"/>
      <c r="G1092" s="171"/>
      <c r="H1092" s="171"/>
      <c r="I1092" s="171"/>
    </row>
    <row r="1093" spans="2:9">
      <c r="B1093" s="171"/>
      <c r="C1093" s="171"/>
      <c r="D1093" s="171"/>
      <c r="E1093" s="171"/>
      <c r="F1093" s="171"/>
      <c r="G1093" s="171"/>
      <c r="H1093" s="171"/>
      <c r="I1093" s="171"/>
    </row>
    <row r="1094" spans="2:9">
      <c r="B1094" s="171"/>
      <c r="C1094" s="171"/>
      <c r="D1094" s="171"/>
      <c r="E1094" s="171"/>
      <c r="F1094" s="171"/>
      <c r="G1094" s="171"/>
      <c r="H1094" s="171"/>
      <c r="I1094" s="171"/>
    </row>
    <row r="1095" spans="2:9">
      <c r="B1095" s="171"/>
      <c r="C1095" s="171"/>
      <c r="D1095" s="171"/>
      <c r="E1095" s="171"/>
      <c r="F1095" s="171"/>
      <c r="G1095" s="171"/>
      <c r="H1095" s="171"/>
      <c r="I1095" s="171"/>
    </row>
    <row r="1096" spans="2:9">
      <c r="B1096" s="171"/>
      <c r="C1096" s="171"/>
      <c r="D1096" s="171"/>
      <c r="E1096" s="171"/>
      <c r="F1096" s="171"/>
      <c r="G1096" s="171"/>
      <c r="H1096" s="171"/>
      <c r="I1096" s="171"/>
    </row>
    <row r="1097" spans="2:9">
      <c r="B1097" s="171"/>
      <c r="C1097" s="171"/>
      <c r="D1097" s="171"/>
      <c r="E1097" s="171"/>
      <c r="F1097" s="171"/>
      <c r="G1097" s="171"/>
      <c r="H1097" s="171"/>
      <c r="I1097" s="171"/>
    </row>
    <row r="1098" spans="2:9">
      <c r="B1098" s="171"/>
      <c r="C1098" s="171"/>
      <c r="D1098" s="171"/>
      <c r="E1098" s="171"/>
      <c r="F1098" s="171"/>
      <c r="G1098" s="171"/>
      <c r="H1098" s="171"/>
      <c r="I1098" s="171"/>
    </row>
    <row r="1099" spans="2:9">
      <c r="B1099" s="171"/>
      <c r="C1099" s="171"/>
      <c r="D1099" s="171"/>
      <c r="E1099" s="171"/>
      <c r="F1099" s="171"/>
      <c r="G1099" s="171"/>
      <c r="H1099" s="171"/>
      <c r="I1099" s="171"/>
    </row>
    <row r="1100" spans="2:9">
      <c r="B1100" s="171"/>
      <c r="C1100" s="171"/>
      <c r="D1100" s="171"/>
      <c r="E1100" s="171"/>
      <c r="F1100" s="171"/>
      <c r="G1100" s="171"/>
      <c r="H1100" s="171"/>
      <c r="I1100" s="171"/>
    </row>
    <row r="1101" spans="2:9">
      <c r="B1101" s="171"/>
      <c r="C1101" s="171"/>
      <c r="D1101" s="171"/>
      <c r="E1101" s="171"/>
      <c r="F1101" s="171"/>
      <c r="G1101" s="171"/>
      <c r="H1101" s="171"/>
      <c r="I1101" s="171"/>
    </row>
    <row r="1102" spans="2:9">
      <c r="B1102" s="171"/>
      <c r="C1102" s="171"/>
      <c r="D1102" s="171"/>
      <c r="E1102" s="171"/>
      <c r="F1102" s="171"/>
      <c r="G1102" s="171"/>
      <c r="H1102" s="171"/>
      <c r="I1102" s="171"/>
    </row>
    <row r="1103" spans="2:9">
      <c r="B1103" s="171"/>
      <c r="C1103" s="171"/>
      <c r="D1103" s="171"/>
      <c r="E1103" s="171"/>
      <c r="F1103" s="171"/>
      <c r="G1103" s="171"/>
      <c r="H1103" s="171"/>
      <c r="I1103" s="171"/>
    </row>
    <row r="1104" spans="2:9">
      <c r="B1104" s="171"/>
      <c r="C1104" s="171"/>
      <c r="D1104" s="171"/>
      <c r="E1104" s="171"/>
      <c r="F1104" s="171"/>
      <c r="G1104" s="171"/>
      <c r="H1104" s="171"/>
      <c r="I1104" s="171"/>
    </row>
    <row r="1105" spans="2:9">
      <c r="B1105" s="171"/>
      <c r="C1105" s="171"/>
      <c r="D1105" s="171"/>
      <c r="E1105" s="171"/>
      <c r="F1105" s="171"/>
      <c r="G1105" s="171"/>
      <c r="H1105" s="171"/>
      <c r="I1105" s="171"/>
    </row>
    <row r="1106" spans="2:9">
      <c r="B1106" s="171"/>
      <c r="C1106" s="171"/>
      <c r="D1106" s="171"/>
      <c r="E1106" s="171"/>
      <c r="F1106" s="171"/>
      <c r="G1106" s="171"/>
      <c r="H1106" s="171"/>
      <c r="I1106" s="171"/>
    </row>
    <row r="1107" spans="2:9">
      <c r="B1107" s="171"/>
      <c r="C1107" s="171"/>
      <c r="D1107" s="171"/>
      <c r="E1107" s="171"/>
      <c r="F1107" s="171"/>
      <c r="G1107" s="171"/>
      <c r="H1107" s="171"/>
      <c r="I1107" s="171"/>
    </row>
    <row r="1108" spans="2:9">
      <c r="B1108" s="171"/>
      <c r="C1108" s="171"/>
      <c r="D1108" s="171"/>
      <c r="E1108" s="171"/>
      <c r="F1108" s="171"/>
      <c r="G1108" s="171"/>
      <c r="H1108" s="171"/>
      <c r="I1108" s="171"/>
    </row>
    <row r="1109" spans="2:9">
      <c r="B1109" s="171"/>
      <c r="C1109" s="171"/>
      <c r="D1109" s="171"/>
      <c r="E1109" s="171"/>
      <c r="F1109" s="171"/>
      <c r="G1109" s="171"/>
      <c r="H1109" s="171"/>
      <c r="I1109" s="171"/>
    </row>
    <row r="1110" spans="2:9">
      <c r="B1110" s="171"/>
      <c r="C1110" s="171"/>
      <c r="D1110" s="171"/>
      <c r="E1110" s="171"/>
      <c r="F1110" s="171"/>
      <c r="G1110" s="171"/>
      <c r="H1110" s="171"/>
      <c r="I1110" s="171"/>
    </row>
    <row r="1111" spans="2:9">
      <c r="B1111" s="171"/>
      <c r="C1111" s="171"/>
      <c r="D1111" s="171"/>
      <c r="E1111" s="171"/>
      <c r="F1111" s="171"/>
      <c r="G1111" s="171"/>
      <c r="H1111" s="171"/>
      <c r="I1111" s="171"/>
    </row>
    <row r="1112" spans="2:9">
      <c r="B1112" s="171"/>
      <c r="C1112" s="171"/>
      <c r="D1112" s="171"/>
      <c r="E1112" s="171"/>
      <c r="F1112" s="171"/>
      <c r="G1112" s="171"/>
      <c r="H1112" s="171"/>
      <c r="I1112" s="171"/>
    </row>
    <row r="1113" spans="2:9">
      <c r="B1113" s="171"/>
      <c r="C1113" s="171"/>
      <c r="D1113" s="171"/>
      <c r="E1113" s="171"/>
      <c r="F1113" s="171"/>
      <c r="G1113" s="171"/>
      <c r="H1113" s="171"/>
      <c r="I1113" s="171"/>
    </row>
    <row r="1114" spans="2:9">
      <c r="B1114" s="171"/>
      <c r="C1114" s="171"/>
      <c r="D1114" s="171"/>
      <c r="E1114" s="171"/>
      <c r="F1114" s="171"/>
      <c r="G1114" s="171"/>
      <c r="H1114" s="171"/>
      <c r="I1114" s="171"/>
    </row>
    <row r="1115" spans="2:9">
      <c r="B1115" s="171"/>
      <c r="C1115" s="171"/>
      <c r="D1115" s="171"/>
      <c r="E1115" s="171"/>
      <c r="F1115" s="171"/>
      <c r="G1115" s="171"/>
      <c r="H1115" s="171"/>
      <c r="I1115" s="171"/>
    </row>
    <row r="1116" spans="2:9">
      <c r="B1116" s="171"/>
      <c r="C1116" s="171"/>
      <c r="D1116" s="171"/>
      <c r="E1116" s="171"/>
      <c r="F1116" s="171"/>
      <c r="G1116" s="171"/>
      <c r="H1116" s="171"/>
      <c r="I1116" s="171"/>
    </row>
    <row r="1117" spans="2:9">
      <c r="B1117" s="171"/>
      <c r="C1117" s="171"/>
      <c r="D1117" s="171"/>
      <c r="E1117" s="171"/>
      <c r="F1117" s="171"/>
      <c r="G1117" s="171"/>
      <c r="H1117" s="171"/>
      <c r="I1117" s="171"/>
    </row>
    <row r="1118" spans="2:9">
      <c r="B1118" s="171"/>
      <c r="C1118" s="171"/>
      <c r="D1118" s="171"/>
      <c r="E1118" s="171"/>
      <c r="F1118" s="171"/>
      <c r="G1118" s="171"/>
      <c r="H1118" s="171"/>
      <c r="I1118" s="171"/>
    </row>
    <row r="1119" spans="2:9">
      <c r="B1119" s="171"/>
      <c r="C1119" s="171"/>
      <c r="D1119" s="171"/>
      <c r="E1119" s="171"/>
      <c r="F1119" s="171"/>
      <c r="G1119" s="171"/>
      <c r="H1119" s="171"/>
      <c r="I1119" s="171"/>
    </row>
    <row r="1120" spans="2:9">
      <c r="B1120" s="171"/>
      <c r="C1120" s="171"/>
      <c r="D1120" s="171"/>
      <c r="E1120" s="171"/>
      <c r="F1120" s="171"/>
      <c r="G1120" s="171"/>
      <c r="H1120" s="171"/>
      <c r="I1120" s="171"/>
    </row>
    <row r="1121" spans="2:9">
      <c r="B1121" s="171"/>
      <c r="C1121" s="171"/>
      <c r="D1121" s="171"/>
      <c r="E1121" s="171"/>
      <c r="F1121" s="171"/>
      <c r="G1121" s="171"/>
      <c r="H1121" s="171"/>
      <c r="I1121" s="171"/>
    </row>
    <row r="1122" spans="2:9">
      <c r="B1122" s="171"/>
      <c r="C1122" s="171"/>
      <c r="D1122" s="171"/>
      <c r="E1122" s="171"/>
      <c r="F1122" s="171"/>
      <c r="G1122" s="171"/>
      <c r="H1122" s="171"/>
      <c r="I1122" s="171"/>
    </row>
    <row r="1123" spans="2:9">
      <c r="B1123" s="171"/>
      <c r="C1123" s="171"/>
      <c r="D1123" s="171"/>
      <c r="E1123" s="171"/>
      <c r="F1123" s="171"/>
      <c r="G1123" s="171"/>
      <c r="H1123" s="171"/>
      <c r="I1123" s="171"/>
    </row>
    <row r="1124" spans="2:9">
      <c r="B1124" s="171"/>
      <c r="C1124" s="171"/>
      <c r="D1124" s="171"/>
      <c r="E1124" s="171"/>
      <c r="F1124" s="171"/>
      <c r="G1124" s="171"/>
      <c r="H1124" s="171"/>
      <c r="I1124" s="171"/>
    </row>
    <row r="1125" spans="2:9">
      <c r="B1125" s="171"/>
      <c r="C1125" s="171"/>
      <c r="D1125" s="171"/>
      <c r="E1125" s="171"/>
      <c r="F1125" s="171"/>
      <c r="G1125" s="171"/>
      <c r="H1125" s="171"/>
      <c r="I1125" s="171"/>
    </row>
    <row r="1126" spans="2:9">
      <c r="B1126" s="171"/>
      <c r="C1126" s="171"/>
      <c r="D1126" s="171"/>
      <c r="E1126" s="171"/>
      <c r="F1126" s="171"/>
      <c r="G1126" s="171"/>
      <c r="H1126" s="171"/>
      <c r="I1126" s="171"/>
    </row>
    <row r="1127" spans="2:9">
      <c r="B1127" s="171"/>
      <c r="C1127" s="171"/>
      <c r="D1127" s="171"/>
      <c r="E1127" s="171"/>
      <c r="F1127" s="171"/>
      <c r="G1127" s="171"/>
      <c r="H1127" s="171"/>
      <c r="I1127" s="171"/>
    </row>
    <row r="1128" spans="2:9">
      <c r="B1128" s="171"/>
      <c r="C1128" s="171"/>
      <c r="D1128" s="171"/>
      <c r="E1128" s="171"/>
      <c r="F1128" s="171"/>
      <c r="G1128" s="171"/>
      <c r="H1128" s="171"/>
      <c r="I1128" s="171"/>
    </row>
    <row r="1129" spans="2:9">
      <c r="B1129" s="171"/>
      <c r="C1129" s="171"/>
      <c r="D1129" s="171"/>
      <c r="E1129" s="171"/>
      <c r="F1129" s="171"/>
      <c r="G1129" s="171"/>
      <c r="H1129" s="171"/>
      <c r="I1129" s="171"/>
    </row>
    <row r="1130" spans="2:9">
      <c r="B1130" s="171"/>
      <c r="C1130" s="171"/>
      <c r="D1130" s="171"/>
      <c r="E1130" s="171"/>
      <c r="F1130" s="171"/>
      <c r="G1130" s="171"/>
      <c r="H1130" s="171"/>
      <c r="I1130" s="171"/>
    </row>
    <row r="1131" spans="2:9">
      <c r="B1131" s="171"/>
      <c r="C1131" s="171"/>
      <c r="D1131" s="171"/>
      <c r="E1131" s="171"/>
      <c r="F1131" s="171"/>
      <c r="G1131" s="171"/>
      <c r="H1131" s="171"/>
      <c r="I1131" s="171"/>
    </row>
    <row r="1132" spans="2:9">
      <c r="B1132" s="171"/>
      <c r="C1132" s="171"/>
      <c r="D1132" s="171"/>
      <c r="E1132" s="171"/>
      <c r="F1132" s="171"/>
      <c r="G1132" s="171"/>
      <c r="H1132" s="171"/>
      <c r="I1132" s="171"/>
    </row>
    <row r="1133" spans="2:9">
      <c r="B1133" s="171"/>
      <c r="C1133" s="171"/>
      <c r="D1133" s="171"/>
      <c r="E1133" s="171"/>
      <c r="F1133" s="171"/>
      <c r="G1133" s="171"/>
      <c r="H1133" s="171"/>
      <c r="I1133" s="171"/>
    </row>
    <row r="1134" spans="2:9">
      <c r="B1134" s="171"/>
      <c r="C1134" s="171"/>
      <c r="D1134" s="171"/>
      <c r="E1134" s="171"/>
      <c r="F1134" s="171"/>
      <c r="G1134" s="171"/>
      <c r="H1134" s="171"/>
      <c r="I1134" s="171"/>
    </row>
    <row r="1135" spans="2:9">
      <c r="B1135" s="171"/>
      <c r="C1135" s="171"/>
      <c r="D1135" s="171"/>
      <c r="E1135" s="171"/>
      <c r="F1135" s="171"/>
      <c r="G1135" s="171"/>
      <c r="H1135" s="171"/>
      <c r="I1135" s="171"/>
    </row>
    <row r="1136" spans="2:9">
      <c r="B1136" s="171"/>
      <c r="C1136" s="171"/>
      <c r="D1136" s="171"/>
      <c r="E1136" s="171"/>
      <c r="F1136" s="171"/>
      <c r="G1136" s="171"/>
      <c r="H1136" s="171"/>
      <c r="I1136" s="171"/>
    </row>
    <row r="1137" spans="2:9">
      <c r="B1137" s="171"/>
      <c r="C1137" s="171"/>
      <c r="D1137" s="171"/>
      <c r="E1137" s="171"/>
      <c r="F1137" s="171"/>
      <c r="G1137" s="171"/>
      <c r="H1137" s="171"/>
      <c r="I1137" s="171"/>
    </row>
    <row r="1138" spans="2:9">
      <c r="B1138" s="171"/>
      <c r="C1138" s="171"/>
      <c r="D1138" s="171"/>
      <c r="E1138" s="171"/>
      <c r="F1138" s="171"/>
      <c r="G1138" s="171"/>
      <c r="H1138" s="171"/>
      <c r="I1138" s="171"/>
    </row>
    <row r="1139" spans="2:9">
      <c r="B1139" s="171"/>
      <c r="C1139" s="171"/>
      <c r="D1139" s="171"/>
      <c r="E1139" s="171"/>
      <c r="F1139" s="171"/>
      <c r="G1139" s="171"/>
      <c r="H1139" s="171"/>
      <c r="I1139" s="171"/>
    </row>
    <row r="1140" spans="2:9">
      <c r="B1140" s="171"/>
      <c r="C1140" s="171"/>
      <c r="D1140" s="171"/>
      <c r="E1140" s="171"/>
      <c r="F1140" s="171"/>
      <c r="G1140" s="171"/>
      <c r="H1140" s="171"/>
      <c r="I1140" s="171"/>
    </row>
    <row r="1141" spans="2:9">
      <c r="B1141" s="171"/>
      <c r="C1141" s="171"/>
      <c r="D1141" s="171"/>
      <c r="E1141" s="171"/>
      <c r="F1141" s="171"/>
      <c r="G1141" s="171"/>
      <c r="H1141" s="171"/>
      <c r="I1141" s="171"/>
    </row>
    <row r="1142" spans="2:9">
      <c r="B1142" s="171"/>
      <c r="C1142" s="171"/>
      <c r="D1142" s="171"/>
      <c r="E1142" s="171"/>
      <c r="F1142" s="171"/>
      <c r="G1142" s="171"/>
      <c r="H1142" s="171"/>
      <c r="I1142" s="171"/>
    </row>
    <row r="1143" spans="2:9">
      <c r="B1143" s="171"/>
      <c r="C1143" s="171"/>
      <c r="D1143" s="171"/>
      <c r="E1143" s="171"/>
      <c r="F1143" s="171"/>
      <c r="G1143" s="171"/>
      <c r="H1143" s="171"/>
      <c r="I1143" s="171"/>
    </row>
    <row r="1144" spans="2:9">
      <c r="B1144" s="171"/>
      <c r="C1144" s="171"/>
      <c r="D1144" s="171"/>
      <c r="E1144" s="171"/>
      <c r="F1144" s="171"/>
      <c r="G1144" s="171"/>
      <c r="H1144" s="171"/>
      <c r="I1144" s="171"/>
    </row>
    <row r="1145" spans="2:9">
      <c r="B1145" s="171"/>
      <c r="C1145" s="171"/>
      <c r="D1145" s="171"/>
      <c r="E1145" s="171"/>
      <c r="F1145" s="171"/>
      <c r="G1145" s="171"/>
      <c r="H1145" s="171"/>
      <c r="I1145" s="171"/>
    </row>
    <row r="1146" spans="2:9">
      <c r="B1146" s="171"/>
      <c r="C1146" s="171"/>
      <c r="D1146" s="171"/>
      <c r="E1146" s="171"/>
      <c r="F1146" s="171"/>
      <c r="G1146" s="171"/>
      <c r="H1146" s="171"/>
      <c r="I1146" s="171"/>
    </row>
    <row r="1147" spans="2:9">
      <c r="B1147" s="171"/>
      <c r="C1147" s="171"/>
      <c r="D1147" s="171"/>
      <c r="E1147" s="171"/>
      <c r="F1147" s="171"/>
      <c r="G1147" s="171"/>
      <c r="H1147" s="171"/>
      <c r="I1147" s="171"/>
    </row>
    <row r="1148" spans="2:9">
      <c r="B1148" s="171"/>
      <c r="C1148" s="171"/>
      <c r="D1148" s="171"/>
      <c r="E1148" s="171"/>
      <c r="F1148" s="171"/>
      <c r="G1148" s="171"/>
      <c r="H1148" s="171"/>
      <c r="I1148" s="171"/>
    </row>
    <row r="1149" spans="2:9">
      <c r="B1149" s="171"/>
      <c r="C1149" s="171"/>
      <c r="D1149" s="171"/>
      <c r="E1149" s="171"/>
      <c r="F1149" s="171"/>
      <c r="G1149" s="171"/>
      <c r="H1149" s="171"/>
      <c r="I1149" s="171"/>
    </row>
    <row r="1150" spans="2:9">
      <c r="B1150" s="171"/>
      <c r="C1150" s="171"/>
      <c r="D1150" s="171"/>
      <c r="E1150" s="171"/>
      <c r="F1150" s="171"/>
      <c r="G1150" s="171"/>
      <c r="H1150" s="171"/>
      <c r="I1150" s="171"/>
    </row>
    <row r="1151" spans="2:9">
      <c r="B1151" s="171"/>
      <c r="C1151" s="171"/>
      <c r="D1151" s="171"/>
      <c r="E1151" s="171"/>
      <c r="F1151" s="171"/>
      <c r="G1151" s="171"/>
      <c r="H1151" s="171"/>
      <c r="I1151" s="171"/>
    </row>
    <row r="1152" spans="2:9">
      <c r="B1152" s="171"/>
      <c r="C1152" s="171"/>
      <c r="D1152" s="171"/>
      <c r="E1152" s="171"/>
      <c r="F1152" s="171"/>
      <c r="G1152" s="171"/>
      <c r="H1152" s="171"/>
      <c r="I1152" s="171"/>
    </row>
    <row r="1153" spans="2:9">
      <c r="B1153" s="171"/>
      <c r="C1153" s="171"/>
      <c r="D1153" s="171"/>
      <c r="E1153" s="171"/>
      <c r="F1153" s="171"/>
      <c r="G1153" s="171"/>
      <c r="H1153" s="171"/>
      <c r="I1153" s="171"/>
    </row>
    <row r="1154" spans="2:9">
      <c r="B1154" s="171"/>
      <c r="C1154" s="171"/>
      <c r="D1154" s="171"/>
      <c r="E1154" s="171"/>
      <c r="F1154" s="171"/>
      <c r="G1154" s="171"/>
      <c r="H1154" s="171"/>
      <c r="I1154" s="171"/>
    </row>
    <row r="1155" spans="2:9">
      <c r="B1155" s="171"/>
      <c r="C1155" s="171"/>
      <c r="D1155" s="171"/>
      <c r="E1155" s="171"/>
      <c r="F1155" s="171"/>
      <c r="G1155" s="171"/>
      <c r="H1155" s="171"/>
      <c r="I1155" s="171"/>
    </row>
    <row r="1156" spans="2:9">
      <c r="B1156" s="171"/>
      <c r="C1156" s="171"/>
      <c r="D1156" s="171"/>
      <c r="E1156" s="171"/>
      <c r="F1156" s="171"/>
      <c r="G1156" s="171"/>
      <c r="H1156" s="171"/>
      <c r="I1156" s="171"/>
    </row>
    <row r="1157" spans="2:9">
      <c r="B1157" s="171"/>
      <c r="C1157" s="171"/>
      <c r="D1157" s="171"/>
      <c r="E1157" s="171"/>
      <c r="F1157" s="171"/>
      <c r="G1157" s="171"/>
      <c r="H1157" s="171"/>
      <c r="I1157" s="171"/>
    </row>
    <row r="1158" spans="2:9">
      <c r="B1158" s="171"/>
      <c r="C1158" s="171"/>
      <c r="D1158" s="171"/>
      <c r="E1158" s="171"/>
      <c r="F1158" s="171"/>
      <c r="G1158" s="171"/>
      <c r="H1158" s="171"/>
      <c r="I1158" s="171"/>
    </row>
    <row r="1159" spans="2:9">
      <c r="B1159" s="171"/>
      <c r="C1159" s="171"/>
      <c r="D1159" s="171"/>
      <c r="E1159" s="171"/>
      <c r="F1159" s="171"/>
      <c r="G1159" s="171"/>
      <c r="H1159" s="171"/>
      <c r="I1159" s="171"/>
    </row>
    <row r="1160" spans="2:9">
      <c r="B1160" s="171"/>
      <c r="C1160" s="171"/>
      <c r="D1160" s="171"/>
      <c r="E1160" s="171"/>
      <c r="F1160" s="171"/>
      <c r="G1160" s="171"/>
      <c r="H1160" s="171"/>
      <c r="I1160" s="171"/>
    </row>
    <row r="1161" spans="2:9">
      <c r="B1161" s="171"/>
      <c r="C1161" s="171"/>
      <c r="D1161" s="171"/>
      <c r="E1161" s="171"/>
      <c r="F1161" s="171"/>
      <c r="G1161" s="171"/>
      <c r="H1161" s="171"/>
      <c r="I1161" s="171"/>
    </row>
    <row r="1162" spans="2:9">
      <c r="B1162" s="171"/>
      <c r="C1162" s="171"/>
      <c r="D1162" s="171"/>
      <c r="E1162" s="171"/>
      <c r="F1162" s="171"/>
      <c r="G1162" s="171"/>
      <c r="H1162" s="171"/>
      <c r="I1162" s="171"/>
    </row>
    <row r="1163" spans="2:9">
      <c r="B1163" s="171"/>
      <c r="C1163" s="171"/>
      <c r="D1163" s="171"/>
      <c r="E1163" s="171"/>
      <c r="F1163" s="171"/>
      <c r="G1163" s="171"/>
      <c r="H1163" s="171"/>
      <c r="I1163" s="171"/>
    </row>
    <row r="1164" spans="2:9">
      <c r="B1164" s="171"/>
      <c r="C1164" s="171"/>
      <c r="D1164" s="171"/>
      <c r="E1164" s="171"/>
      <c r="F1164" s="171"/>
      <c r="G1164" s="171"/>
      <c r="H1164" s="171"/>
      <c r="I1164" s="171"/>
    </row>
    <row r="1165" spans="2:9">
      <c r="B1165" s="171"/>
      <c r="C1165" s="171"/>
      <c r="D1165" s="171"/>
      <c r="E1165" s="171"/>
      <c r="F1165" s="171"/>
      <c r="G1165" s="171"/>
      <c r="H1165" s="171"/>
      <c r="I1165" s="171"/>
    </row>
    <row r="1166" spans="2:9">
      <c r="B1166" s="171"/>
      <c r="C1166" s="171"/>
      <c r="D1166" s="171"/>
      <c r="E1166" s="171"/>
      <c r="F1166" s="171"/>
      <c r="G1166" s="171"/>
      <c r="H1166" s="171"/>
      <c r="I1166" s="171"/>
    </row>
    <row r="1167" spans="2:9">
      <c r="B1167" s="171"/>
      <c r="C1167" s="171"/>
      <c r="D1167" s="171"/>
      <c r="E1167" s="171"/>
      <c r="F1167" s="171"/>
      <c r="G1167" s="171"/>
      <c r="H1167" s="171"/>
      <c r="I1167" s="171"/>
    </row>
    <row r="1168" spans="2:9">
      <c r="B1168" s="171"/>
      <c r="C1168" s="171"/>
      <c r="D1168" s="171"/>
      <c r="E1168" s="171"/>
      <c r="F1168" s="171"/>
      <c r="G1168" s="171"/>
      <c r="H1168" s="171"/>
      <c r="I1168" s="171"/>
    </row>
    <row r="1169" spans="2:9">
      <c r="B1169" s="171"/>
      <c r="C1169" s="171"/>
      <c r="D1169" s="171"/>
      <c r="E1169" s="171"/>
      <c r="F1169" s="171"/>
      <c r="G1169" s="171"/>
      <c r="H1169" s="171"/>
      <c r="I1169" s="171"/>
    </row>
    <row r="1170" spans="2:9">
      <c r="B1170" s="171"/>
      <c r="C1170" s="171"/>
      <c r="D1170" s="171"/>
      <c r="E1170" s="171"/>
      <c r="F1170" s="171"/>
      <c r="G1170" s="171"/>
      <c r="H1170" s="171"/>
      <c r="I1170" s="171"/>
    </row>
    <row r="1171" spans="2:9">
      <c r="B1171" s="171"/>
      <c r="C1171" s="171"/>
      <c r="D1171" s="171"/>
      <c r="E1171" s="171"/>
      <c r="F1171" s="171"/>
      <c r="G1171" s="171"/>
      <c r="H1171" s="171"/>
      <c r="I1171" s="171"/>
    </row>
    <row r="1172" spans="2:9">
      <c r="B1172" s="171"/>
      <c r="C1172" s="171"/>
      <c r="D1172" s="171"/>
      <c r="E1172" s="171"/>
      <c r="F1172" s="171"/>
      <c r="G1172" s="171"/>
      <c r="H1172" s="171"/>
      <c r="I1172" s="171"/>
    </row>
    <row r="1173" spans="2:9">
      <c r="B1173" s="171"/>
      <c r="C1173" s="171"/>
      <c r="D1173" s="171"/>
      <c r="E1173" s="171"/>
      <c r="F1173" s="171"/>
      <c r="G1173" s="171"/>
      <c r="H1173" s="171"/>
      <c r="I1173" s="171"/>
    </row>
    <row r="1174" spans="2:9">
      <c r="B1174" s="171"/>
      <c r="C1174" s="171"/>
      <c r="D1174" s="171"/>
      <c r="E1174" s="171"/>
      <c r="F1174" s="171"/>
      <c r="G1174" s="171"/>
      <c r="H1174" s="171"/>
      <c r="I1174" s="171"/>
    </row>
    <row r="1175" spans="2:9">
      <c r="B1175" s="171"/>
      <c r="C1175" s="171"/>
      <c r="D1175" s="171"/>
      <c r="E1175" s="171"/>
      <c r="F1175" s="171"/>
      <c r="G1175" s="171"/>
      <c r="H1175" s="171"/>
      <c r="I1175" s="171"/>
    </row>
    <row r="1176" spans="2:9">
      <c r="B1176" s="171"/>
      <c r="C1176" s="171"/>
      <c r="D1176" s="171"/>
      <c r="E1176" s="171"/>
      <c r="F1176" s="171"/>
      <c r="G1176" s="171"/>
      <c r="H1176" s="171"/>
      <c r="I1176" s="171"/>
    </row>
    <row r="1177" spans="2:9">
      <c r="B1177" s="171"/>
      <c r="C1177" s="171"/>
      <c r="D1177" s="171"/>
      <c r="E1177" s="171"/>
      <c r="F1177" s="171"/>
      <c r="G1177" s="171"/>
      <c r="H1177" s="171"/>
      <c r="I1177" s="171"/>
    </row>
    <row r="1178" spans="2:9">
      <c r="B1178" s="171"/>
      <c r="C1178" s="171"/>
      <c r="D1178" s="171"/>
      <c r="E1178" s="171"/>
      <c r="F1178" s="171"/>
      <c r="G1178" s="171"/>
      <c r="H1178" s="171"/>
      <c r="I1178" s="171"/>
    </row>
    <row r="1179" spans="2:9">
      <c r="B1179" s="171"/>
      <c r="C1179" s="171"/>
      <c r="D1179" s="171"/>
      <c r="E1179" s="171"/>
      <c r="F1179" s="171"/>
      <c r="G1179" s="171"/>
      <c r="H1179" s="171"/>
      <c r="I1179" s="171"/>
    </row>
    <row r="1180" spans="2:9">
      <c r="B1180" s="171"/>
      <c r="C1180" s="171"/>
      <c r="D1180" s="171"/>
      <c r="E1180" s="171"/>
      <c r="F1180" s="171"/>
      <c r="G1180" s="171"/>
      <c r="H1180" s="171"/>
      <c r="I1180" s="171"/>
    </row>
    <row r="1181" spans="2:9">
      <c r="B1181" s="171"/>
      <c r="C1181" s="171"/>
      <c r="D1181" s="171"/>
      <c r="E1181" s="171"/>
      <c r="F1181" s="171"/>
      <c r="G1181" s="171"/>
      <c r="H1181" s="171"/>
      <c r="I1181" s="171"/>
    </row>
    <row r="1182" spans="2:9">
      <c r="B1182" s="171"/>
      <c r="C1182" s="171"/>
      <c r="D1182" s="171"/>
      <c r="E1182" s="171"/>
      <c r="F1182" s="171"/>
      <c r="G1182" s="171"/>
      <c r="H1182" s="171"/>
      <c r="I1182" s="171"/>
    </row>
    <row r="1183" spans="2:9">
      <c r="B1183" s="171"/>
      <c r="C1183" s="171"/>
      <c r="D1183" s="171"/>
      <c r="E1183" s="171"/>
      <c r="F1183" s="171"/>
      <c r="G1183" s="171"/>
      <c r="H1183" s="171"/>
      <c r="I1183" s="171"/>
    </row>
    <row r="1184" spans="2:9">
      <c r="B1184" s="171"/>
      <c r="C1184" s="171"/>
      <c r="D1184" s="171"/>
      <c r="E1184" s="171"/>
      <c r="F1184" s="171"/>
      <c r="G1184" s="171"/>
      <c r="H1184" s="171"/>
      <c r="I1184" s="171"/>
    </row>
    <row r="1185" spans="2:9">
      <c r="B1185" s="171"/>
      <c r="C1185" s="171"/>
      <c r="D1185" s="171"/>
      <c r="E1185" s="171"/>
      <c r="F1185" s="171"/>
      <c r="G1185" s="171"/>
      <c r="H1185" s="171"/>
      <c r="I1185" s="171"/>
    </row>
    <row r="1186" spans="2:9">
      <c r="B1186" s="171"/>
      <c r="C1186" s="171"/>
      <c r="D1186" s="171"/>
      <c r="E1186" s="171"/>
      <c r="F1186" s="171"/>
      <c r="G1186" s="171"/>
      <c r="H1186" s="171"/>
      <c r="I1186" s="171"/>
    </row>
    <row r="1187" spans="2:9">
      <c r="B1187" s="171"/>
      <c r="C1187" s="171"/>
      <c r="D1187" s="171"/>
      <c r="E1187" s="171"/>
      <c r="F1187" s="171"/>
      <c r="G1187" s="171"/>
      <c r="H1187" s="171"/>
      <c r="I1187" s="171"/>
    </row>
    <row r="1188" spans="2:9">
      <c r="B1188" s="171"/>
      <c r="C1188" s="171"/>
      <c r="D1188" s="171"/>
      <c r="E1188" s="171"/>
      <c r="F1188" s="171"/>
      <c r="G1188" s="171"/>
      <c r="H1188" s="171"/>
      <c r="I1188" s="171"/>
    </row>
    <row r="1189" spans="2:9">
      <c r="B1189" s="171"/>
      <c r="C1189" s="171"/>
      <c r="D1189" s="171"/>
      <c r="E1189" s="171"/>
      <c r="F1189" s="171"/>
      <c r="G1189" s="171"/>
      <c r="H1189" s="171"/>
      <c r="I1189" s="171"/>
    </row>
    <row r="1190" spans="2:9">
      <c r="B1190" s="171"/>
      <c r="C1190" s="171"/>
      <c r="D1190" s="171"/>
      <c r="E1190" s="171"/>
      <c r="F1190" s="171"/>
      <c r="G1190" s="171"/>
      <c r="H1190" s="171"/>
      <c r="I1190" s="171"/>
    </row>
    <row r="1191" spans="2:9">
      <c r="B1191" s="171"/>
      <c r="C1191" s="171"/>
      <c r="D1191" s="171"/>
      <c r="E1191" s="171"/>
      <c r="F1191" s="171"/>
      <c r="G1191" s="171"/>
      <c r="H1191" s="171"/>
      <c r="I1191" s="171"/>
    </row>
    <row r="1192" spans="2:9">
      <c r="B1192" s="171"/>
      <c r="C1192" s="171"/>
      <c r="D1192" s="171"/>
      <c r="E1192" s="171"/>
      <c r="F1192" s="171"/>
      <c r="G1192" s="171"/>
      <c r="H1192" s="171"/>
      <c r="I1192" s="171"/>
    </row>
    <row r="1193" spans="2:9">
      <c r="B1193" s="171"/>
      <c r="C1193" s="171"/>
      <c r="D1193" s="171"/>
      <c r="E1193" s="171"/>
      <c r="F1193" s="171"/>
      <c r="G1193" s="171"/>
      <c r="H1193" s="171"/>
      <c r="I1193" s="171"/>
    </row>
    <row r="1194" spans="2:9">
      <c r="B1194" s="171"/>
      <c r="C1194" s="171"/>
      <c r="D1194" s="171"/>
      <c r="E1194" s="171"/>
      <c r="F1194" s="171"/>
      <c r="G1194" s="171"/>
      <c r="H1194" s="171"/>
      <c r="I1194" s="171"/>
    </row>
    <row r="1195" spans="2:9">
      <c r="B1195" s="171"/>
      <c r="C1195" s="171"/>
      <c r="D1195" s="171"/>
      <c r="E1195" s="171"/>
      <c r="F1195" s="171"/>
      <c r="G1195" s="171"/>
      <c r="H1195" s="171"/>
      <c r="I1195" s="171"/>
    </row>
    <row r="1196" spans="2:9">
      <c r="B1196" s="171"/>
      <c r="C1196" s="171"/>
      <c r="D1196" s="171"/>
      <c r="E1196" s="171"/>
      <c r="F1196" s="171"/>
      <c r="G1196" s="171"/>
      <c r="H1196" s="171"/>
      <c r="I1196" s="171"/>
    </row>
    <row r="1197" spans="2:9">
      <c r="B1197" s="171"/>
      <c r="C1197" s="171"/>
      <c r="D1197" s="171"/>
      <c r="E1197" s="171"/>
      <c r="F1197" s="171"/>
      <c r="G1197" s="171"/>
      <c r="H1197" s="171"/>
      <c r="I1197" s="171"/>
    </row>
    <row r="1198" spans="2:9">
      <c r="B1198" s="171"/>
      <c r="C1198" s="171"/>
      <c r="D1198" s="171"/>
      <c r="E1198" s="171"/>
      <c r="F1198" s="171"/>
      <c r="G1198" s="171"/>
      <c r="H1198" s="171"/>
      <c r="I1198" s="171"/>
    </row>
    <row r="1199" spans="2:9">
      <c r="B1199" s="171"/>
      <c r="C1199" s="171"/>
      <c r="D1199" s="171"/>
      <c r="E1199" s="171"/>
      <c r="F1199" s="171"/>
      <c r="G1199" s="171"/>
      <c r="H1199" s="171"/>
      <c r="I1199" s="171"/>
    </row>
    <row r="1200" spans="2:9">
      <c r="B1200" s="171"/>
      <c r="C1200" s="171"/>
      <c r="D1200" s="171"/>
      <c r="E1200" s="171"/>
      <c r="F1200" s="171"/>
      <c r="G1200" s="171"/>
      <c r="H1200" s="171"/>
      <c r="I1200" s="171"/>
    </row>
    <row r="1201" spans="2:9">
      <c r="B1201" s="171"/>
      <c r="C1201" s="171"/>
      <c r="D1201" s="171"/>
      <c r="E1201" s="171"/>
      <c r="F1201" s="171"/>
      <c r="G1201" s="171"/>
      <c r="H1201" s="171"/>
      <c r="I1201" s="171"/>
    </row>
    <row r="1202" spans="2:9">
      <c r="B1202" s="171"/>
      <c r="C1202" s="171"/>
      <c r="D1202" s="171"/>
      <c r="E1202" s="171"/>
      <c r="F1202" s="171"/>
      <c r="G1202" s="171"/>
      <c r="H1202" s="171"/>
      <c r="I1202" s="171"/>
    </row>
    <row r="1203" spans="2:9">
      <c r="B1203" s="171"/>
      <c r="C1203" s="171"/>
      <c r="D1203" s="171"/>
      <c r="E1203" s="171"/>
      <c r="F1203" s="171"/>
      <c r="G1203" s="171"/>
      <c r="H1203" s="171"/>
      <c r="I1203" s="171"/>
    </row>
    <row r="1204" spans="2:9">
      <c r="B1204" s="171"/>
      <c r="C1204" s="171"/>
      <c r="D1204" s="171"/>
      <c r="E1204" s="171"/>
      <c r="F1204" s="171"/>
      <c r="G1204" s="171"/>
      <c r="H1204" s="171"/>
      <c r="I1204" s="171"/>
    </row>
    <row r="1205" spans="2:9">
      <c r="B1205" s="171"/>
      <c r="C1205" s="171"/>
      <c r="D1205" s="171"/>
      <c r="E1205" s="171"/>
      <c r="F1205" s="171"/>
      <c r="G1205" s="171"/>
      <c r="H1205" s="171"/>
      <c r="I1205" s="171"/>
    </row>
    <row r="1206" spans="2:9">
      <c r="B1206" s="171"/>
      <c r="C1206" s="171"/>
      <c r="D1206" s="171"/>
      <c r="E1206" s="171"/>
      <c r="F1206" s="171"/>
      <c r="G1206" s="171"/>
      <c r="H1206" s="171"/>
      <c r="I1206" s="171"/>
    </row>
    <row r="1207" spans="2:9">
      <c r="B1207" s="171"/>
      <c r="C1207" s="171"/>
      <c r="D1207" s="171"/>
      <c r="E1207" s="171"/>
      <c r="F1207" s="171"/>
      <c r="G1207" s="171"/>
      <c r="H1207" s="171"/>
      <c r="I1207" s="171"/>
    </row>
    <row r="1208" spans="2:9">
      <c r="B1208" s="171"/>
      <c r="C1208" s="171"/>
      <c r="D1208" s="171"/>
      <c r="E1208" s="171"/>
      <c r="F1208" s="171"/>
      <c r="G1208" s="171"/>
      <c r="H1208" s="171"/>
      <c r="I1208" s="171"/>
    </row>
    <row r="1209" spans="2:9">
      <c r="B1209" s="171"/>
      <c r="C1209" s="171"/>
      <c r="D1209" s="171"/>
      <c r="E1209" s="171"/>
      <c r="F1209" s="171"/>
      <c r="G1209" s="171"/>
      <c r="H1209" s="171"/>
      <c r="I1209" s="171"/>
    </row>
    <row r="1210" spans="2:9">
      <c r="B1210" s="171"/>
      <c r="C1210" s="171"/>
      <c r="D1210" s="171"/>
      <c r="E1210" s="171"/>
      <c r="F1210" s="171"/>
      <c r="G1210" s="171"/>
      <c r="H1210" s="171"/>
      <c r="I1210" s="171"/>
    </row>
    <row r="1211" spans="2:9">
      <c r="B1211" s="171"/>
      <c r="C1211" s="171"/>
      <c r="D1211" s="171"/>
      <c r="E1211" s="171"/>
      <c r="F1211" s="171"/>
      <c r="G1211" s="171"/>
      <c r="H1211" s="171"/>
      <c r="I1211" s="171"/>
    </row>
    <row r="1212" spans="2:9">
      <c r="B1212" s="171"/>
      <c r="C1212" s="171"/>
      <c r="D1212" s="171"/>
      <c r="E1212" s="171"/>
      <c r="F1212" s="171"/>
      <c r="G1212" s="171"/>
      <c r="H1212" s="171"/>
      <c r="I1212" s="171"/>
    </row>
    <row r="1213" spans="2:9">
      <c r="B1213" s="171"/>
      <c r="C1213" s="171"/>
      <c r="D1213" s="171"/>
      <c r="E1213" s="171"/>
      <c r="F1213" s="171"/>
      <c r="G1213" s="171"/>
      <c r="H1213" s="171"/>
      <c r="I1213" s="171"/>
    </row>
    <row r="1214" spans="2:9">
      <c r="B1214" s="171"/>
      <c r="C1214" s="171"/>
      <c r="D1214" s="171"/>
      <c r="E1214" s="171"/>
      <c r="F1214" s="171"/>
      <c r="G1214" s="171"/>
      <c r="H1214" s="171"/>
      <c r="I1214" s="171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B4:H4"/>
    <mergeCell ref="B5:B6"/>
    <mergeCell ref="C5:C6"/>
    <mergeCell ref="D5:D6"/>
    <mergeCell ref="E5:H5"/>
  </mergeCells>
  <pageMargins left="0.75" right="0.75" top="1" bottom="1" header="0.5" footer="0.5"/>
  <pageSetup scale="6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909"/>
  <sheetViews>
    <sheetView showGridLines="0" view="pageBreakPreview" zoomScale="85" zoomScaleNormal="75" zoomScaleSheetLayoutView="85" workbookViewId="0">
      <selection activeCell="C7" sqref="C7"/>
    </sheetView>
  </sheetViews>
  <sheetFormatPr defaultColWidth="9.140625" defaultRowHeight="12.75"/>
  <cols>
    <col min="1" max="1" width="1.85546875" style="74" customWidth="1"/>
    <col min="2" max="2" width="52" style="74" customWidth="1"/>
    <col min="3" max="15" width="14.140625" style="74" customWidth="1"/>
    <col min="16" max="16" width="1.7109375" style="2" customWidth="1"/>
    <col min="17" max="35" width="9.140625" style="2"/>
    <col min="36" max="16384" width="9.140625" style="74"/>
  </cols>
  <sheetData>
    <row r="1" spans="2:15" ht="9.6" customHeight="1"/>
    <row r="2" spans="2:15" ht="15.75">
      <c r="B2" s="111" t="s">
        <v>963</v>
      </c>
      <c r="C2" s="73"/>
      <c r="D2" s="594"/>
      <c r="E2" s="594"/>
      <c r="F2" s="594"/>
    </row>
    <row r="3" spans="2:15" ht="7.9" customHeight="1" thickBot="1">
      <c r="B3" s="30"/>
      <c r="C3" s="73"/>
      <c r="D3" s="594"/>
      <c r="E3" s="594"/>
      <c r="F3" s="594"/>
    </row>
    <row r="4" spans="2:15" ht="15.75" thickBot="1">
      <c r="B4" s="1206" t="s">
        <v>602</v>
      </c>
      <c r="C4" s="1207"/>
      <c r="D4" s="1207"/>
      <c r="E4" s="1207"/>
      <c r="F4" s="1207"/>
      <c r="G4" s="1207"/>
      <c r="H4" s="1207"/>
      <c r="I4" s="1207"/>
      <c r="J4" s="1207"/>
      <c r="K4" s="1207"/>
      <c r="L4" s="1207"/>
      <c r="M4" s="1207"/>
      <c r="N4" s="1207"/>
      <c r="O4" s="1208"/>
    </row>
    <row r="5" spans="2:15">
      <c r="B5" s="595"/>
      <c r="C5" s="574" t="s">
        <v>406</v>
      </c>
      <c r="D5" s="574" t="s">
        <v>376</v>
      </c>
      <c r="E5" s="574" t="s">
        <v>377</v>
      </c>
      <c r="F5" s="574" t="s">
        <v>378</v>
      </c>
      <c r="G5" s="574" t="s">
        <v>379</v>
      </c>
      <c r="H5" s="574" t="s">
        <v>380</v>
      </c>
      <c r="I5" s="574" t="s">
        <v>381</v>
      </c>
      <c r="J5" s="574" t="s">
        <v>382</v>
      </c>
      <c r="K5" s="574" t="s">
        <v>383</v>
      </c>
      <c r="L5" s="574" t="s">
        <v>384</v>
      </c>
      <c r="M5" s="574" t="s">
        <v>385</v>
      </c>
      <c r="N5" s="574" t="s">
        <v>407</v>
      </c>
      <c r="O5" s="596" t="s">
        <v>408</v>
      </c>
    </row>
    <row r="6" spans="2:15" s="2" customFormat="1" ht="15">
      <c r="B6" s="101" t="s">
        <v>941</v>
      </c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4"/>
    </row>
    <row r="7" spans="2:15" s="2" customFormat="1">
      <c r="B7" s="100" t="s">
        <v>409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67">
        <f>SUM(C7:N7)</f>
        <v>0</v>
      </c>
    </row>
    <row r="8" spans="2:15" s="2" customFormat="1">
      <c r="B8" s="100" t="s">
        <v>410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6">
        <f>IF(O7=0,0,+O9/O7)</f>
        <v>0</v>
      </c>
    </row>
    <row r="9" spans="2:15" s="2" customFormat="1">
      <c r="B9" s="100" t="s">
        <v>411</v>
      </c>
      <c r="C9" s="14">
        <f t="shared" ref="C9:M9" si="0">C7*C8</f>
        <v>0</v>
      </c>
      <c r="D9" s="14">
        <f t="shared" si="0"/>
        <v>0</v>
      </c>
      <c r="E9" s="14">
        <f t="shared" si="0"/>
        <v>0</v>
      </c>
      <c r="F9" s="14">
        <f t="shared" si="0"/>
        <v>0</v>
      </c>
      <c r="G9" s="14">
        <f t="shared" si="0"/>
        <v>0</v>
      </c>
      <c r="H9" s="14">
        <f t="shared" si="0"/>
        <v>0</v>
      </c>
      <c r="I9" s="14">
        <f t="shared" si="0"/>
        <v>0</v>
      </c>
      <c r="J9" s="14">
        <f t="shared" si="0"/>
        <v>0</v>
      </c>
      <c r="K9" s="14">
        <f t="shared" si="0"/>
        <v>0</v>
      </c>
      <c r="L9" s="14">
        <f t="shared" si="0"/>
        <v>0</v>
      </c>
      <c r="M9" s="14">
        <f t="shared" si="0"/>
        <v>0</v>
      </c>
      <c r="N9" s="14">
        <f>N7*N8</f>
        <v>0</v>
      </c>
      <c r="O9" s="67">
        <f>SUM(C9:N9)</f>
        <v>0</v>
      </c>
    </row>
    <row r="10" spans="2:15" s="2" customFormat="1" ht="15">
      <c r="B10" s="101" t="s">
        <v>942</v>
      </c>
      <c r="C10" s="102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4"/>
    </row>
    <row r="11" spans="2:15" s="2" customFormat="1">
      <c r="B11" s="100" t="s">
        <v>409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67">
        <f>SUM(C11:N11)</f>
        <v>0</v>
      </c>
    </row>
    <row r="12" spans="2:15" s="2" customFormat="1">
      <c r="B12" s="100" t="s">
        <v>410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6">
        <f>IF(O11=0,0,+O13/O11)</f>
        <v>0</v>
      </c>
    </row>
    <row r="13" spans="2:15" s="2" customFormat="1">
      <c r="B13" s="100" t="s">
        <v>412</v>
      </c>
      <c r="C13" s="14">
        <f t="shared" ref="C13:N13" si="1">C11*C12</f>
        <v>0</v>
      </c>
      <c r="D13" s="14">
        <f t="shared" si="1"/>
        <v>0</v>
      </c>
      <c r="E13" s="14">
        <f t="shared" si="1"/>
        <v>0</v>
      </c>
      <c r="F13" s="14">
        <f t="shared" si="1"/>
        <v>0</v>
      </c>
      <c r="G13" s="14">
        <f t="shared" si="1"/>
        <v>0</v>
      </c>
      <c r="H13" s="14">
        <f t="shared" si="1"/>
        <v>0</v>
      </c>
      <c r="I13" s="14">
        <f t="shared" si="1"/>
        <v>0</v>
      </c>
      <c r="J13" s="14">
        <f t="shared" si="1"/>
        <v>0</v>
      </c>
      <c r="K13" s="14">
        <f t="shared" si="1"/>
        <v>0</v>
      </c>
      <c r="L13" s="14">
        <f t="shared" si="1"/>
        <v>0</v>
      </c>
      <c r="M13" s="14">
        <f t="shared" si="1"/>
        <v>0</v>
      </c>
      <c r="N13" s="14">
        <f t="shared" si="1"/>
        <v>0</v>
      </c>
      <c r="O13" s="67">
        <f>SUM(C13:N13)</f>
        <v>0</v>
      </c>
    </row>
    <row r="14" spans="2:15" s="2" customFormat="1" ht="15">
      <c r="B14" s="101" t="s">
        <v>413</v>
      </c>
      <c r="C14" s="102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4"/>
    </row>
    <row r="15" spans="2:15" s="2" customFormat="1">
      <c r="B15" s="100" t="s">
        <v>409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67">
        <f>SUM(C15:N15)</f>
        <v>0</v>
      </c>
    </row>
    <row r="16" spans="2:15" s="2" customFormat="1">
      <c r="B16" s="100" t="s">
        <v>410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6">
        <f>IF(O15=0,0,+O17/O15)</f>
        <v>0</v>
      </c>
    </row>
    <row r="17" spans="2:15" s="2" customFormat="1">
      <c r="B17" s="100" t="s">
        <v>412</v>
      </c>
      <c r="C17" s="14">
        <f t="shared" ref="C17:N17" si="2">C15*C16</f>
        <v>0</v>
      </c>
      <c r="D17" s="14">
        <f t="shared" si="2"/>
        <v>0</v>
      </c>
      <c r="E17" s="14">
        <f t="shared" si="2"/>
        <v>0</v>
      </c>
      <c r="F17" s="14">
        <f t="shared" si="2"/>
        <v>0</v>
      </c>
      <c r="G17" s="14">
        <f t="shared" si="2"/>
        <v>0</v>
      </c>
      <c r="H17" s="14">
        <f t="shared" si="2"/>
        <v>0</v>
      </c>
      <c r="I17" s="14">
        <f t="shared" si="2"/>
        <v>0</v>
      </c>
      <c r="J17" s="14">
        <f t="shared" si="2"/>
        <v>0</v>
      </c>
      <c r="K17" s="14">
        <f t="shared" si="2"/>
        <v>0</v>
      </c>
      <c r="L17" s="14">
        <f t="shared" si="2"/>
        <v>0</v>
      </c>
      <c r="M17" s="14">
        <f t="shared" si="2"/>
        <v>0</v>
      </c>
      <c r="N17" s="14">
        <f t="shared" si="2"/>
        <v>0</v>
      </c>
      <c r="O17" s="67">
        <f>SUM(C17:N17)</f>
        <v>0</v>
      </c>
    </row>
    <row r="18" spans="2:15" s="2" customFormat="1">
      <c r="B18" s="100"/>
      <c r="C18" s="102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4"/>
    </row>
    <row r="19" spans="2:15" s="2" customFormat="1" ht="15.75">
      <c r="B19" s="105" t="s">
        <v>414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7"/>
    </row>
    <row r="20" spans="2:15" s="2" customFormat="1" ht="13.5" thickBot="1">
      <c r="B20" s="108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10"/>
    </row>
    <row r="21" spans="2:15" s="2" customFormat="1">
      <c r="B21" s="597" t="s">
        <v>415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4"/>
    </row>
    <row r="22" spans="2:15" s="2" customFormat="1" ht="13.5" thickBot="1">
      <c r="B22" s="598" t="s">
        <v>404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1"/>
    </row>
    <row r="23" spans="2:15" s="2" customFormat="1" ht="13.5" thickBot="1">
      <c r="B23" s="17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89"/>
    </row>
    <row r="24" spans="2:15" ht="15.75" thickBot="1">
      <c r="B24" s="1206" t="s">
        <v>603</v>
      </c>
      <c r="C24" s="1207"/>
      <c r="D24" s="1207"/>
      <c r="E24" s="1207"/>
      <c r="F24" s="1207"/>
      <c r="G24" s="1207"/>
      <c r="H24" s="1207"/>
      <c r="I24" s="1207"/>
      <c r="J24" s="1207"/>
      <c r="K24" s="1207"/>
      <c r="L24" s="1207"/>
      <c r="M24" s="1207"/>
      <c r="N24" s="1207"/>
      <c r="O24" s="1208"/>
    </row>
    <row r="25" spans="2:15">
      <c r="B25" s="595"/>
      <c r="C25" s="574" t="s">
        <v>406</v>
      </c>
      <c r="D25" s="574" t="s">
        <v>376</v>
      </c>
      <c r="E25" s="574" t="s">
        <v>377</v>
      </c>
      <c r="F25" s="574" t="s">
        <v>378</v>
      </c>
      <c r="G25" s="574" t="s">
        <v>379</v>
      </c>
      <c r="H25" s="574" t="s">
        <v>380</v>
      </c>
      <c r="I25" s="574" t="s">
        <v>381</v>
      </c>
      <c r="J25" s="574" t="s">
        <v>382</v>
      </c>
      <c r="K25" s="574" t="s">
        <v>383</v>
      </c>
      <c r="L25" s="574" t="s">
        <v>384</v>
      </c>
      <c r="M25" s="574" t="s">
        <v>385</v>
      </c>
      <c r="N25" s="574" t="s">
        <v>407</v>
      </c>
      <c r="O25" s="596" t="s">
        <v>408</v>
      </c>
    </row>
    <row r="26" spans="2:15" s="2" customFormat="1" ht="15">
      <c r="B26" s="101" t="s">
        <v>941</v>
      </c>
      <c r="C26" s="102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4"/>
    </row>
    <row r="27" spans="2:15" s="2" customFormat="1">
      <c r="B27" s="100" t="s">
        <v>409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7">
        <f>SUM(C27:N27)</f>
        <v>0</v>
      </c>
    </row>
    <row r="28" spans="2:15" s="2" customFormat="1">
      <c r="B28" s="100" t="s">
        <v>410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6">
        <f>IF(O27=0,0,+O29/O27)</f>
        <v>0</v>
      </c>
    </row>
    <row r="29" spans="2:15" s="2" customFormat="1">
      <c r="B29" s="100" t="s">
        <v>411</v>
      </c>
      <c r="C29" s="14">
        <f t="shared" ref="C29:M29" si="3">C27*C28</f>
        <v>0</v>
      </c>
      <c r="D29" s="14">
        <f>D27*D28</f>
        <v>0</v>
      </c>
      <c r="E29" s="14">
        <f t="shared" si="3"/>
        <v>0</v>
      </c>
      <c r="F29" s="14">
        <f t="shared" si="3"/>
        <v>0</v>
      </c>
      <c r="G29" s="14">
        <f t="shared" si="3"/>
        <v>0</v>
      </c>
      <c r="H29" s="14">
        <f t="shared" si="3"/>
        <v>0</v>
      </c>
      <c r="I29" s="14">
        <f t="shared" si="3"/>
        <v>0</v>
      </c>
      <c r="J29" s="14">
        <f t="shared" si="3"/>
        <v>0</v>
      </c>
      <c r="K29" s="14">
        <f t="shared" si="3"/>
        <v>0</v>
      </c>
      <c r="L29" s="14">
        <f t="shared" si="3"/>
        <v>0</v>
      </c>
      <c r="M29" s="14">
        <f t="shared" si="3"/>
        <v>0</v>
      </c>
      <c r="N29" s="14">
        <f>N27*N28</f>
        <v>0</v>
      </c>
      <c r="O29" s="67">
        <f>SUM(C29:N29)</f>
        <v>0</v>
      </c>
    </row>
    <row r="30" spans="2:15" s="2" customFormat="1" ht="15">
      <c r="B30" s="101" t="s">
        <v>942</v>
      </c>
      <c r="C30" s="102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4"/>
    </row>
    <row r="31" spans="2:15" s="2" customFormat="1">
      <c r="B31" s="100" t="s">
        <v>409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67">
        <f>SUM(C31:N31)</f>
        <v>0</v>
      </c>
    </row>
    <row r="32" spans="2:15" s="2" customFormat="1">
      <c r="B32" s="100" t="s">
        <v>410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6">
        <f>IF(O31=0,0,+O33/O31)</f>
        <v>0</v>
      </c>
    </row>
    <row r="33" spans="2:15" s="2" customFormat="1">
      <c r="B33" s="100" t="s">
        <v>412</v>
      </c>
      <c r="C33" s="14">
        <f t="shared" ref="C33:N33" si="4">C31*C32</f>
        <v>0</v>
      </c>
      <c r="D33" s="14">
        <f t="shared" si="4"/>
        <v>0</v>
      </c>
      <c r="E33" s="14">
        <f t="shared" si="4"/>
        <v>0</v>
      </c>
      <c r="F33" s="14">
        <f t="shared" si="4"/>
        <v>0</v>
      </c>
      <c r="G33" s="14">
        <f t="shared" si="4"/>
        <v>0</v>
      </c>
      <c r="H33" s="14">
        <f t="shared" si="4"/>
        <v>0</v>
      </c>
      <c r="I33" s="14">
        <f t="shared" si="4"/>
        <v>0</v>
      </c>
      <c r="J33" s="14">
        <f t="shared" si="4"/>
        <v>0</v>
      </c>
      <c r="K33" s="14">
        <f t="shared" si="4"/>
        <v>0</v>
      </c>
      <c r="L33" s="14">
        <f t="shared" si="4"/>
        <v>0</v>
      </c>
      <c r="M33" s="14">
        <f t="shared" si="4"/>
        <v>0</v>
      </c>
      <c r="N33" s="14">
        <f t="shared" si="4"/>
        <v>0</v>
      </c>
      <c r="O33" s="67">
        <f>SUM(C33:N33)</f>
        <v>0</v>
      </c>
    </row>
    <row r="34" spans="2:15" s="2" customFormat="1" ht="15">
      <c r="B34" s="101" t="s">
        <v>413</v>
      </c>
      <c r="C34" s="102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4"/>
    </row>
    <row r="35" spans="2:15" s="2" customFormat="1">
      <c r="B35" s="100" t="s">
        <v>409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67">
        <f>SUM(C35:N35)</f>
        <v>0</v>
      </c>
    </row>
    <row r="36" spans="2:15" s="2" customFormat="1">
      <c r="B36" s="100" t="s">
        <v>410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6">
        <f>IF(O35=0,0,+O37/O35)</f>
        <v>0</v>
      </c>
    </row>
    <row r="37" spans="2:15" s="2" customFormat="1">
      <c r="B37" s="100" t="s">
        <v>412</v>
      </c>
      <c r="C37" s="14">
        <f t="shared" ref="C37:N37" si="5">C35*C36</f>
        <v>0</v>
      </c>
      <c r="D37" s="14">
        <f t="shared" si="5"/>
        <v>0</v>
      </c>
      <c r="E37" s="14">
        <f t="shared" si="5"/>
        <v>0</v>
      </c>
      <c r="F37" s="14">
        <f t="shared" si="5"/>
        <v>0</v>
      </c>
      <c r="G37" s="14">
        <f t="shared" si="5"/>
        <v>0</v>
      </c>
      <c r="H37" s="14">
        <f t="shared" si="5"/>
        <v>0</v>
      </c>
      <c r="I37" s="14">
        <f t="shared" si="5"/>
        <v>0</v>
      </c>
      <c r="J37" s="14">
        <f t="shared" si="5"/>
        <v>0</v>
      </c>
      <c r="K37" s="14">
        <f t="shared" si="5"/>
        <v>0</v>
      </c>
      <c r="L37" s="14">
        <f t="shared" si="5"/>
        <v>0</v>
      </c>
      <c r="M37" s="14">
        <f t="shared" si="5"/>
        <v>0</v>
      </c>
      <c r="N37" s="14">
        <f t="shared" si="5"/>
        <v>0</v>
      </c>
      <c r="O37" s="67">
        <f>SUM(C37:N37)</f>
        <v>0</v>
      </c>
    </row>
    <row r="38" spans="2:15" s="2" customFormat="1">
      <c r="B38" s="100"/>
      <c r="C38" s="102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4"/>
    </row>
    <row r="39" spans="2:15" s="2" customFormat="1" ht="15.75">
      <c r="B39" s="105" t="s">
        <v>414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7"/>
    </row>
    <row r="40" spans="2:15" s="2" customFormat="1" ht="13.5" thickBot="1">
      <c r="B40" s="108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10"/>
    </row>
    <row r="41" spans="2:15" s="2" customFormat="1">
      <c r="B41" s="597" t="s">
        <v>415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4"/>
    </row>
    <row r="42" spans="2:15" s="2" customFormat="1" ht="13.5" thickBot="1">
      <c r="B42" s="598" t="s">
        <v>404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1"/>
    </row>
    <row r="43" spans="2:15" s="2" customFormat="1" ht="13.5" thickBot="1">
      <c r="B43" s="17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9"/>
    </row>
    <row r="44" spans="2:15" ht="15.75" thickBot="1">
      <c r="B44" s="1206" t="s">
        <v>543</v>
      </c>
      <c r="C44" s="1207"/>
      <c r="D44" s="1207"/>
      <c r="E44" s="1207"/>
      <c r="F44" s="1207"/>
      <c r="G44" s="1207"/>
      <c r="H44" s="1207"/>
      <c r="I44" s="1207"/>
      <c r="J44" s="1207"/>
      <c r="K44" s="1207"/>
      <c r="L44" s="1207"/>
      <c r="M44" s="1207"/>
      <c r="N44" s="1207"/>
      <c r="O44" s="1208"/>
    </row>
    <row r="45" spans="2:15">
      <c r="B45" s="595"/>
      <c r="C45" s="574" t="s">
        <v>406</v>
      </c>
      <c r="D45" s="574" t="s">
        <v>376</v>
      </c>
      <c r="E45" s="574" t="s">
        <v>377</v>
      </c>
      <c r="F45" s="574" t="s">
        <v>378</v>
      </c>
      <c r="G45" s="574" t="s">
        <v>379</v>
      </c>
      <c r="H45" s="574" t="s">
        <v>380</v>
      </c>
      <c r="I45" s="574" t="s">
        <v>381</v>
      </c>
      <c r="J45" s="574" t="s">
        <v>382</v>
      </c>
      <c r="K45" s="574" t="s">
        <v>383</v>
      </c>
      <c r="L45" s="574" t="s">
        <v>384</v>
      </c>
      <c r="M45" s="574" t="s">
        <v>385</v>
      </c>
      <c r="N45" s="574" t="s">
        <v>407</v>
      </c>
      <c r="O45" s="596" t="s">
        <v>408</v>
      </c>
    </row>
    <row r="46" spans="2:15" s="2" customFormat="1" ht="15">
      <c r="B46" s="101" t="s">
        <v>941</v>
      </c>
      <c r="C46" s="102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4"/>
    </row>
    <row r="47" spans="2:15" s="2" customFormat="1">
      <c r="B47" s="100" t="s">
        <v>409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67">
        <f>SUM(C47:N47)</f>
        <v>0</v>
      </c>
    </row>
    <row r="48" spans="2:15" s="2" customFormat="1">
      <c r="B48" s="100" t="s">
        <v>410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>
        <f>IF(O47=0,0,+O49/O47)</f>
        <v>0</v>
      </c>
    </row>
    <row r="49" spans="2:15" s="2" customFormat="1">
      <c r="B49" s="100" t="s">
        <v>411</v>
      </c>
      <c r="C49" s="14">
        <f t="shared" ref="C49:M49" si="6">C47*C48</f>
        <v>0</v>
      </c>
      <c r="D49" s="14">
        <f t="shared" si="6"/>
        <v>0</v>
      </c>
      <c r="E49" s="14">
        <f t="shared" si="6"/>
        <v>0</v>
      </c>
      <c r="F49" s="14">
        <f t="shared" si="6"/>
        <v>0</v>
      </c>
      <c r="G49" s="14">
        <f t="shared" si="6"/>
        <v>0</v>
      </c>
      <c r="H49" s="14">
        <f t="shared" si="6"/>
        <v>0</v>
      </c>
      <c r="I49" s="14">
        <f t="shared" si="6"/>
        <v>0</v>
      </c>
      <c r="J49" s="14">
        <f t="shared" si="6"/>
        <v>0</v>
      </c>
      <c r="K49" s="14">
        <f t="shared" si="6"/>
        <v>0</v>
      </c>
      <c r="L49" s="14">
        <f t="shared" si="6"/>
        <v>0</v>
      </c>
      <c r="M49" s="14">
        <f t="shared" si="6"/>
        <v>0</v>
      </c>
      <c r="N49" s="14">
        <f>N47*N48</f>
        <v>0</v>
      </c>
      <c r="O49" s="67">
        <f>SUM(C49:N49)</f>
        <v>0</v>
      </c>
    </row>
    <row r="50" spans="2:15" s="2" customFormat="1" ht="15">
      <c r="B50" s="101" t="s">
        <v>942</v>
      </c>
      <c r="C50" s="102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4"/>
    </row>
    <row r="51" spans="2:15" s="2" customFormat="1">
      <c r="B51" s="100" t="s">
        <v>409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67">
        <f>SUM(C51:N51)</f>
        <v>0</v>
      </c>
    </row>
    <row r="52" spans="2:15" s="2" customFormat="1">
      <c r="B52" s="100" t="s">
        <v>410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6">
        <f>IF(O51=0,0,+O53/O51)</f>
        <v>0</v>
      </c>
    </row>
    <row r="53" spans="2:15" s="2" customFormat="1">
      <c r="B53" s="100" t="s">
        <v>412</v>
      </c>
      <c r="C53" s="14">
        <f t="shared" ref="C53:N53" si="7">C51*C52</f>
        <v>0</v>
      </c>
      <c r="D53" s="14">
        <f t="shared" si="7"/>
        <v>0</v>
      </c>
      <c r="E53" s="14">
        <f t="shared" si="7"/>
        <v>0</v>
      </c>
      <c r="F53" s="14">
        <f t="shared" si="7"/>
        <v>0</v>
      </c>
      <c r="G53" s="14">
        <f t="shared" si="7"/>
        <v>0</v>
      </c>
      <c r="H53" s="14">
        <f t="shared" si="7"/>
        <v>0</v>
      </c>
      <c r="I53" s="14">
        <f t="shared" si="7"/>
        <v>0</v>
      </c>
      <c r="J53" s="14">
        <f t="shared" si="7"/>
        <v>0</v>
      </c>
      <c r="K53" s="14">
        <f t="shared" si="7"/>
        <v>0</v>
      </c>
      <c r="L53" s="14">
        <f t="shared" si="7"/>
        <v>0</v>
      </c>
      <c r="M53" s="14">
        <f t="shared" si="7"/>
        <v>0</v>
      </c>
      <c r="N53" s="14">
        <f t="shared" si="7"/>
        <v>0</v>
      </c>
      <c r="O53" s="67">
        <f>SUM(C53:N53)</f>
        <v>0</v>
      </c>
    </row>
    <row r="54" spans="2:15" s="2" customFormat="1" ht="15">
      <c r="B54" s="101" t="s">
        <v>413</v>
      </c>
      <c r="C54" s="102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4"/>
    </row>
    <row r="55" spans="2:15" s="2" customFormat="1">
      <c r="B55" s="100" t="s">
        <v>409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67">
        <f>SUM(C55:N55)</f>
        <v>0</v>
      </c>
    </row>
    <row r="56" spans="2:15" s="2" customFormat="1">
      <c r="B56" s="100" t="s">
        <v>410</v>
      </c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6">
        <f>IF(O55=0,0,+O57/O55)</f>
        <v>0</v>
      </c>
    </row>
    <row r="57" spans="2:15" s="2" customFormat="1">
      <c r="B57" s="100" t="s">
        <v>412</v>
      </c>
      <c r="C57" s="14">
        <f t="shared" ref="C57:N57" si="8">C55*C56</f>
        <v>0</v>
      </c>
      <c r="D57" s="14">
        <f t="shared" si="8"/>
        <v>0</v>
      </c>
      <c r="E57" s="14">
        <f t="shared" si="8"/>
        <v>0</v>
      </c>
      <c r="F57" s="14">
        <f t="shared" si="8"/>
        <v>0</v>
      </c>
      <c r="G57" s="14">
        <f t="shared" si="8"/>
        <v>0</v>
      </c>
      <c r="H57" s="14">
        <f t="shared" si="8"/>
        <v>0</v>
      </c>
      <c r="I57" s="14">
        <f t="shared" si="8"/>
        <v>0</v>
      </c>
      <c r="J57" s="14">
        <f t="shared" si="8"/>
        <v>0</v>
      </c>
      <c r="K57" s="14">
        <f t="shared" si="8"/>
        <v>0</v>
      </c>
      <c r="L57" s="14">
        <f t="shared" si="8"/>
        <v>0</v>
      </c>
      <c r="M57" s="14">
        <f t="shared" si="8"/>
        <v>0</v>
      </c>
      <c r="N57" s="14">
        <f t="shared" si="8"/>
        <v>0</v>
      </c>
      <c r="O57" s="67">
        <f>SUM(C57:N57)</f>
        <v>0</v>
      </c>
    </row>
    <row r="58" spans="2:15" s="2" customFormat="1">
      <c r="B58" s="100"/>
      <c r="C58" s="102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4"/>
    </row>
    <row r="59" spans="2:15" s="2" customFormat="1" ht="15.75">
      <c r="B59" s="105" t="s">
        <v>414</v>
      </c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7"/>
    </row>
    <row r="60" spans="2:15" s="2" customFormat="1" ht="13.5" thickBot="1">
      <c r="B60" s="108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10"/>
    </row>
    <row r="61" spans="2:15" s="2" customFormat="1">
      <c r="B61" s="597" t="s">
        <v>415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4"/>
    </row>
    <row r="62" spans="2:15" s="2" customFormat="1" ht="13.5" thickBot="1">
      <c r="B62" s="598" t="s">
        <v>404</v>
      </c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1"/>
    </row>
    <row r="63" spans="2:15" s="2" customFormat="1" ht="13.5" thickBot="1">
      <c r="B63" s="17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89"/>
    </row>
    <row r="64" spans="2:15" ht="15.75" thickBot="1">
      <c r="B64" s="1206" t="s">
        <v>604</v>
      </c>
      <c r="C64" s="1207"/>
      <c r="D64" s="1207"/>
      <c r="E64" s="1207"/>
      <c r="F64" s="1207"/>
      <c r="G64" s="1207"/>
      <c r="H64" s="1207"/>
      <c r="I64" s="1207"/>
      <c r="J64" s="1207"/>
      <c r="K64" s="1207"/>
      <c r="L64" s="1207"/>
      <c r="M64" s="1207"/>
      <c r="N64" s="1207"/>
      <c r="O64" s="1208"/>
    </row>
    <row r="65" spans="2:15">
      <c r="B65" s="595"/>
      <c r="C65" s="574" t="s">
        <v>406</v>
      </c>
      <c r="D65" s="574" t="s">
        <v>376</v>
      </c>
      <c r="E65" s="574" t="s">
        <v>377</v>
      </c>
      <c r="F65" s="574" t="s">
        <v>378</v>
      </c>
      <c r="G65" s="574" t="s">
        <v>379</v>
      </c>
      <c r="H65" s="574" t="s">
        <v>380</v>
      </c>
      <c r="I65" s="574" t="s">
        <v>381</v>
      </c>
      <c r="J65" s="574" t="s">
        <v>382</v>
      </c>
      <c r="K65" s="574" t="s">
        <v>383</v>
      </c>
      <c r="L65" s="574" t="s">
        <v>384</v>
      </c>
      <c r="M65" s="574" t="s">
        <v>385</v>
      </c>
      <c r="N65" s="574" t="s">
        <v>407</v>
      </c>
      <c r="O65" s="596" t="s">
        <v>408</v>
      </c>
    </row>
    <row r="66" spans="2:15" s="2" customFormat="1" ht="15">
      <c r="B66" s="101" t="s">
        <v>941</v>
      </c>
      <c r="C66" s="102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4"/>
    </row>
    <row r="67" spans="2:15" s="2" customFormat="1">
      <c r="B67" s="100" t="s">
        <v>409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67">
        <f>SUM(C67:N67)</f>
        <v>0</v>
      </c>
    </row>
    <row r="68" spans="2:15" s="2" customFormat="1">
      <c r="B68" s="100" t="s">
        <v>410</v>
      </c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6">
        <f>IF(O67=0,0,+O69/O67)</f>
        <v>0</v>
      </c>
    </row>
    <row r="69" spans="2:15" s="2" customFormat="1">
      <c r="B69" s="100" t="s">
        <v>411</v>
      </c>
      <c r="C69" s="14">
        <f t="shared" ref="C69:M69" si="9">C67*C68</f>
        <v>0</v>
      </c>
      <c r="D69" s="14">
        <f t="shared" si="9"/>
        <v>0</v>
      </c>
      <c r="E69" s="14">
        <f t="shared" si="9"/>
        <v>0</v>
      </c>
      <c r="F69" s="14">
        <f t="shared" si="9"/>
        <v>0</v>
      </c>
      <c r="G69" s="14">
        <f t="shared" si="9"/>
        <v>0</v>
      </c>
      <c r="H69" s="14">
        <f t="shared" si="9"/>
        <v>0</v>
      </c>
      <c r="I69" s="14">
        <f t="shared" si="9"/>
        <v>0</v>
      </c>
      <c r="J69" s="14">
        <f t="shared" si="9"/>
        <v>0</v>
      </c>
      <c r="K69" s="14">
        <f t="shared" si="9"/>
        <v>0</v>
      </c>
      <c r="L69" s="14">
        <f t="shared" si="9"/>
        <v>0</v>
      </c>
      <c r="M69" s="14">
        <f t="shared" si="9"/>
        <v>0</v>
      </c>
      <c r="N69" s="14">
        <f>N67*N68</f>
        <v>0</v>
      </c>
      <c r="O69" s="67">
        <f>SUM(C69:N69)</f>
        <v>0</v>
      </c>
    </row>
    <row r="70" spans="2:15" s="2" customFormat="1" ht="15">
      <c r="B70" s="101" t="s">
        <v>942</v>
      </c>
      <c r="C70" s="102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4"/>
    </row>
    <row r="71" spans="2:15" s="2" customFormat="1">
      <c r="B71" s="100" t="s">
        <v>409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67">
        <f>SUM(C71:N71)</f>
        <v>0</v>
      </c>
    </row>
    <row r="72" spans="2:15" s="2" customFormat="1">
      <c r="B72" s="100" t="s">
        <v>410</v>
      </c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6">
        <f>IF(O71=0,0,+O73/O71)</f>
        <v>0</v>
      </c>
    </row>
    <row r="73" spans="2:15" s="2" customFormat="1">
      <c r="B73" s="100" t="s">
        <v>412</v>
      </c>
      <c r="C73" s="14">
        <f t="shared" ref="C73:N73" si="10">C71*C72</f>
        <v>0</v>
      </c>
      <c r="D73" s="14">
        <f t="shared" si="10"/>
        <v>0</v>
      </c>
      <c r="E73" s="14">
        <f t="shared" si="10"/>
        <v>0</v>
      </c>
      <c r="F73" s="14">
        <f t="shared" si="10"/>
        <v>0</v>
      </c>
      <c r="G73" s="14">
        <f t="shared" si="10"/>
        <v>0</v>
      </c>
      <c r="H73" s="14">
        <f t="shared" si="10"/>
        <v>0</v>
      </c>
      <c r="I73" s="14">
        <f t="shared" si="10"/>
        <v>0</v>
      </c>
      <c r="J73" s="14">
        <f t="shared" si="10"/>
        <v>0</v>
      </c>
      <c r="K73" s="14">
        <f t="shared" si="10"/>
        <v>0</v>
      </c>
      <c r="L73" s="14">
        <f t="shared" si="10"/>
        <v>0</v>
      </c>
      <c r="M73" s="14">
        <f t="shared" si="10"/>
        <v>0</v>
      </c>
      <c r="N73" s="14">
        <f t="shared" si="10"/>
        <v>0</v>
      </c>
      <c r="O73" s="67">
        <f>SUM(C73:N73)</f>
        <v>0</v>
      </c>
    </row>
    <row r="74" spans="2:15" s="2" customFormat="1" ht="15">
      <c r="B74" s="101" t="s">
        <v>413</v>
      </c>
      <c r="C74" s="102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4"/>
    </row>
    <row r="75" spans="2:15" s="2" customFormat="1">
      <c r="B75" s="100" t="s">
        <v>409</v>
      </c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67">
        <f>SUM(C75:N75)</f>
        <v>0</v>
      </c>
    </row>
    <row r="76" spans="2:15" s="2" customFormat="1">
      <c r="B76" s="100" t="s">
        <v>410</v>
      </c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6">
        <f>IF(O75=0,0,+O77/O75)</f>
        <v>0</v>
      </c>
    </row>
    <row r="77" spans="2:15" s="2" customFormat="1">
      <c r="B77" s="100" t="s">
        <v>412</v>
      </c>
      <c r="C77" s="14">
        <f t="shared" ref="C77:N77" si="11">C75*C76</f>
        <v>0</v>
      </c>
      <c r="D77" s="14">
        <f t="shared" si="11"/>
        <v>0</v>
      </c>
      <c r="E77" s="14">
        <f t="shared" si="11"/>
        <v>0</v>
      </c>
      <c r="F77" s="14">
        <f t="shared" si="11"/>
        <v>0</v>
      </c>
      <c r="G77" s="14">
        <f t="shared" si="11"/>
        <v>0</v>
      </c>
      <c r="H77" s="14">
        <f t="shared" si="11"/>
        <v>0</v>
      </c>
      <c r="I77" s="14">
        <f t="shared" si="11"/>
        <v>0</v>
      </c>
      <c r="J77" s="14">
        <f t="shared" si="11"/>
        <v>0</v>
      </c>
      <c r="K77" s="14">
        <f t="shared" si="11"/>
        <v>0</v>
      </c>
      <c r="L77" s="14">
        <f t="shared" si="11"/>
        <v>0</v>
      </c>
      <c r="M77" s="14">
        <f t="shared" si="11"/>
        <v>0</v>
      </c>
      <c r="N77" s="14">
        <f t="shared" si="11"/>
        <v>0</v>
      </c>
      <c r="O77" s="67">
        <f>SUM(C77:N77)</f>
        <v>0</v>
      </c>
    </row>
    <row r="78" spans="2:15" s="2" customFormat="1">
      <c r="B78" s="100"/>
      <c r="C78" s="102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4"/>
    </row>
    <row r="79" spans="2:15" s="2" customFormat="1" ht="15.75">
      <c r="B79" s="105" t="s">
        <v>414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7"/>
    </row>
    <row r="80" spans="2:15" s="2" customFormat="1" ht="13.5" thickBot="1">
      <c r="B80" s="108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10"/>
    </row>
    <row r="81" spans="2:15" s="2" customFormat="1">
      <c r="B81" s="597" t="s">
        <v>415</v>
      </c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4"/>
    </row>
    <row r="82" spans="2:15" s="2" customFormat="1" ht="13.5" thickBot="1">
      <c r="B82" s="598" t="s">
        <v>404</v>
      </c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1"/>
    </row>
    <row r="83" spans="2:15" s="2" customFormat="1">
      <c r="B83" s="171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89"/>
    </row>
    <row r="84" spans="2:15" s="2" customFormat="1">
      <c r="B84" s="171"/>
      <c r="C84" s="171"/>
      <c r="D84" s="171"/>
      <c r="E84" s="171"/>
    </row>
    <row r="85" spans="2:15" s="2" customFormat="1">
      <c r="B85" s="171"/>
      <c r="C85" s="171"/>
      <c r="D85" s="171"/>
      <c r="E85" s="171"/>
    </row>
    <row r="86" spans="2:15" s="2" customFormat="1">
      <c r="B86" s="171"/>
      <c r="C86" s="171"/>
      <c r="D86" s="171"/>
      <c r="E86" s="171"/>
    </row>
    <row r="87" spans="2:15" s="2" customFormat="1">
      <c r="B87" s="171"/>
      <c r="C87" s="171"/>
      <c r="D87" s="171"/>
      <c r="E87" s="171"/>
    </row>
    <row r="88" spans="2:15" s="2" customFormat="1">
      <c r="B88" s="171"/>
      <c r="C88" s="171"/>
      <c r="D88" s="171"/>
      <c r="E88" s="171"/>
    </row>
    <row r="89" spans="2:15" s="2" customFormat="1">
      <c r="B89" s="171"/>
      <c r="C89" s="171"/>
      <c r="D89" s="171"/>
      <c r="E89" s="171"/>
    </row>
    <row r="90" spans="2:15" s="2" customFormat="1">
      <c r="B90" s="171"/>
      <c r="C90" s="171"/>
      <c r="D90" s="171"/>
      <c r="E90" s="171"/>
    </row>
    <row r="91" spans="2:15" s="2" customFormat="1">
      <c r="B91" s="171"/>
      <c r="C91" s="171"/>
      <c r="D91" s="171"/>
      <c r="E91" s="171"/>
    </row>
    <row r="92" spans="2:15" s="2" customFormat="1">
      <c r="B92" s="171"/>
      <c r="C92" s="171"/>
      <c r="D92" s="171"/>
      <c r="E92" s="171"/>
    </row>
    <row r="93" spans="2:15">
      <c r="B93" s="582"/>
      <c r="C93" s="582"/>
      <c r="D93" s="582"/>
      <c r="E93" s="582"/>
    </row>
    <row r="94" spans="2:15">
      <c r="B94" s="582"/>
      <c r="C94" s="582"/>
      <c r="D94" s="582"/>
      <c r="E94" s="582"/>
    </row>
    <row r="95" spans="2:15">
      <c r="B95" s="582"/>
      <c r="C95" s="582"/>
      <c r="D95" s="582"/>
      <c r="E95" s="582"/>
    </row>
    <row r="96" spans="2:15">
      <c r="B96" s="582"/>
      <c r="C96" s="582"/>
      <c r="D96" s="582"/>
      <c r="E96" s="582"/>
    </row>
    <row r="97" spans="2:5">
      <c r="B97" s="582"/>
      <c r="C97" s="582"/>
      <c r="D97" s="582"/>
      <c r="E97" s="582"/>
    </row>
    <row r="98" spans="2:5">
      <c r="B98" s="582"/>
      <c r="C98" s="582"/>
      <c r="D98" s="582"/>
      <c r="E98" s="582"/>
    </row>
    <row r="99" spans="2:5">
      <c r="B99" s="582"/>
      <c r="C99" s="582"/>
      <c r="D99" s="582"/>
      <c r="E99" s="582"/>
    </row>
    <row r="100" spans="2:5">
      <c r="B100" s="582"/>
      <c r="C100" s="582"/>
      <c r="D100" s="582"/>
      <c r="E100" s="582"/>
    </row>
    <row r="101" spans="2:5">
      <c r="B101" s="582"/>
      <c r="C101" s="582"/>
      <c r="D101" s="582"/>
      <c r="E101" s="582"/>
    </row>
    <row r="102" spans="2:5">
      <c r="B102" s="582"/>
      <c r="C102" s="582"/>
      <c r="D102" s="582"/>
      <c r="E102" s="582"/>
    </row>
    <row r="103" spans="2:5">
      <c r="B103" s="582"/>
      <c r="C103" s="582"/>
      <c r="D103" s="582"/>
      <c r="E103" s="582"/>
    </row>
    <row r="104" spans="2:5">
      <c r="B104" s="582"/>
      <c r="C104" s="582"/>
      <c r="D104" s="582"/>
      <c r="E104" s="582"/>
    </row>
    <row r="105" spans="2:5">
      <c r="B105" s="582"/>
      <c r="C105" s="582"/>
      <c r="D105" s="582"/>
      <c r="E105" s="582"/>
    </row>
    <row r="106" spans="2:5">
      <c r="B106" s="582"/>
      <c r="C106" s="582"/>
      <c r="D106" s="582"/>
      <c r="E106" s="582"/>
    </row>
    <row r="107" spans="2:5">
      <c r="B107" s="582"/>
      <c r="C107" s="582"/>
      <c r="D107" s="582"/>
      <c r="E107" s="582"/>
    </row>
    <row r="108" spans="2:5">
      <c r="B108" s="582"/>
      <c r="C108" s="582"/>
      <c r="D108" s="582"/>
      <c r="E108" s="582"/>
    </row>
    <row r="109" spans="2:5">
      <c r="B109" s="582"/>
      <c r="C109" s="582"/>
      <c r="D109" s="582"/>
      <c r="E109" s="582"/>
    </row>
    <row r="110" spans="2:5">
      <c r="B110" s="582"/>
      <c r="C110" s="582"/>
      <c r="D110" s="582"/>
      <c r="E110" s="582"/>
    </row>
    <row r="111" spans="2:5">
      <c r="B111" s="582"/>
      <c r="C111" s="582"/>
      <c r="D111" s="582"/>
      <c r="E111" s="582"/>
    </row>
    <row r="112" spans="2:5">
      <c r="B112" s="582"/>
      <c r="C112" s="582"/>
      <c r="D112" s="582"/>
      <c r="E112" s="582"/>
    </row>
    <row r="113" spans="2:5">
      <c r="B113" s="582"/>
      <c r="C113" s="582"/>
      <c r="D113" s="582"/>
      <c r="E113" s="582"/>
    </row>
    <row r="114" spans="2:5">
      <c r="B114" s="582"/>
      <c r="C114" s="582"/>
      <c r="D114" s="582"/>
      <c r="E114" s="582"/>
    </row>
    <row r="115" spans="2:5">
      <c r="B115" s="582"/>
      <c r="C115" s="582"/>
      <c r="D115" s="582"/>
      <c r="E115" s="582"/>
    </row>
    <row r="116" spans="2:5">
      <c r="B116" s="582"/>
      <c r="C116" s="582"/>
      <c r="D116" s="582"/>
      <c r="E116" s="582"/>
    </row>
    <row r="117" spans="2:5">
      <c r="B117" s="582"/>
      <c r="C117" s="582"/>
      <c r="D117" s="582"/>
      <c r="E117" s="582"/>
    </row>
    <row r="118" spans="2:5">
      <c r="B118" s="582"/>
      <c r="C118" s="582"/>
      <c r="D118" s="582"/>
      <c r="E118" s="582"/>
    </row>
    <row r="119" spans="2:5">
      <c r="B119" s="582"/>
      <c r="C119" s="582"/>
      <c r="D119" s="582"/>
      <c r="E119" s="582"/>
    </row>
    <row r="120" spans="2:5">
      <c r="B120" s="582"/>
      <c r="C120" s="582"/>
      <c r="D120" s="582"/>
      <c r="E120" s="582"/>
    </row>
    <row r="121" spans="2:5">
      <c r="B121" s="582"/>
      <c r="C121" s="582"/>
      <c r="D121" s="582"/>
      <c r="E121" s="582"/>
    </row>
    <row r="122" spans="2:5">
      <c r="B122" s="582"/>
      <c r="C122" s="582"/>
      <c r="D122" s="582"/>
      <c r="E122" s="582"/>
    </row>
    <row r="123" spans="2:5">
      <c r="B123" s="582"/>
      <c r="C123" s="582"/>
      <c r="D123" s="582"/>
      <c r="E123" s="582"/>
    </row>
    <row r="124" spans="2:5">
      <c r="B124" s="582"/>
      <c r="C124" s="582"/>
      <c r="D124" s="582"/>
      <c r="E124" s="582"/>
    </row>
    <row r="125" spans="2:5">
      <c r="B125" s="582"/>
      <c r="C125" s="582"/>
      <c r="D125" s="582"/>
      <c r="E125" s="582"/>
    </row>
    <row r="126" spans="2:5">
      <c r="B126" s="582"/>
      <c r="C126" s="582"/>
      <c r="D126" s="582"/>
      <c r="E126" s="582"/>
    </row>
    <row r="127" spans="2:5">
      <c r="B127" s="582"/>
      <c r="C127" s="582"/>
      <c r="D127" s="582"/>
      <c r="E127" s="582"/>
    </row>
    <row r="128" spans="2:5">
      <c r="B128" s="582"/>
      <c r="C128" s="582"/>
      <c r="D128" s="582"/>
      <c r="E128" s="582"/>
    </row>
    <row r="129" spans="2:5">
      <c r="B129" s="582"/>
      <c r="C129" s="582"/>
      <c r="D129" s="582"/>
      <c r="E129" s="582"/>
    </row>
    <row r="130" spans="2:5">
      <c r="B130" s="582"/>
      <c r="C130" s="582"/>
      <c r="D130" s="582"/>
      <c r="E130" s="582"/>
    </row>
    <row r="131" spans="2:5">
      <c r="B131" s="582"/>
      <c r="C131" s="582"/>
      <c r="D131" s="582"/>
      <c r="E131" s="582"/>
    </row>
    <row r="132" spans="2:5">
      <c r="B132" s="582"/>
      <c r="C132" s="582"/>
      <c r="D132" s="582"/>
      <c r="E132" s="582"/>
    </row>
    <row r="133" spans="2:5">
      <c r="B133" s="582"/>
      <c r="C133" s="582"/>
      <c r="D133" s="582"/>
      <c r="E133" s="582"/>
    </row>
    <row r="134" spans="2:5">
      <c r="B134" s="582"/>
      <c r="C134" s="582"/>
      <c r="D134" s="582"/>
      <c r="E134" s="582"/>
    </row>
    <row r="135" spans="2:5">
      <c r="B135" s="582"/>
      <c r="C135" s="582"/>
      <c r="D135" s="582"/>
      <c r="E135" s="582"/>
    </row>
    <row r="136" spans="2:5">
      <c r="B136" s="582"/>
      <c r="C136" s="582"/>
      <c r="D136" s="582"/>
      <c r="E136" s="582"/>
    </row>
    <row r="137" spans="2:5">
      <c r="B137" s="582"/>
      <c r="C137" s="582"/>
      <c r="D137" s="582"/>
      <c r="E137" s="582"/>
    </row>
    <row r="138" spans="2:5">
      <c r="B138" s="582"/>
      <c r="C138" s="582"/>
      <c r="D138" s="582"/>
      <c r="E138" s="582"/>
    </row>
    <row r="139" spans="2:5">
      <c r="B139" s="582"/>
      <c r="C139" s="582"/>
      <c r="D139" s="582"/>
      <c r="E139" s="582"/>
    </row>
    <row r="140" spans="2:5">
      <c r="B140" s="582"/>
      <c r="C140" s="582"/>
      <c r="D140" s="582"/>
      <c r="E140" s="582"/>
    </row>
    <row r="141" spans="2:5">
      <c r="B141" s="582"/>
      <c r="C141" s="582"/>
      <c r="D141" s="582"/>
      <c r="E141" s="582"/>
    </row>
    <row r="142" spans="2:5">
      <c r="B142" s="582"/>
      <c r="C142" s="582"/>
      <c r="D142" s="582"/>
      <c r="E142" s="582"/>
    </row>
    <row r="143" spans="2:5">
      <c r="B143" s="582"/>
      <c r="C143" s="582"/>
      <c r="D143" s="582"/>
      <c r="E143" s="582"/>
    </row>
    <row r="144" spans="2:5">
      <c r="B144" s="582"/>
      <c r="C144" s="582"/>
      <c r="D144" s="582"/>
      <c r="E144" s="582"/>
    </row>
    <row r="145" spans="2:5">
      <c r="B145" s="582"/>
      <c r="C145" s="582"/>
      <c r="D145" s="582"/>
      <c r="E145" s="582"/>
    </row>
    <row r="146" spans="2:5">
      <c r="B146" s="582"/>
      <c r="C146" s="582"/>
      <c r="D146" s="582"/>
      <c r="E146" s="582"/>
    </row>
    <row r="147" spans="2:5">
      <c r="B147" s="582"/>
      <c r="C147" s="582"/>
      <c r="D147" s="582"/>
      <c r="E147" s="582"/>
    </row>
    <row r="148" spans="2:5">
      <c r="B148" s="582"/>
      <c r="C148" s="582"/>
      <c r="D148" s="582"/>
      <c r="E148" s="582"/>
    </row>
    <row r="149" spans="2:5">
      <c r="B149" s="582"/>
      <c r="C149" s="582"/>
      <c r="D149" s="582"/>
      <c r="E149" s="582"/>
    </row>
    <row r="150" spans="2:5">
      <c r="B150" s="582"/>
      <c r="C150" s="582"/>
      <c r="D150" s="582"/>
      <c r="E150" s="582"/>
    </row>
    <row r="151" spans="2:5">
      <c r="B151" s="582"/>
      <c r="C151" s="582"/>
      <c r="D151" s="582"/>
      <c r="E151" s="582"/>
    </row>
    <row r="152" spans="2:5">
      <c r="B152" s="582"/>
      <c r="C152" s="582"/>
      <c r="D152" s="582"/>
      <c r="E152" s="582"/>
    </row>
    <row r="153" spans="2:5">
      <c r="B153" s="582"/>
      <c r="C153" s="582"/>
      <c r="D153" s="582"/>
      <c r="E153" s="582"/>
    </row>
    <row r="154" spans="2:5">
      <c r="B154" s="582"/>
      <c r="C154" s="582"/>
      <c r="D154" s="582"/>
      <c r="E154" s="582"/>
    </row>
    <row r="155" spans="2:5">
      <c r="B155" s="582"/>
      <c r="C155" s="582"/>
      <c r="D155" s="582"/>
      <c r="E155" s="582"/>
    </row>
    <row r="156" spans="2:5">
      <c r="B156" s="582"/>
      <c r="C156" s="582"/>
      <c r="D156" s="582"/>
      <c r="E156" s="582"/>
    </row>
    <row r="157" spans="2:5">
      <c r="B157" s="582"/>
      <c r="C157" s="582"/>
      <c r="D157" s="582"/>
      <c r="E157" s="582"/>
    </row>
    <row r="158" spans="2:5">
      <c r="B158" s="582"/>
      <c r="C158" s="582"/>
      <c r="D158" s="582"/>
      <c r="E158" s="582"/>
    </row>
    <row r="159" spans="2:5">
      <c r="B159" s="582"/>
      <c r="C159" s="582"/>
      <c r="D159" s="582"/>
      <c r="E159" s="582"/>
    </row>
    <row r="160" spans="2:5">
      <c r="B160" s="582"/>
      <c r="C160" s="582"/>
      <c r="D160" s="582"/>
      <c r="E160" s="582"/>
    </row>
    <row r="161" spans="2:5">
      <c r="B161" s="582"/>
      <c r="C161" s="582"/>
      <c r="D161" s="582"/>
      <c r="E161" s="582"/>
    </row>
    <row r="162" spans="2:5">
      <c r="B162" s="582"/>
      <c r="C162" s="582"/>
      <c r="D162" s="582"/>
      <c r="E162" s="582"/>
    </row>
    <row r="163" spans="2:5">
      <c r="B163" s="582"/>
      <c r="C163" s="582"/>
      <c r="D163" s="582"/>
      <c r="E163" s="582"/>
    </row>
    <row r="164" spans="2:5">
      <c r="B164" s="582"/>
      <c r="C164" s="582"/>
      <c r="D164" s="582"/>
      <c r="E164" s="582"/>
    </row>
    <row r="165" spans="2:5">
      <c r="B165" s="582"/>
      <c r="C165" s="582"/>
      <c r="D165" s="582"/>
      <c r="E165" s="582"/>
    </row>
    <row r="166" spans="2:5">
      <c r="B166" s="582"/>
      <c r="C166" s="582"/>
      <c r="D166" s="582"/>
      <c r="E166" s="582"/>
    </row>
    <row r="167" spans="2:5">
      <c r="B167" s="582"/>
      <c r="C167" s="582"/>
      <c r="D167" s="582"/>
      <c r="E167" s="582"/>
    </row>
    <row r="168" spans="2:5">
      <c r="B168" s="582"/>
      <c r="C168" s="582"/>
      <c r="D168" s="582"/>
      <c r="E168" s="582"/>
    </row>
    <row r="169" spans="2:5">
      <c r="B169" s="582"/>
      <c r="C169" s="582"/>
      <c r="D169" s="582"/>
      <c r="E169" s="582"/>
    </row>
    <row r="170" spans="2:5">
      <c r="B170" s="582"/>
      <c r="C170" s="582"/>
      <c r="D170" s="582"/>
      <c r="E170" s="582"/>
    </row>
    <row r="171" spans="2:5">
      <c r="B171" s="582"/>
      <c r="C171" s="582"/>
      <c r="D171" s="582"/>
      <c r="E171" s="582"/>
    </row>
    <row r="172" spans="2:5">
      <c r="B172" s="582"/>
      <c r="C172" s="582"/>
      <c r="D172" s="582"/>
      <c r="E172" s="582"/>
    </row>
    <row r="173" spans="2:5">
      <c r="B173" s="582"/>
      <c r="C173" s="582"/>
      <c r="D173" s="582"/>
      <c r="E173" s="582"/>
    </row>
    <row r="174" spans="2:5">
      <c r="B174" s="582"/>
      <c r="C174" s="582"/>
      <c r="D174" s="582"/>
      <c r="E174" s="582"/>
    </row>
    <row r="175" spans="2:5">
      <c r="B175" s="582"/>
      <c r="C175" s="582"/>
      <c r="D175" s="582"/>
      <c r="E175" s="582"/>
    </row>
    <row r="176" spans="2:5">
      <c r="B176" s="582"/>
      <c r="C176" s="582"/>
      <c r="D176" s="582"/>
      <c r="E176" s="582"/>
    </row>
    <row r="177" spans="2:5">
      <c r="B177" s="582"/>
      <c r="C177" s="582"/>
      <c r="D177" s="582"/>
      <c r="E177" s="582"/>
    </row>
    <row r="178" spans="2:5">
      <c r="B178" s="582"/>
      <c r="C178" s="582"/>
      <c r="D178" s="582"/>
      <c r="E178" s="582"/>
    </row>
    <row r="179" spans="2:5">
      <c r="B179" s="582"/>
      <c r="C179" s="582"/>
      <c r="D179" s="582"/>
      <c r="E179" s="582"/>
    </row>
    <row r="180" spans="2:5">
      <c r="B180" s="582"/>
      <c r="C180" s="582"/>
      <c r="D180" s="582"/>
      <c r="E180" s="582"/>
    </row>
    <row r="181" spans="2:5">
      <c r="B181" s="582"/>
      <c r="C181" s="582"/>
      <c r="D181" s="582"/>
      <c r="E181" s="582"/>
    </row>
    <row r="182" spans="2:5">
      <c r="B182" s="582"/>
      <c r="C182" s="582"/>
      <c r="D182" s="582"/>
      <c r="E182" s="582"/>
    </row>
    <row r="183" spans="2:5">
      <c r="B183" s="582"/>
      <c r="C183" s="582"/>
      <c r="D183" s="582"/>
      <c r="E183" s="582"/>
    </row>
    <row r="184" spans="2:5">
      <c r="B184" s="582"/>
      <c r="C184" s="582"/>
      <c r="D184" s="582"/>
      <c r="E184" s="582"/>
    </row>
    <row r="185" spans="2:5">
      <c r="B185" s="582"/>
      <c r="C185" s="582"/>
      <c r="D185" s="582"/>
      <c r="E185" s="582"/>
    </row>
    <row r="186" spans="2:5">
      <c r="B186" s="582"/>
      <c r="C186" s="582"/>
      <c r="D186" s="582"/>
      <c r="E186" s="582"/>
    </row>
    <row r="187" spans="2:5">
      <c r="B187" s="582"/>
      <c r="C187" s="582"/>
      <c r="D187" s="582"/>
      <c r="E187" s="582"/>
    </row>
    <row r="188" spans="2:5">
      <c r="B188" s="582"/>
      <c r="C188" s="582"/>
      <c r="D188" s="582"/>
      <c r="E188" s="582"/>
    </row>
    <row r="189" spans="2:5">
      <c r="B189" s="582"/>
      <c r="C189" s="582"/>
      <c r="D189" s="582"/>
      <c r="E189" s="582"/>
    </row>
    <row r="190" spans="2:5">
      <c r="B190" s="582"/>
      <c r="C190" s="582"/>
      <c r="D190" s="582"/>
      <c r="E190" s="582"/>
    </row>
    <row r="191" spans="2:5">
      <c r="B191" s="582"/>
      <c r="C191" s="582"/>
      <c r="D191" s="582"/>
      <c r="E191" s="582"/>
    </row>
    <row r="192" spans="2:5">
      <c r="B192" s="582"/>
      <c r="C192" s="582"/>
      <c r="D192" s="582"/>
      <c r="E192" s="582"/>
    </row>
    <row r="193" spans="2:5">
      <c r="B193" s="582"/>
      <c r="C193" s="582"/>
      <c r="D193" s="582"/>
      <c r="E193" s="582"/>
    </row>
    <row r="194" spans="2:5">
      <c r="B194" s="582"/>
      <c r="C194" s="582"/>
      <c r="D194" s="582"/>
      <c r="E194" s="582"/>
    </row>
    <row r="195" spans="2:5">
      <c r="B195" s="582"/>
      <c r="C195" s="582"/>
      <c r="D195" s="582"/>
      <c r="E195" s="582"/>
    </row>
    <row r="196" spans="2:5">
      <c r="B196" s="582"/>
      <c r="C196" s="582"/>
      <c r="D196" s="582"/>
      <c r="E196" s="582"/>
    </row>
    <row r="197" spans="2:5">
      <c r="B197" s="582"/>
      <c r="C197" s="582"/>
      <c r="D197" s="582"/>
      <c r="E197" s="582"/>
    </row>
    <row r="198" spans="2:5">
      <c r="B198" s="582"/>
      <c r="C198" s="582"/>
      <c r="D198" s="582"/>
      <c r="E198" s="582"/>
    </row>
    <row r="199" spans="2:5">
      <c r="B199" s="582"/>
      <c r="C199" s="582"/>
      <c r="D199" s="582"/>
      <c r="E199" s="582"/>
    </row>
    <row r="200" spans="2:5">
      <c r="B200" s="582"/>
      <c r="C200" s="582"/>
      <c r="D200" s="582"/>
      <c r="E200" s="582"/>
    </row>
    <row r="201" spans="2:5">
      <c r="B201" s="582"/>
      <c r="C201" s="582"/>
      <c r="D201" s="582"/>
      <c r="E201" s="582"/>
    </row>
    <row r="202" spans="2:5">
      <c r="B202" s="582"/>
      <c r="C202" s="582"/>
      <c r="D202" s="582"/>
      <c r="E202" s="582"/>
    </row>
    <row r="203" spans="2:5">
      <c r="B203" s="582"/>
      <c r="C203" s="582"/>
      <c r="D203" s="582"/>
      <c r="E203" s="582"/>
    </row>
    <row r="204" spans="2:5">
      <c r="B204" s="582"/>
      <c r="C204" s="582"/>
      <c r="D204" s="582"/>
      <c r="E204" s="582"/>
    </row>
    <row r="205" spans="2:5">
      <c r="B205" s="582"/>
      <c r="C205" s="582"/>
      <c r="D205" s="582"/>
      <c r="E205" s="582"/>
    </row>
    <row r="206" spans="2:5">
      <c r="B206" s="582"/>
      <c r="C206" s="582"/>
      <c r="D206" s="582"/>
      <c r="E206" s="582"/>
    </row>
    <row r="207" spans="2:5">
      <c r="B207" s="582"/>
      <c r="C207" s="582"/>
      <c r="D207" s="582"/>
      <c r="E207" s="582"/>
    </row>
    <row r="208" spans="2:5">
      <c r="B208" s="582"/>
      <c r="C208" s="582"/>
      <c r="D208" s="582"/>
      <c r="E208" s="582"/>
    </row>
    <row r="209" spans="2:5">
      <c r="B209" s="582"/>
      <c r="C209" s="582"/>
      <c r="D209" s="582"/>
      <c r="E209" s="582"/>
    </row>
    <row r="210" spans="2:5">
      <c r="B210" s="582"/>
      <c r="C210" s="582"/>
      <c r="D210" s="582"/>
      <c r="E210" s="582"/>
    </row>
    <row r="211" spans="2:5">
      <c r="B211" s="582"/>
      <c r="C211" s="582"/>
      <c r="D211" s="582"/>
      <c r="E211" s="582"/>
    </row>
    <row r="212" spans="2:5">
      <c r="B212" s="582"/>
      <c r="C212" s="582"/>
      <c r="D212" s="582"/>
      <c r="E212" s="582"/>
    </row>
    <row r="213" spans="2:5">
      <c r="B213" s="582"/>
      <c r="C213" s="582"/>
      <c r="D213" s="582"/>
      <c r="E213" s="582"/>
    </row>
    <row r="214" spans="2:5">
      <c r="B214" s="582"/>
      <c r="C214" s="582"/>
      <c r="D214" s="582"/>
      <c r="E214" s="582"/>
    </row>
    <row r="215" spans="2:5">
      <c r="B215" s="582"/>
      <c r="C215" s="582"/>
      <c r="D215" s="582"/>
      <c r="E215" s="582"/>
    </row>
    <row r="216" spans="2:5">
      <c r="B216" s="582"/>
      <c r="C216" s="582"/>
      <c r="D216" s="582"/>
      <c r="E216" s="582"/>
    </row>
    <row r="217" spans="2:5">
      <c r="B217" s="582"/>
      <c r="C217" s="582"/>
      <c r="D217" s="582"/>
      <c r="E217" s="582"/>
    </row>
    <row r="218" spans="2:5">
      <c r="B218" s="582"/>
      <c r="C218" s="582"/>
      <c r="D218" s="582"/>
      <c r="E218" s="582"/>
    </row>
    <row r="219" spans="2:5">
      <c r="B219" s="582"/>
      <c r="C219" s="582"/>
      <c r="D219" s="582"/>
      <c r="E219" s="582"/>
    </row>
    <row r="220" spans="2:5">
      <c r="B220" s="582"/>
      <c r="C220" s="582"/>
      <c r="D220" s="582"/>
      <c r="E220" s="582"/>
    </row>
    <row r="221" spans="2:5">
      <c r="B221" s="582"/>
      <c r="C221" s="582"/>
      <c r="D221" s="582"/>
      <c r="E221" s="582"/>
    </row>
    <row r="222" spans="2:5">
      <c r="B222" s="582"/>
      <c r="C222" s="582"/>
      <c r="D222" s="582"/>
      <c r="E222" s="582"/>
    </row>
    <row r="223" spans="2:5">
      <c r="B223" s="582"/>
      <c r="C223" s="582"/>
      <c r="D223" s="582"/>
      <c r="E223" s="582"/>
    </row>
    <row r="224" spans="2:5">
      <c r="B224" s="582"/>
      <c r="C224" s="582"/>
      <c r="D224" s="582"/>
      <c r="E224" s="582"/>
    </row>
    <row r="225" spans="2:5">
      <c r="B225" s="582"/>
      <c r="C225" s="582"/>
      <c r="D225" s="582"/>
      <c r="E225" s="582"/>
    </row>
    <row r="226" spans="2:5">
      <c r="B226" s="582"/>
      <c r="C226" s="582"/>
      <c r="D226" s="582"/>
      <c r="E226" s="582"/>
    </row>
    <row r="227" spans="2:5">
      <c r="B227" s="582"/>
      <c r="C227" s="582"/>
      <c r="D227" s="582"/>
      <c r="E227" s="582"/>
    </row>
    <row r="228" spans="2:5">
      <c r="B228" s="582"/>
      <c r="C228" s="582"/>
      <c r="D228" s="582"/>
      <c r="E228" s="582"/>
    </row>
    <row r="229" spans="2:5">
      <c r="B229" s="582"/>
      <c r="C229" s="582"/>
      <c r="D229" s="582"/>
      <c r="E229" s="582"/>
    </row>
    <row r="230" spans="2:5">
      <c r="B230" s="582"/>
      <c r="C230" s="582"/>
      <c r="D230" s="582"/>
      <c r="E230" s="582"/>
    </row>
    <row r="231" spans="2:5">
      <c r="B231" s="582"/>
      <c r="C231" s="582"/>
      <c r="D231" s="582"/>
      <c r="E231" s="582"/>
    </row>
    <row r="232" spans="2:5">
      <c r="B232" s="582"/>
      <c r="C232" s="582"/>
      <c r="D232" s="582"/>
      <c r="E232" s="582"/>
    </row>
    <row r="233" spans="2:5">
      <c r="B233" s="582"/>
      <c r="C233" s="582"/>
      <c r="D233" s="582"/>
      <c r="E233" s="582"/>
    </row>
    <row r="234" spans="2:5">
      <c r="B234" s="582"/>
      <c r="C234" s="582"/>
      <c r="D234" s="582"/>
      <c r="E234" s="582"/>
    </row>
    <row r="235" spans="2:5">
      <c r="B235" s="582"/>
      <c r="C235" s="582"/>
      <c r="D235" s="582"/>
      <c r="E235" s="582"/>
    </row>
    <row r="236" spans="2:5">
      <c r="B236" s="582"/>
      <c r="C236" s="582"/>
      <c r="D236" s="582"/>
      <c r="E236" s="582"/>
    </row>
    <row r="237" spans="2:5">
      <c r="B237" s="582"/>
      <c r="C237" s="582"/>
      <c r="D237" s="582"/>
      <c r="E237" s="582"/>
    </row>
    <row r="238" spans="2:5">
      <c r="B238" s="582"/>
      <c r="C238" s="582"/>
      <c r="D238" s="582"/>
      <c r="E238" s="582"/>
    </row>
    <row r="239" spans="2:5">
      <c r="B239" s="582"/>
      <c r="C239" s="582"/>
      <c r="D239" s="582"/>
      <c r="E239" s="582"/>
    </row>
    <row r="240" spans="2:5">
      <c r="B240" s="582"/>
      <c r="C240" s="582"/>
      <c r="D240" s="582"/>
      <c r="E240" s="582"/>
    </row>
    <row r="241" spans="2:5">
      <c r="B241" s="582"/>
      <c r="C241" s="582"/>
      <c r="D241" s="582"/>
      <c r="E241" s="582"/>
    </row>
    <row r="242" spans="2:5">
      <c r="B242" s="582"/>
      <c r="C242" s="582"/>
      <c r="D242" s="582"/>
      <c r="E242" s="582"/>
    </row>
    <row r="243" spans="2:5">
      <c r="B243" s="582"/>
      <c r="C243" s="582"/>
      <c r="D243" s="582"/>
      <c r="E243" s="582"/>
    </row>
    <row r="244" spans="2:5">
      <c r="B244" s="582"/>
      <c r="C244" s="582"/>
      <c r="D244" s="582"/>
      <c r="E244" s="582"/>
    </row>
    <row r="245" spans="2:5">
      <c r="B245" s="582"/>
      <c r="C245" s="582"/>
      <c r="D245" s="582"/>
      <c r="E245" s="582"/>
    </row>
    <row r="246" spans="2:5">
      <c r="B246" s="582"/>
      <c r="C246" s="582"/>
      <c r="D246" s="582"/>
      <c r="E246" s="582"/>
    </row>
    <row r="247" spans="2:5">
      <c r="B247" s="582"/>
      <c r="C247" s="582"/>
      <c r="D247" s="582"/>
      <c r="E247" s="582"/>
    </row>
    <row r="248" spans="2:5">
      <c r="B248" s="582"/>
      <c r="C248" s="582"/>
      <c r="D248" s="582"/>
      <c r="E248" s="582"/>
    </row>
    <row r="249" spans="2:5">
      <c r="B249" s="582"/>
      <c r="C249" s="582"/>
      <c r="D249" s="582"/>
      <c r="E249" s="582"/>
    </row>
    <row r="250" spans="2:5">
      <c r="B250" s="582"/>
      <c r="C250" s="582"/>
      <c r="D250" s="582"/>
      <c r="E250" s="582"/>
    </row>
    <row r="251" spans="2:5">
      <c r="B251" s="582"/>
      <c r="C251" s="582"/>
      <c r="D251" s="582"/>
      <c r="E251" s="582"/>
    </row>
    <row r="252" spans="2:5">
      <c r="B252" s="582"/>
      <c r="C252" s="582"/>
      <c r="D252" s="582"/>
      <c r="E252" s="582"/>
    </row>
    <row r="253" spans="2:5">
      <c r="B253" s="582"/>
      <c r="C253" s="582"/>
      <c r="D253" s="582"/>
      <c r="E253" s="582"/>
    </row>
    <row r="254" spans="2:5">
      <c r="B254" s="582"/>
      <c r="C254" s="582"/>
      <c r="D254" s="582"/>
      <c r="E254" s="582"/>
    </row>
    <row r="255" spans="2:5">
      <c r="B255" s="582"/>
      <c r="C255" s="582"/>
      <c r="D255" s="582"/>
      <c r="E255" s="582"/>
    </row>
    <row r="256" spans="2:5">
      <c r="B256" s="582"/>
      <c r="C256" s="582"/>
      <c r="D256" s="582"/>
      <c r="E256" s="582"/>
    </row>
    <row r="257" spans="2:5">
      <c r="B257" s="582"/>
      <c r="C257" s="582"/>
      <c r="D257" s="582"/>
      <c r="E257" s="582"/>
    </row>
    <row r="258" spans="2:5">
      <c r="B258" s="582"/>
      <c r="C258" s="582"/>
      <c r="D258" s="582"/>
      <c r="E258" s="582"/>
    </row>
    <row r="259" spans="2:5">
      <c r="B259" s="582"/>
      <c r="C259" s="582"/>
      <c r="D259" s="582"/>
      <c r="E259" s="582"/>
    </row>
    <row r="260" spans="2:5">
      <c r="B260" s="582"/>
      <c r="C260" s="582"/>
      <c r="D260" s="582"/>
      <c r="E260" s="582"/>
    </row>
    <row r="261" spans="2:5">
      <c r="B261" s="582"/>
      <c r="C261" s="582"/>
      <c r="D261" s="582"/>
      <c r="E261" s="582"/>
    </row>
    <row r="262" spans="2:5">
      <c r="B262" s="582"/>
      <c r="C262" s="582"/>
      <c r="D262" s="582"/>
      <c r="E262" s="582"/>
    </row>
    <row r="263" spans="2:5">
      <c r="B263" s="582"/>
      <c r="C263" s="582"/>
      <c r="D263" s="582"/>
      <c r="E263" s="582"/>
    </row>
    <row r="264" spans="2:5">
      <c r="B264" s="582"/>
      <c r="C264" s="582"/>
      <c r="D264" s="582"/>
      <c r="E264" s="582"/>
    </row>
    <row r="265" spans="2:5">
      <c r="B265" s="582"/>
      <c r="C265" s="582"/>
      <c r="D265" s="582"/>
      <c r="E265" s="582"/>
    </row>
    <row r="266" spans="2:5">
      <c r="B266" s="582"/>
      <c r="C266" s="582"/>
      <c r="D266" s="582"/>
      <c r="E266" s="582"/>
    </row>
    <row r="267" spans="2:5">
      <c r="B267" s="582"/>
      <c r="C267" s="582"/>
      <c r="D267" s="582"/>
      <c r="E267" s="582"/>
    </row>
    <row r="268" spans="2:5">
      <c r="B268" s="582"/>
      <c r="C268" s="582"/>
      <c r="D268" s="582"/>
      <c r="E268" s="582"/>
    </row>
    <row r="269" spans="2:5">
      <c r="B269" s="582"/>
      <c r="C269" s="582"/>
      <c r="D269" s="582"/>
      <c r="E269" s="582"/>
    </row>
    <row r="270" spans="2:5">
      <c r="B270" s="582"/>
      <c r="C270" s="582"/>
      <c r="D270" s="582"/>
      <c r="E270" s="582"/>
    </row>
    <row r="271" spans="2:5">
      <c r="B271" s="582"/>
      <c r="C271" s="582"/>
      <c r="D271" s="582"/>
      <c r="E271" s="582"/>
    </row>
    <row r="272" spans="2:5">
      <c r="B272" s="582"/>
      <c r="C272" s="582"/>
      <c r="D272" s="582"/>
      <c r="E272" s="582"/>
    </row>
    <row r="273" spans="2:5">
      <c r="B273" s="582"/>
      <c r="C273" s="582"/>
      <c r="D273" s="582"/>
      <c r="E273" s="582"/>
    </row>
    <row r="274" spans="2:5">
      <c r="B274" s="582"/>
      <c r="C274" s="582"/>
      <c r="D274" s="582"/>
      <c r="E274" s="582"/>
    </row>
    <row r="275" spans="2:5">
      <c r="B275" s="582"/>
      <c r="C275" s="582"/>
      <c r="D275" s="582"/>
      <c r="E275" s="582"/>
    </row>
    <row r="276" spans="2:5">
      <c r="B276" s="582"/>
      <c r="C276" s="582"/>
      <c r="D276" s="582"/>
      <c r="E276" s="582"/>
    </row>
    <row r="277" spans="2:5">
      <c r="B277" s="582"/>
      <c r="C277" s="582"/>
      <c r="D277" s="582"/>
      <c r="E277" s="582"/>
    </row>
    <row r="278" spans="2:5">
      <c r="B278" s="582"/>
      <c r="C278" s="582"/>
      <c r="D278" s="582"/>
      <c r="E278" s="582"/>
    </row>
    <row r="279" spans="2:5">
      <c r="B279" s="582"/>
      <c r="C279" s="582"/>
      <c r="D279" s="582"/>
      <c r="E279" s="582"/>
    </row>
    <row r="280" spans="2:5">
      <c r="B280" s="582"/>
      <c r="C280" s="582"/>
      <c r="D280" s="582"/>
      <c r="E280" s="582"/>
    </row>
    <row r="281" spans="2:5">
      <c r="B281" s="582"/>
      <c r="C281" s="582"/>
      <c r="D281" s="582"/>
      <c r="E281" s="582"/>
    </row>
    <row r="282" spans="2:5">
      <c r="B282" s="582"/>
      <c r="C282" s="582"/>
      <c r="D282" s="582"/>
      <c r="E282" s="582"/>
    </row>
    <row r="283" spans="2:5">
      <c r="B283" s="582"/>
      <c r="C283" s="582"/>
      <c r="D283" s="582"/>
      <c r="E283" s="582"/>
    </row>
    <row r="284" spans="2:5">
      <c r="B284" s="582"/>
      <c r="C284" s="582"/>
      <c r="D284" s="582"/>
      <c r="E284" s="582"/>
    </row>
    <row r="285" spans="2:5">
      <c r="B285" s="582"/>
      <c r="C285" s="582"/>
      <c r="D285" s="582"/>
      <c r="E285" s="582"/>
    </row>
    <row r="286" spans="2:5">
      <c r="B286" s="582"/>
      <c r="C286" s="582"/>
      <c r="D286" s="582"/>
      <c r="E286" s="582"/>
    </row>
    <row r="287" spans="2:5">
      <c r="B287" s="582"/>
      <c r="C287" s="582"/>
      <c r="D287" s="582"/>
      <c r="E287" s="582"/>
    </row>
    <row r="288" spans="2:5">
      <c r="B288" s="582"/>
      <c r="C288" s="582"/>
      <c r="D288" s="582"/>
      <c r="E288" s="582"/>
    </row>
    <row r="289" spans="2:5">
      <c r="B289" s="582"/>
      <c r="C289" s="582"/>
      <c r="D289" s="582"/>
      <c r="E289" s="582"/>
    </row>
    <row r="290" spans="2:5">
      <c r="B290" s="582"/>
      <c r="C290" s="582"/>
      <c r="D290" s="582"/>
      <c r="E290" s="582"/>
    </row>
    <row r="291" spans="2:5">
      <c r="B291" s="582"/>
      <c r="C291" s="582"/>
      <c r="D291" s="582"/>
      <c r="E291" s="582"/>
    </row>
    <row r="292" spans="2:5">
      <c r="B292" s="582"/>
      <c r="C292" s="582"/>
      <c r="D292" s="582"/>
      <c r="E292" s="582"/>
    </row>
    <row r="293" spans="2:5">
      <c r="B293" s="582"/>
      <c r="C293" s="582"/>
      <c r="D293" s="582"/>
      <c r="E293" s="582"/>
    </row>
    <row r="294" spans="2:5">
      <c r="B294" s="582"/>
      <c r="C294" s="582"/>
      <c r="D294" s="582"/>
      <c r="E294" s="582"/>
    </row>
    <row r="295" spans="2:5">
      <c r="B295" s="582"/>
      <c r="C295" s="582"/>
      <c r="D295" s="582"/>
      <c r="E295" s="582"/>
    </row>
    <row r="296" spans="2:5">
      <c r="B296" s="582"/>
      <c r="C296" s="582"/>
      <c r="D296" s="582"/>
      <c r="E296" s="582"/>
    </row>
    <row r="297" spans="2:5">
      <c r="B297" s="582"/>
      <c r="C297" s="582"/>
      <c r="D297" s="582"/>
      <c r="E297" s="582"/>
    </row>
    <row r="298" spans="2:5">
      <c r="B298" s="582"/>
      <c r="C298" s="582"/>
      <c r="D298" s="582"/>
      <c r="E298" s="582"/>
    </row>
    <row r="299" spans="2:5">
      <c r="B299" s="582"/>
      <c r="C299" s="582"/>
      <c r="D299" s="582"/>
      <c r="E299" s="582"/>
    </row>
    <row r="300" spans="2:5">
      <c r="B300" s="582"/>
      <c r="C300" s="582"/>
      <c r="D300" s="582"/>
      <c r="E300" s="582"/>
    </row>
    <row r="301" spans="2:5">
      <c r="B301" s="582"/>
      <c r="C301" s="582"/>
      <c r="D301" s="582"/>
      <c r="E301" s="582"/>
    </row>
    <row r="302" spans="2:5">
      <c r="B302" s="582"/>
      <c r="C302" s="582"/>
      <c r="D302" s="582"/>
      <c r="E302" s="582"/>
    </row>
    <row r="303" spans="2:5">
      <c r="B303" s="582"/>
      <c r="C303" s="582"/>
      <c r="D303" s="582"/>
      <c r="E303" s="582"/>
    </row>
    <row r="304" spans="2:5">
      <c r="B304" s="582"/>
      <c r="C304" s="582"/>
      <c r="D304" s="582"/>
      <c r="E304" s="582"/>
    </row>
    <row r="305" spans="2:5">
      <c r="B305" s="582"/>
      <c r="C305" s="582"/>
      <c r="D305" s="582"/>
      <c r="E305" s="582"/>
    </row>
    <row r="306" spans="2:5">
      <c r="B306" s="582"/>
      <c r="C306" s="582"/>
      <c r="D306" s="582"/>
      <c r="E306" s="582"/>
    </row>
    <row r="307" spans="2:5">
      <c r="B307" s="582"/>
      <c r="C307" s="582"/>
      <c r="D307" s="582"/>
      <c r="E307" s="582"/>
    </row>
    <row r="308" spans="2:5">
      <c r="B308" s="582"/>
      <c r="C308" s="582"/>
      <c r="D308" s="582"/>
      <c r="E308" s="582"/>
    </row>
    <row r="309" spans="2:5">
      <c r="B309" s="582"/>
      <c r="C309" s="582"/>
      <c r="D309" s="582"/>
      <c r="E309" s="582"/>
    </row>
    <row r="310" spans="2:5">
      <c r="B310" s="582"/>
      <c r="C310" s="582"/>
      <c r="D310" s="582"/>
      <c r="E310" s="582"/>
    </row>
    <row r="311" spans="2:5">
      <c r="B311" s="582"/>
      <c r="C311" s="582"/>
      <c r="D311" s="582"/>
      <c r="E311" s="582"/>
    </row>
    <row r="312" spans="2:5">
      <c r="B312" s="582"/>
      <c r="C312" s="582"/>
      <c r="D312" s="582"/>
      <c r="E312" s="582"/>
    </row>
    <row r="313" spans="2:5">
      <c r="B313" s="582"/>
      <c r="C313" s="582"/>
      <c r="D313" s="582"/>
      <c r="E313" s="582"/>
    </row>
    <row r="314" spans="2:5">
      <c r="B314" s="582"/>
      <c r="C314" s="582"/>
      <c r="D314" s="582"/>
      <c r="E314" s="582"/>
    </row>
    <row r="315" spans="2:5">
      <c r="B315" s="582"/>
      <c r="C315" s="582"/>
      <c r="D315" s="582"/>
      <c r="E315" s="582"/>
    </row>
    <row r="316" spans="2:5">
      <c r="B316" s="582"/>
      <c r="C316" s="582"/>
      <c r="D316" s="582"/>
      <c r="E316" s="582"/>
    </row>
    <row r="317" spans="2:5">
      <c r="B317" s="582"/>
      <c r="C317" s="582"/>
      <c r="D317" s="582"/>
      <c r="E317" s="582"/>
    </row>
    <row r="318" spans="2:5">
      <c r="B318" s="582"/>
      <c r="C318" s="582"/>
      <c r="D318" s="582"/>
      <c r="E318" s="582"/>
    </row>
    <row r="319" spans="2:5">
      <c r="B319" s="582"/>
      <c r="C319" s="582"/>
      <c r="D319" s="582"/>
      <c r="E319" s="582"/>
    </row>
    <row r="320" spans="2:5">
      <c r="B320" s="582"/>
      <c r="C320" s="582"/>
      <c r="D320" s="582"/>
      <c r="E320" s="582"/>
    </row>
    <row r="321" spans="2:5">
      <c r="B321" s="582"/>
      <c r="C321" s="582"/>
      <c r="D321" s="582"/>
      <c r="E321" s="582"/>
    </row>
    <row r="322" spans="2:5">
      <c r="B322" s="582"/>
      <c r="C322" s="582"/>
      <c r="D322" s="582"/>
      <c r="E322" s="582"/>
    </row>
    <row r="323" spans="2:5">
      <c r="B323" s="582"/>
      <c r="C323" s="582"/>
      <c r="D323" s="582"/>
      <c r="E323" s="582"/>
    </row>
    <row r="324" spans="2:5">
      <c r="B324" s="582"/>
      <c r="C324" s="582"/>
      <c r="D324" s="582"/>
      <c r="E324" s="582"/>
    </row>
    <row r="325" spans="2:5">
      <c r="B325" s="582"/>
      <c r="C325" s="582"/>
      <c r="D325" s="582"/>
      <c r="E325" s="582"/>
    </row>
    <row r="326" spans="2:5">
      <c r="B326" s="582"/>
      <c r="C326" s="582"/>
      <c r="D326" s="582"/>
      <c r="E326" s="582"/>
    </row>
    <row r="327" spans="2:5">
      <c r="B327" s="582"/>
      <c r="C327" s="582"/>
      <c r="D327" s="582"/>
      <c r="E327" s="582"/>
    </row>
    <row r="328" spans="2:5">
      <c r="B328" s="582"/>
      <c r="C328" s="582"/>
      <c r="D328" s="582"/>
      <c r="E328" s="582"/>
    </row>
    <row r="329" spans="2:5">
      <c r="B329" s="582"/>
      <c r="C329" s="582"/>
      <c r="D329" s="582"/>
      <c r="E329" s="582"/>
    </row>
    <row r="330" spans="2:5">
      <c r="B330" s="582"/>
      <c r="C330" s="582"/>
      <c r="D330" s="582"/>
      <c r="E330" s="582"/>
    </row>
    <row r="331" spans="2:5">
      <c r="B331" s="582"/>
      <c r="C331" s="582"/>
      <c r="D331" s="582"/>
      <c r="E331" s="582"/>
    </row>
    <row r="332" spans="2:5">
      <c r="B332" s="582"/>
      <c r="C332" s="582"/>
      <c r="D332" s="582"/>
      <c r="E332" s="582"/>
    </row>
    <row r="333" spans="2:5">
      <c r="B333" s="582"/>
      <c r="C333" s="582"/>
      <c r="D333" s="582"/>
      <c r="E333" s="582"/>
    </row>
    <row r="334" spans="2:5">
      <c r="B334" s="582"/>
      <c r="C334" s="582"/>
      <c r="D334" s="582"/>
      <c r="E334" s="582"/>
    </row>
    <row r="335" spans="2:5">
      <c r="B335" s="582"/>
      <c r="C335" s="582"/>
      <c r="D335" s="582"/>
      <c r="E335" s="582"/>
    </row>
    <row r="336" spans="2:5">
      <c r="B336" s="582"/>
      <c r="C336" s="582"/>
      <c r="D336" s="582"/>
      <c r="E336" s="582"/>
    </row>
    <row r="337" spans="2:5">
      <c r="B337" s="582"/>
      <c r="C337" s="582"/>
      <c r="D337" s="582"/>
      <c r="E337" s="582"/>
    </row>
    <row r="338" spans="2:5">
      <c r="B338" s="582"/>
      <c r="C338" s="582"/>
      <c r="D338" s="582"/>
      <c r="E338" s="582"/>
    </row>
    <row r="339" spans="2:5">
      <c r="B339" s="582"/>
      <c r="C339" s="582"/>
      <c r="D339" s="582"/>
      <c r="E339" s="582"/>
    </row>
    <row r="340" spans="2:5">
      <c r="B340" s="582"/>
      <c r="C340" s="582"/>
      <c r="D340" s="582"/>
      <c r="E340" s="582"/>
    </row>
    <row r="341" spans="2:5">
      <c r="B341" s="582"/>
      <c r="C341" s="582"/>
      <c r="D341" s="582"/>
      <c r="E341" s="582"/>
    </row>
    <row r="342" spans="2:5">
      <c r="B342" s="582"/>
      <c r="C342" s="582"/>
      <c r="D342" s="582"/>
      <c r="E342" s="582"/>
    </row>
    <row r="343" spans="2:5">
      <c r="B343" s="582"/>
      <c r="C343" s="582"/>
      <c r="D343" s="582"/>
      <c r="E343" s="582"/>
    </row>
    <row r="344" spans="2:5">
      <c r="B344" s="582"/>
      <c r="C344" s="582"/>
      <c r="D344" s="582"/>
      <c r="E344" s="582"/>
    </row>
    <row r="345" spans="2:5">
      <c r="B345" s="582"/>
      <c r="C345" s="582"/>
      <c r="D345" s="582"/>
      <c r="E345" s="582"/>
    </row>
    <row r="346" spans="2:5">
      <c r="B346" s="582"/>
      <c r="C346" s="582"/>
      <c r="D346" s="582"/>
      <c r="E346" s="582"/>
    </row>
    <row r="347" spans="2:5">
      <c r="B347" s="582"/>
      <c r="C347" s="582"/>
      <c r="D347" s="582"/>
      <c r="E347" s="582"/>
    </row>
    <row r="348" spans="2:5">
      <c r="B348" s="582"/>
      <c r="C348" s="582"/>
      <c r="D348" s="582"/>
      <c r="E348" s="582"/>
    </row>
    <row r="349" spans="2:5">
      <c r="B349" s="582"/>
      <c r="C349" s="582"/>
      <c r="D349" s="582"/>
      <c r="E349" s="582"/>
    </row>
    <row r="350" spans="2:5">
      <c r="B350" s="582"/>
      <c r="C350" s="582"/>
      <c r="D350" s="582"/>
      <c r="E350" s="582"/>
    </row>
    <row r="351" spans="2:5">
      <c r="B351" s="582"/>
      <c r="C351" s="582"/>
      <c r="D351" s="582"/>
      <c r="E351" s="582"/>
    </row>
    <row r="352" spans="2:5">
      <c r="B352" s="582"/>
      <c r="C352" s="582"/>
      <c r="D352" s="582"/>
      <c r="E352" s="582"/>
    </row>
    <row r="353" spans="2:5">
      <c r="B353" s="582"/>
      <c r="C353" s="582"/>
      <c r="D353" s="582"/>
      <c r="E353" s="582"/>
    </row>
    <row r="354" spans="2:5">
      <c r="B354" s="582"/>
      <c r="C354" s="582"/>
      <c r="D354" s="582"/>
      <c r="E354" s="582"/>
    </row>
    <row r="355" spans="2:5">
      <c r="B355" s="582"/>
      <c r="C355" s="582"/>
      <c r="D355" s="582"/>
      <c r="E355" s="582"/>
    </row>
    <row r="356" spans="2:5">
      <c r="B356" s="582"/>
      <c r="C356" s="582"/>
      <c r="D356" s="582"/>
      <c r="E356" s="582"/>
    </row>
    <row r="357" spans="2:5">
      <c r="B357" s="582"/>
      <c r="C357" s="582"/>
      <c r="D357" s="582"/>
      <c r="E357" s="582"/>
    </row>
    <row r="358" spans="2:5">
      <c r="B358" s="582"/>
      <c r="C358" s="582"/>
      <c r="D358" s="582"/>
      <c r="E358" s="582"/>
    </row>
    <row r="359" spans="2:5">
      <c r="B359" s="582"/>
      <c r="C359" s="582"/>
      <c r="D359" s="582"/>
      <c r="E359" s="582"/>
    </row>
    <row r="360" spans="2:5">
      <c r="B360" s="582"/>
      <c r="C360" s="582"/>
      <c r="D360" s="582"/>
      <c r="E360" s="582"/>
    </row>
    <row r="361" spans="2:5">
      <c r="B361" s="582"/>
      <c r="C361" s="582"/>
      <c r="D361" s="582"/>
      <c r="E361" s="582"/>
    </row>
    <row r="362" spans="2:5">
      <c r="B362" s="582"/>
      <c r="C362" s="582"/>
      <c r="D362" s="582"/>
      <c r="E362" s="582"/>
    </row>
    <row r="363" spans="2:5">
      <c r="B363" s="582"/>
      <c r="C363" s="582"/>
      <c r="D363" s="582"/>
      <c r="E363" s="582"/>
    </row>
    <row r="364" spans="2:5">
      <c r="B364" s="582"/>
      <c r="C364" s="582"/>
      <c r="D364" s="582"/>
      <c r="E364" s="582"/>
    </row>
    <row r="365" spans="2:5">
      <c r="B365" s="582"/>
      <c r="C365" s="582"/>
      <c r="D365" s="582"/>
      <c r="E365" s="582"/>
    </row>
    <row r="366" spans="2:5">
      <c r="B366" s="582"/>
      <c r="C366" s="582"/>
      <c r="D366" s="582"/>
      <c r="E366" s="582"/>
    </row>
    <row r="367" spans="2:5">
      <c r="B367" s="582"/>
      <c r="C367" s="582"/>
      <c r="D367" s="582"/>
      <c r="E367" s="582"/>
    </row>
    <row r="368" spans="2:5">
      <c r="B368" s="582"/>
      <c r="C368" s="582"/>
      <c r="D368" s="582"/>
      <c r="E368" s="582"/>
    </row>
    <row r="369" spans="2:5">
      <c r="B369" s="582"/>
      <c r="C369" s="582"/>
      <c r="D369" s="582"/>
      <c r="E369" s="582"/>
    </row>
    <row r="370" spans="2:5">
      <c r="B370" s="582"/>
      <c r="C370" s="582"/>
      <c r="D370" s="582"/>
      <c r="E370" s="582"/>
    </row>
    <row r="371" spans="2:5">
      <c r="B371" s="582"/>
      <c r="C371" s="582"/>
      <c r="D371" s="582"/>
      <c r="E371" s="582"/>
    </row>
    <row r="372" spans="2:5">
      <c r="B372" s="582"/>
      <c r="C372" s="582"/>
      <c r="D372" s="582"/>
      <c r="E372" s="582"/>
    </row>
    <row r="373" spans="2:5">
      <c r="B373" s="582"/>
      <c r="C373" s="582"/>
      <c r="D373" s="582"/>
      <c r="E373" s="582"/>
    </row>
    <row r="374" spans="2:5">
      <c r="B374" s="582"/>
      <c r="C374" s="582"/>
      <c r="D374" s="582"/>
      <c r="E374" s="582"/>
    </row>
    <row r="375" spans="2:5">
      <c r="B375" s="582"/>
      <c r="C375" s="582"/>
      <c r="D375" s="582"/>
      <c r="E375" s="582"/>
    </row>
    <row r="376" spans="2:5">
      <c r="B376" s="582"/>
      <c r="C376" s="582"/>
      <c r="D376" s="582"/>
      <c r="E376" s="582"/>
    </row>
    <row r="377" spans="2:5">
      <c r="B377" s="582"/>
      <c r="C377" s="582"/>
      <c r="D377" s="582"/>
      <c r="E377" s="582"/>
    </row>
    <row r="378" spans="2:5">
      <c r="B378" s="582"/>
      <c r="C378" s="582"/>
      <c r="D378" s="582"/>
      <c r="E378" s="582"/>
    </row>
    <row r="379" spans="2:5">
      <c r="B379" s="582"/>
      <c r="C379" s="582"/>
      <c r="D379" s="582"/>
      <c r="E379" s="582"/>
    </row>
    <row r="380" spans="2:5">
      <c r="B380" s="582"/>
      <c r="C380" s="582"/>
      <c r="D380" s="582"/>
      <c r="E380" s="582"/>
    </row>
    <row r="381" spans="2:5">
      <c r="B381" s="582"/>
      <c r="C381" s="582"/>
      <c r="D381" s="582"/>
      <c r="E381" s="582"/>
    </row>
    <row r="382" spans="2:5">
      <c r="B382" s="582"/>
      <c r="C382" s="582"/>
      <c r="D382" s="582"/>
      <c r="E382" s="582"/>
    </row>
    <row r="383" spans="2:5">
      <c r="B383" s="582"/>
      <c r="C383" s="582"/>
      <c r="D383" s="582"/>
      <c r="E383" s="582"/>
    </row>
    <row r="384" spans="2:5">
      <c r="B384" s="582"/>
      <c r="C384" s="582"/>
      <c r="D384" s="582"/>
      <c r="E384" s="582"/>
    </row>
    <row r="385" spans="2:5">
      <c r="B385" s="582"/>
      <c r="C385" s="582"/>
      <c r="D385" s="582"/>
      <c r="E385" s="582"/>
    </row>
    <row r="386" spans="2:5">
      <c r="B386" s="582"/>
      <c r="C386" s="582"/>
      <c r="D386" s="582"/>
      <c r="E386" s="582"/>
    </row>
    <row r="387" spans="2:5">
      <c r="B387" s="582"/>
      <c r="C387" s="582"/>
      <c r="D387" s="582"/>
      <c r="E387" s="582"/>
    </row>
    <row r="388" spans="2:5">
      <c r="B388" s="582"/>
      <c r="C388" s="582"/>
      <c r="D388" s="582"/>
      <c r="E388" s="582"/>
    </row>
    <row r="389" spans="2:5">
      <c r="B389" s="582"/>
      <c r="C389" s="582"/>
      <c r="D389" s="582"/>
      <c r="E389" s="582"/>
    </row>
    <row r="390" spans="2:5">
      <c r="B390" s="582"/>
      <c r="C390" s="582"/>
      <c r="D390" s="582"/>
      <c r="E390" s="582"/>
    </row>
    <row r="391" spans="2:5">
      <c r="B391" s="582"/>
      <c r="C391" s="582"/>
      <c r="D391" s="582"/>
      <c r="E391" s="582"/>
    </row>
    <row r="392" spans="2:5">
      <c r="B392" s="582"/>
      <c r="C392" s="582"/>
      <c r="D392" s="582"/>
      <c r="E392" s="582"/>
    </row>
    <row r="393" spans="2:5">
      <c r="B393" s="582"/>
      <c r="C393" s="582"/>
      <c r="D393" s="582"/>
      <c r="E393" s="582"/>
    </row>
    <row r="394" spans="2:5">
      <c r="B394" s="582"/>
      <c r="C394" s="582"/>
      <c r="D394" s="582"/>
      <c r="E394" s="582"/>
    </row>
    <row r="395" spans="2:5">
      <c r="B395" s="582"/>
      <c r="C395" s="582"/>
      <c r="D395" s="582"/>
      <c r="E395" s="582"/>
    </row>
    <row r="396" spans="2:5">
      <c r="B396" s="582"/>
      <c r="C396" s="582"/>
      <c r="D396" s="582"/>
      <c r="E396" s="582"/>
    </row>
    <row r="397" spans="2:5">
      <c r="B397" s="582"/>
      <c r="C397" s="582"/>
      <c r="D397" s="582"/>
      <c r="E397" s="582"/>
    </row>
    <row r="398" spans="2:5">
      <c r="B398" s="582"/>
      <c r="C398" s="582"/>
      <c r="D398" s="582"/>
      <c r="E398" s="582"/>
    </row>
    <row r="399" spans="2:5">
      <c r="B399" s="582"/>
      <c r="C399" s="582"/>
      <c r="D399" s="582"/>
      <c r="E399" s="582"/>
    </row>
    <row r="400" spans="2:5">
      <c r="B400" s="582"/>
      <c r="C400" s="582"/>
      <c r="D400" s="582"/>
      <c r="E400" s="582"/>
    </row>
    <row r="401" spans="2:5">
      <c r="B401" s="582"/>
      <c r="C401" s="582"/>
      <c r="D401" s="582"/>
      <c r="E401" s="582"/>
    </row>
    <row r="402" spans="2:5">
      <c r="B402" s="582"/>
      <c r="C402" s="582"/>
      <c r="D402" s="582"/>
      <c r="E402" s="582"/>
    </row>
    <row r="403" spans="2:5">
      <c r="B403" s="582"/>
      <c r="C403" s="582"/>
      <c r="D403" s="582"/>
      <c r="E403" s="582"/>
    </row>
    <row r="404" spans="2:5">
      <c r="B404" s="582"/>
      <c r="C404" s="582"/>
      <c r="D404" s="582"/>
      <c r="E404" s="582"/>
    </row>
    <row r="405" spans="2:5">
      <c r="B405" s="582"/>
      <c r="C405" s="582"/>
      <c r="D405" s="582"/>
      <c r="E405" s="582"/>
    </row>
    <row r="406" spans="2:5">
      <c r="B406" s="582"/>
      <c r="C406" s="582"/>
      <c r="D406" s="582"/>
      <c r="E406" s="582"/>
    </row>
    <row r="407" spans="2:5">
      <c r="B407" s="582"/>
      <c r="C407" s="582"/>
      <c r="D407" s="582"/>
      <c r="E407" s="582"/>
    </row>
    <row r="408" spans="2:5">
      <c r="B408" s="582"/>
      <c r="C408" s="582"/>
      <c r="D408" s="582"/>
      <c r="E408" s="582"/>
    </row>
    <row r="409" spans="2:5">
      <c r="B409" s="582"/>
      <c r="C409" s="582"/>
      <c r="D409" s="582"/>
      <c r="E409" s="582"/>
    </row>
    <row r="410" spans="2:5">
      <c r="B410" s="582"/>
      <c r="C410" s="582"/>
      <c r="D410" s="582"/>
      <c r="E410" s="582"/>
    </row>
    <row r="411" spans="2:5">
      <c r="B411" s="582"/>
      <c r="C411" s="582"/>
      <c r="D411" s="582"/>
      <c r="E411" s="582"/>
    </row>
    <row r="412" spans="2:5">
      <c r="B412" s="582"/>
      <c r="C412" s="582"/>
      <c r="D412" s="582"/>
      <c r="E412" s="582"/>
    </row>
    <row r="413" spans="2:5">
      <c r="B413" s="582"/>
      <c r="C413" s="582"/>
      <c r="D413" s="582"/>
      <c r="E413" s="582"/>
    </row>
    <row r="414" spans="2:5">
      <c r="B414" s="582"/>
      <c r="C414" s="582"/>
      <c r="D414" s="582"/>
      <c r="E414" s="582"/>
    </row>
    <row r="415" spans="2:5">
      <c r="B415" s="582"/>
      <c r="C415" s="582"/>
      <c r="D415" s="582"/>
      <c r="E415" s="582"/>
    </row>
    <row r="416" spans="2:5">
      <c r="B416" s="582"/>
      <c r="C416" s="582"/>
      <c r="D416" s="582"/>
      <c r="E416" s="582"/>
    </row>
    <row r="417" spans="2:5">
      <c r="B417" s="582"/>
      <c r="C417" s="582"/>
      <c r="D417" s="582"/>
      <c r="E417" s="582"/>
    </row>
    <row r="418" spans="2:5">
      <c r="B418" s="582"/>
      <c r="C418" s="582"/>
      <c r="D418" s="582"/>
      <c r="E418" s="582"/>
    </row>
    <row r="419" spans="2:5">
      <c r="B419" s="582"/>
      <c r="C419" s="582"/>
      <c r="D419" s="582"/>
      <c r="E419" s="582"/>
    </row>
    <row r="420" spans="2:5">
      <c r="B420" s="582"/>
      <c r="C420" s="582"/>
      <c r="D420" s="582"/>
      <c r="E420" s="582"/>
    </row>
    <row r="421" spans="2:5">
      <c r="B421" s="582"/>
      <c r="C421" s="582"/>
      <c r="D421" s="582"/>
      <c r="E421" s="582"/>
    </row>
    <row r="422" spans="2:5">
      <c r="B422" s="582"/>
      <c r="C422" s="582"/>
      <c r="D422" s="582"/>
      <c r="E422" s="582"/>
    </row>
    <row r="423" spans="2:5">
      <c r="B423" s="582"/>
      <c r="C423" s="582"/>
      <c r="D423" s="582"/>
      <c r="E423" s="582"/>
    </row>
    <row r="424" spans="2:5">
      <c r="B424" s="582"/>
      <c r="C424" s="582"/>
      <c r="D424" s="582"/>
      <c r="E424" s="582"/>
    </row>
    <row r="425" spans="2:5">
      <c r="B425" s="582"/>
      <c r="C425" s="582"/>
      <c r="D425" s="582"/>
      <c r="E425" s="582"/>
    </row>
    <row r="426" spans="2:5">
      <c r="B426" s="582"/>
      <c r="C426" s="582"/>
      <c r="D426" s="582"/>
      <c r="E426" s="582"/>
    </row>
    <row r="427" spans="2:5">
      <c r="B427" s="582"/>
      <c r="C427" s="582"/>
      <c r="D427" s="582"/>
      <c r="E427" s="582"/>
    </row>
    <row r="428" spans="2:5">
      <c r="B428" s="582"/>
      <c r="C428" s="582"/>
      <c r="D428" s="582"/>
      <c r="E428" s="582"/>
    </row>
    <row r="429" spans="2:5">
      <c r="B429" s="582"/>
      <c r="C429" s="582"/>
      <c r="D429" s="582"/>
      <c r="E429" s="582"/>
    </row>
    <row r="430" spans="2:5">
      <c r="B430" s="582"/>
      <c r="C430" s="582"/>
      <c r="D430" s="582"/>
      <c r="E430" s="582"/>
    </row>
    <row r="431" spans="2:5">
      <c r="B431" s="582"/>
      <c r="C431" s="582"/>
      <c r="D431" s="582"/>
      <c r="E431" s="582"/>
    </row>
    <row r="432" spans="2:5">
      <c r="B432" s="582"/>
      <c r="C432" s="582"/>
      <c r="D432" s="582"/>
      <c r="E432" s="582"/>
    </row>
    <row r="433" spans="2:5">
      <c r="B433" s="582"/>
      <c r="C433" s="582"/>
      <c r="D433" s="582"/>
      <c r="E433" s="582"/>
    </row>
    <row r="434" spans="2:5">
      <c r="B434" s="582"/>
      <c r="C434" s="582"/>
      <c r="D434" s="582"/>
      <c r="E434" s="582"/>
    </row>
    <row r="435" spans="2:5">
      <c r="B435" s="582"/>
      <c r="C435" s="582"/>
      <c r="D435" s="582"/>
      <c r="E435" s="582"/>
    </row>
    <row r="436" spans="2:5">
      <c r="B436" s="582"/>
      <c r="C436" s="582"/>
      <c r="D436" s="582"/>
      <c r="E436" s="582"/>
    </row>
    <row r="437" spans="2:5">
      <c r="B437" s="582"/>
      <c r="C437" s="582"/>
      <c r="D437" s="582"/>
      <c r="E437" s="582"/>
    </row>
    <row r="438" spans="2:5">
      <c r="B438" s="582"/>
      <c r="C438" s="582"/>
      <c r="D438" s="582"/>
      <c r="E438" s="582"/>
    </row>
    <row r="439" spans="2:5">
      <c r="B439" s="582"/>
      <c r="C439" s="582"/>
      <c r="D439" s="582"/>
      <c r="E439" s="582"/>
    </row>
    <row r="440" spans="2:5">
      <c r="B440" s="582"/>
      <c r="C440" s="582"/>
      <c r="D440" s="582"/>
      <c r="E440" s="582"/>
    </row>
    <row r="441" spans="2:5">
      <c r="B441" s="582"/>
      <c r="C441" s="582"/>
      <c r="D441" s="582"/>
      <c r="E441" s="582"/>
    </row>
    <row r="442" spans="2:5">
      <c r="B442" s="582"/>
      <c r="C442" s="582"/>
      <c r="D442" s="582"/>
      <c r="E442" s="582"/>
    </row>
    <row r="443" spans="2:5">
      <c r="B443" s="582"/>
      <c r="C443" s="582"/>
      <c r="D443" s="582"/>
      <c r="E443" s="582"/>
    </row>
    <row r="444" spans="2:5">
      <c r="B444" s="582"/>
      <c r="C444" s="582"/>
      <c r="D444" s="582"/>
      <c r="E444" s="582"/>
    </row>
    <row r="445" spans="2:5">
      <c r="B445" s="582"/>
      <c r="C445" s="582"/>
      <c r="D445" s="582"/>
      <c r="E445" s="582"/>
    </row>
    <row r="446" spans="2:5">
      <c r="B446" s="582"/>
      <c r="C446" s="582"/>
      <c r="D446" s="582"/>
      <c r="E446" s="582"/>
    </row>
    <row r="447" spans="2:5">
      <c r="B447" s="582"/>
      <c r="C447" s="582"/>
      <c r="D447" s="582"/>
      <c r="E447" s="582"/>
    </row>
    <row r="448" spans="2:5">
      <c r="B448" s="582"/>
      <c r="C448" s="582"/>
      <c r="D448" s="582"/>
      <c r="E448" s="582"/>
    </row>
    <row r="449" spans="2:5">
      <c r="B449" s="582"/>
      <c r="C449" s="582"/>
      <c r="D449" s="582"/>
      <c r="E449" s="582"/>
    </row>
    <row r="450" spans="2:5">
      <c r="B450" s="582"/>
      <c r="C450" s="582"/>
      <c r="D450" s="582"/>
      <c r="E450" s="582"/>
    </row>
    <row r="451" spans="2:5">
      <c r="B451" s="582"/>
      <c r="C451" s="582"/>
      <c r="D451" s="582"/>
      <c r="E451" s="582"/>
    </row>
    <row r="452" spans="2:5">
      <c r="B452" s="582"/>
      <c r="C452" s="582"/>
      <c r="D452" s="582"/>
      <c r="E452" s="582"/>
    </row>
    <row r="453" spans="2:5">
      <c r="B453" s="582"/>
      <c r="C453" s="582"/>
      <c r="D453" s="582"/>
      <c r="E453" s="582"/>
    </row>
    <row r="454" spans="2:5">
      <c r="B454" s="582"/>
      <c r="C454" s="582"/>
      <c r="D454" s="582"/>
      <c r="E454" s="582"/>
    </row>
    <row r="455" spans="2:5">
      <c r="B455" s="582"/>
      <c r="C455" s="582"/>
      <c r="D455" s="582"/>
      <c r="E455" s="582"/>
    </row>
    <row r="456" spans="2:5">
      <c r="B456" s="582"/>
      <c r="C456" s="582"/>
      <c r="D456" s="582"/>
      <c r="E456" s="582"/>
    </row>
    <row r="457" spans="2:5">
      <c r="B457" s="582"/>
      <c r="C457" s="582"/>
      <c r="D457" s="582"/>
      <c r="E457" s="582"/>
    </row>
    <row r="458" spans="2:5">
      <c r="B458" s="582"/>
      <c r="C458" s="582"/>
      <c r="D458" s="582"/>
      <c r="E458" s="582"/>
    </row>
    <row r="459" spans="2:5">
      <c r="B459" s="582"/>
      <c r="C459" s="582"/>
      <c r="D459" s="582"/>
      <c r="E459" s="582"/>
    </row>
    <row r="460" spans="2:5">
      <c r="B460" s="582"/>
      <c r="C460" s="582"/>
      <c r="D460" s="582"/>
      <c r="E460" s="582"/>
    </row>
    <row r="461" spans="2:5">
      <c r="B461" s="582"/>
      <c r="C461" s="582"/>
      <c r="D461" s="582"/>
      <c r="E461" s="582"/>
    </row>
    <row r="462" spans="2:5">
      <c r="B462" s="582"/>
      <c r="C462" s="582"/>
      <c r="D462" s="582"/>
      <c r="E462" s="582"/>
    </row>
    <row r="463" spans="2:5">
      <c r="B463" s="582"/>
      <c r="C463" s="582"/>
      <c r="D463" s="582"/>
      <c r="E463" s="582"/>
    </row>
    <row r="464" spans="2:5">
      <c r="B464" s="582"/>
      <c r="C464" s="582"/>
      <c r="D464" s="582"/>
      <c r="E464" s="582"/>
    </row>
    <row r="465" spans="2:5">
      <c r="B465" s="582"/>
      <c r="C465" s="582"/>
      <c r="D465" s="582"/>
      <c r="E465" s="582"/>
    </row>
    <row r="466" spans="2:5">
      <c r="B466" s="582"/>
      <c r="C466" s="582"/>
      <c r="D466" s="582"/>
      <c r="E466" s="582"/>
    </row>
    <row r="467" spans="2:5">
      <c r="B467" s="582"/>
      <c r="C467" s="582"/>
      <c r="D467" s="582"/>
      <c r="E467" s="582"/>
    </row>
    <row r="468" spans="2:5">
      <c r="B468" s="582"/>
      <c r="C468" s="582"/>
      <c r="D468" s="582"/>
      <c r="E468" s="582"/>
    </row>
    <row r="469" spans="2:5">
      <c r="B469" s="582"/>
      <c r="C469" s="582"/>
      <c r="D469" s="582"/>
      <c r="E469" s="582"/>
    </row>
    <row r="470" spans="2:5">
      <c r="B470" s="582"/>
      <c r="C470" s="582"/>
      <c r="D470" s="582"/>
      <c r="E470" s="582"/>
    </row>
    <row r="471" spans="2:5">
      <c r="B471" s="582"/>
      <c r="C471" s="582"/>
      <c r="D471" s="582"/>
      <c r="E471" s="582"/>
    </row>
    <row r="472" spans="2:5">
      <c r="B472" s="582"/>
      <c r="C472" s="582"/>
      <c r="D472" s="582"/>
      <c r="E472" s="582"/>
    </row>
    <row r="473" spans="2:5">
      <c r="B473" s="582"/>
      <c r="C473" s="582"/>
      <c r="D473" s="582"/>
      <c r="E473" s="582"/>
    </row>
    <row r="474" spans="2:5">
      <c r="B474" s="582"/>
      <c r="C474" s="582"/>
      <c r="D474" s="582"/>
      <c r="E474" s="582"/>
    </row>
    <row r="475" spans="2:5">
      <c r="B475" s="582"/>
      <c r="C475" s="582"/>
      <c r="D475" s="582"/>
      <c r="E475" s="582"/>
    </row>
    <row r="476" spans="2:5">
      <c r="B476" s="582"/>
      <c r="C476" s="582"/>
      <c r="D476" s="582"/>
      <c r="E476" s="582"/>
    </row>
    <row r="477" spans="2:5">
      <c r="B477" s="582"/>
      <c r="C477" s="582"/>
      <c r="D477" s="582"/>
      <c r="E477" s="582"/>
    </row>
    <row r="478" spans="2:5">
      <c r="B478" s="582"/>
      <c r="C478" s="582"/>
      <c r="D478" s="582"/>
      <c r="E478" s="582"/>
    </row>
    <row r="479" spans="2:5">
      <c r="B479" s="582"/>
      <c r="C479" s="582"/>
      <c r="D479" s="582"/>
      <c r="E479" s="582"/>
    </row>
    <row r="480" spans="2:5">
      <c r="B480" s="582"/>
      <c r="C480" s="582"/>
      <c r="D480" s="582"/>
      <c r="E480" s="582"/>
    </row>
    <row r="481" spans="2:5">
      <c r="B481" s="582"/>
      <c r="C481" s="582"/>
      <c r="D481" s="582"/>
      <c r="E481" s="582"/>
    </row>
    <row r="482" spans="2:5">
      <c r="B482" s="582"/>
      <c r="C482" s="582"/>
      <c r="D482" s="582"/>
      <c r="E482" s="582"/>
    </row>
    <row r="483" spans="2:5">
      <c r="B483" s="582"/>
      <c r="C483" s="582"/>
      <c r="D483" s="582"/>
      <c r="E483" s="582"/>
    </row>
    <row r="484" spans="2:5">
      <c r="B484" s="582"/>
      <c r="C484" s="582"/>
      <c r="D484" s="582"/>
      <c r="E484" s="582"/>
    </row>
    <row r="485" spans="2:5">
      <c r="B485" s="582"/>
      <c r="C485" s="582"/>
      <c r="D485" s="582"/>
      <c r="E485" s="582"/>
    </row>
    <row r="486" spans="2:5">
      <c r="B486" s="582"/>
      <c r="C486" s="582"/>
      <c r="D486" s="582"/>
      <c r="E486" s="582"/>
    </row>
    <row r="487" spans="2:5">
      <c r="B487" s="582"/>
      <c r="C487" s="582"/>
      <c r="D487" s="582"/>
      <c r="E487" s="582"/>
    </row>
    <row r="488" spans="2:5">
      <c r="B488" s="582"/>
      <c r="C488" s="582"/>
      <c r="D488" s="582"/>
      <c r="E488" s="582"/>
    </row>
    <row r="489" spans="2:5">
      <c r="B489" s="582"/>
      <c r="C489" s="582"/>
      <c r="D489" s="582"/>
      <c r="E489" s="582"/>
    </row>
    <row r="490" spans="2:5">
      <c r="B490" s="582"/>
      <c r="C490" s="582"/>
      <c r="D490" s="582"/>
      <c r="E490" s="582"/>
    </row>
    <row r="491" spans="2:5">
      <c r="B491" s="582"/>
      <c r="C491" s="582"/>
      <c r="D491" s="582"/>
      <c r="E491" s="582"/>
    </row>
    <row r="492" spans="2:5">
      <c r="B492" s="582"/>
      <c r="C492" s="582"/>
      <c r="D492" s="582"/>
      <c r="E492" s="582"/>
    </row>
    <row r="493" spans="2:5">
      <c r="B493" s="582"/>
      <c r="C493" s="582"/>
      <c r="D493" s="582"/>
      <c r="E493" s="582"/>
    </row>
    <row r="494" spans="2:5">
      <c r="B494" s="582"/>
      <c r="C494" s="582"/>
      <c r="D494" s="582"/>
      <c r="E494" s="582"/>
    </row>
    <row r="495" spans="2:5">
      <c r="B495" s="582"/>
      <c r="C495" s="582"/>
      <c r="D495" s="582"/>
      <c r="E495" s="582"/>
    </row>
    <row r="496" spans="2:5">
      <c r="B496" s="582"/>
      <c r="C496" s="582"/>
      <c r="D496" s="582"/>
      <c r="E496" s="582"/>
    </row>
    <row r="497" spans="2:5">
      <c r="B497" s="582"/>
      <c r="C497" s="582"/>
      <c r="D497" s="582"/>
      <c r="E497" s="582"/>
    </row>
    <row r="498" spans="2:5">
      <c r="B498" s="582"/>
      <c r="C498" s="582"/>
      <c r="D498" s="582"/>
      <c r="E498" s="582"/>
    </row>
    <row r="499" spans="2:5">
      <c r="B499" s="582"/>
      <c r="C499" s="582"/>
      <c r="D499" s="582"/>
      <c r="E499" s="582"/>
    </row>
    <row r="500" spans="2:5">
      <c r="B500" s="582"/>
      <c r="C500" s="582"/>
      <c r="D500" s="582"/>
      <c r="E500" s="582"/>
    </row>
    <row r="501" spans="2:5">
      <c r="B501" s="582"/>
      <c r="C501" s="582"/>
      <c r="D501" s="582"/>
      <c r="E501" s="582"/>
    </row>
    <row r="502" spans="2:5">
      <c r="B502" s="582"/>
      <c r="C502" s="582"/>
      <c r="D502" s="582"/>
      <c r="E502" s="582"/>
    </row>
    <row r="503" spans="2:5">
      <c r="B503" s="582"/>
      <c r="C503" s="582"/>
      <c r="D503" s="582"/>
      <c r="E503" s="582"/>
    </row>
    <row r="504" spans="2:5">
      <c r="B504" s="582"/>
      <c r="C504" s="582"/>
      <c r="D504" s="582"/>
      <c r="E504" s="582"/>
    </row>
    <row r="505" spans="2:5">
      <c r="B505" s="582"/>
      <c r="C505" s="582"/>
      <c r="D505" s="582"/>
      <c r="E505" s="582"/>
    </row>
    <row r="506" spans="2:5">
      <c r="B506" s="582"/>
      <c r="C506" s="582"/>
      <c r="D506" s="582"/>
      <c r="E506" s="582"/>
    </row>
    <row r="507" spans="2:5">
      <c r="B507" s="582"/>
      <c r="C507" s="582"/>
      <c r="D507" s="582"/>
      <c r="E507" s="582"/>
    </row>
    <row r="508" spans="2:5">
      <c r="B508" s="582"/>
      <c r="C508" s="582"/>
      <c r="D508" s="582"/>
      <c r="E508" s="582"/>
    </row>
    <row r="509" spans="2:5">
      <c r="B509" s="582"/>
      <c r="C509" s="582"/>
      <c r="D509" s="582"/>
      <c r="E509" s="582"/>
    </row>
    <row r="510" spans="2:5">
      <c r="B510" s="582"/>
      <c r="C510" s="582"/>
      <c r="D510" s="582"/>
      <c r="E510" s="582"/>
    </row>
    <row r="511" spans="2:5">
      <c r="B511" s="582"/>
      <c r="C511" s="582"/>
      <c r="D511" s="582"/>
      <c r="E511" s="582"/>
    </row>
    <row r="512" spans="2:5">
      <c r="B512" s="582"/>
      <c r="C512" s="582"/>
      <c r="D512" s="582"/>
      <c r="E512" s="582"/>
    </row>
    <row r="513" spans="2:5">
      <c r="B513" s="582"/>
      <c r="C513" s="582"/>
      <c r="D513" s="582"/>
      <c r="E513" s="582"/>
    </row>
    <row r="514" spans="2:5">
      <c r="B514" s="582"/>
      <c r="C514" s="582"/>
      <c r="D514" s="582"/>
      <c r="E514" s="582"/>
    </row>
    <row r="515" spans="2:5">
      <c r="B515" s="582"/>
      <c r="C515" s="582"/>
      <c r="D515" s="582"/>
      <c r="E515" s="582"/>
    </row>
    <row r="516" spans="2:5">
      <c r="B516" s="582"/>
      <c r="C516" s="582"/>
      <c r="D516" s="582"/>
      <c r="E516" s="582"/>
    </row>
    <row r="517" spans="2:5">
      <c r="B517" s="582"/>
      <c r="C517" s="582"/>
      <c r="D517" s="582"/>
      <c r="E517" s="582"/>
    </row>
    <row r="518" spans="2:5">
      <c r="B518" s="582"/>
      <c r="C518" s="582"/>
      <c r="D518" s="582"/>
      <c r="E518" s="582"/>
    </row>
    <row r="519" spans="2:5">
      <c r="B519" s="582"/>
      <c r="C519" s="582"/>
      <c r="D519" s="582"/>
      <c r="E519" s="582"/>
    </row>
    <row r="520" spans="2:5">
      <c r="B520" s="582"/>
      <c r="C520" s="582"/>
      <c r="D520" s="582"/>
      <c r="E520" s="582"/>
    </row>
    <row r="521" spans="2:5">
      <c r="B521" s="582"/>
      <c r="C521" s="582"/>
      <c r="D521" s="582"/>
      <c r="E521" s="582"/>
    </row>
    <row r="522" spans="2:5">
      <c r="B522" s="582"/>
      <c r="C522" s="582"/>
      <c r="D522" s="582"/>
      <c r="E522" s="582"/>
    </row>
    <row r="523" spans="2:5">
      <c r="B523" s="582"/>
      <c r="C523" s="582"/>
      <c r="D523" s="582"/>
      <c r="E523" s="582"/>
    </row>
    <row r="524" spans="2:5">
      <c r="B524" s="582"/>
      <c r="C524" s="582"/>
      <c r="D524" s="582"/>
      <c r="E524" s="582"/>
    </row>
    <row r="525" spans="2:5">
      <c r="B525" s="582"/>
      <c r="C525" s="582"/>
      <c r="D525" s="582"/>
      <c r="E525" s="582"/>
    </row>
    <row r="526" spans="2:5">
      <c r="B526" s="582"/>
      <c r="C526" s="582"/>
      <c r="D526" s="582"/>
      <c r="E526" s="582"/>
    </row>
    <row r="527" spans="2:5">
      <c r="B527" s="582"/>
      <c r="C527" s="582"/>
      <c r="D527" s="582"/>
      <c r="E527" s="582"/>
    </row>
    <row r="528" spans="2:5">
      <c r="B528" s="582"/>
      <c r="C528" s="582"/>
      <c r="D528" s="582"/>
      <c r="E528" s="582"/>
    </row>
    <row r="529" spans="2:5">
      <c r="B529" s="582"/>
      <c r="C529" s="582"/>
      <c r="D529" s="582"/>
      <c r="E529" s="582"/>
    </row>
    <row r="530" spans="2:5">
      <c r="B530" s="582"/>
      <c r="C530" s="582"/>
      <c r="D530" s="582"/>
      <c r="E530" s="582"/>
    </row>
    <row r="531" spans="2:5">
      <c r="B531" s="582"/>
      <c r="C531" s="582"/>
      <c r="D531" s="582"/>
      <c r="E531" s="582"/>
    </row>
    <row r="532" spans="2:5">
      <c r="B532" s="582"/>
      <c r="C532" s="582"/>
      <c r="D532" s="582"/>
      <c r="E532" s="582"/>
    </row>
    <row r="533" spans="2:5">
      <c r="B533" s="582"/>
      <c r="C533" s="582"/>
      <c r="D533" s="582"/>
      <c r="E533" s="582"/>
    </row>
    <row r="534" spans="2:5">
      <c r="B534" s="582"/>
      <c r="C534" s="582"/>
      <c r="D534" s="582"/>
      <c r="E534" s="582"/>
    </row>
    <row r="535" spans="2:5">
      <c r="B535" s="582"/>
      <c r="C535" s="582"/>
      <c r="D535" s="582"/>
      <c r="E535" s="582"/>
    </row>
    <row r="536" spans="2:5">
      <c r="B536" s="582"/>
      <c r="C536" s="582"/>
      <c r="D536" s="582"/>
      <c r="E536" s="582"/>
    </row>
    <row r="537" spans="2:5">
      <c r="B537" s="582"/>
      <c r="C537" s="582"/>
      <c r="D537" s="582"/>
      <c r="E537" s="582"/>
    </row>
    <row r="538" spans="2:5">
      <c r="B538" s="582"/>
      <c r="C538" s="582"/>
      <c r="D538" s="582"/>
      <c r="E538" s="582"/>
    </row>
    <row r="539" spans="2:5">
      <c r="B539" s="582"/>
      <c r="C539" s="582"/>
      <c r="D539" s="582"/>
      <c r="E539" s="582"/>
    </row>
    <row r="540" spans="2:5">
      <c r="B540" s="582"/>
      <c r="C540" s="582"/>
      <c r="D540" s="582"/>
      <c r="E540" s="582"/>
    </row>
    <row r="541" spans="2:5">
      <c r="B541" s="582"/>
      <c r="C541" s="582"/>
      <c r="D541" s="582"/>
      <c r="E541" s="582"/>
    </row>
    <row r="542" spans="2:5">
      <c r="B542" s="582"/>
      <c r="C542" s="582"/>
      <c r="D542" s="582"/>
      <c r="E542" s="582"/>
    </row>
    <row r="543" spans="2:5">
      <c r="B543" s="582"/>
      <c r="C543" s="582"/>
      <c r="D543" s="582"/>
      <c r="E543" s="582"/>
    </row>
    <row r="544" spans="2:5">
      <c r="B544" s="582"/>
      <c r="C544" s="582"/>
      <c r="D544" s="582"/>
      <c r="E544" s="582"/>
    </row>
    <row r="545" spans="2:5">
      <c r="B545" s="582"/>
      <c r="C545" s="582"/>
      <c r="D545" s="582"/>
      <c r="E545" s="582"/>
    </row>
    <row r="546" spans="2:5">
      <c r="B546" s="582"/>
      <c r="C546" s="582"/>
      <c r="D546" s="582"/>
      <c r="E546" s="582"/>
    </row>
    <row r="547" spans="2:5">
      <c r="B547" s="582"/>
      <c r="C547" s="582"/>
      <c r="D547" s="582"/>
      <c r="E547" s="582"/>
    </row>
    <row r="548" spans="2:5">
      <c r="B548" s="582"/>
      <c r="C548" s="582"/>
      <c r="D548" s="582"/>
      <c r="E548" s="582"/>
    </row>
    <row r="549" spans="2:5">
      <c r="B549" s="582"/>
      <c r="C549" s="582"/>
      <c r="D549" s="582"/>
      <c r="E549" s="582"/>
    </row>
    <row r="550" spans="2:5">
      <c r="B550" s="582"/>
      <c r="C550" s="582"/>
      <c r="D550" s="582"/>
      <c r="E550" s="582"/>
    </row>
    <row r="551" spans="2:5">
      <c r="B551" s="582"/>
      <c r="C551" s="582"/>
      <c r="D551" s="582"/>
      <c r="E551" s="582"/>
    </row>
    <row r="552" spans="2:5">
      <c r="B552" s="582"/>
      <c r="C552" s="582"/>
      <c r="D552" s="582"/>
      <c r="E552" s="582"/>
    </row>
    <row r="553" spans="2:5">
      <c r="B553" s="582"/>
      <c r="C553" s="582"/>
      <c r="D553" s="582"/>
      <c r="E553" s="582"/>
    </row>
    <row r="554" spans="2:5">
      <c r="B554" s="582"/>
      <c r="C554" s="582"/>
      <c r="D554" s="582"/>
      <c r="E554" s="582"/>
    </row>
    <row r="555" spans="2:5">
      <c r="B555" s="582"/>
      <c r="C555" s="582"/>
      <c r="D555" s="582"/>
      <c r="E555" s="582"/>
    </row>
    <row r="556" spans="2:5">
      <c r="B556" s="582"/>
      <c r="C556" s="582"/>
      <c r="D556" s="582"/>
      <c r="E556" s="582"/>
    </row>
    <row r="557" spans="2:5">
      <c r="B557" s="582"/>
      <c r="C557" s="582"/>
      <c r="D557" s="582"/>
      <c r="E557" s="582"/>
    </row>
    <row r="558" spans="2:5">
      <c r="B558" s="582"/>
      <c r="C558" s="582"/>
      <c r="D558" s="582"/>
      <c r="E558" s="582"/>
    </row>
    <row r="559" spans="2:5">
      <c r="B559" s="582"/>
      <c r="C559" s="582"/>
      <c r="D559" s="582"/>
      <c r="E559" s="582"/>
    </row>
    <row r="560" spans="2:5">
      <c r="B560" s="582"/>
      <c r="C560" s="582"/>
      <c r="D560" s="582"/>
      <c r="E560" s="582"/>
    </row>
    <row r="561" spans="2:5">
      <c r="B561" s="582"/>
      <c r="C561" s="582"/>
      <c r="D561" s="582"/>
      <c r="E561" s="582"/>
    </row>
    <row r="562" spans="2:5">
      <c r="B562" s="582"/>
      <c r="C562" s="582"/>
      <c r="D562" s="582"/>
      <c r="E562" s="582"/>
    </row>
    <row r="563" spans="2:5">
      <c r="B563" s="582"/>
      <c r="C563" s="582"/>
      <c r="D563" s="582"/>
      <c r="E563" s="582"/>
    </row>
    <row r="564" spans="2:5">
      <c r="B564" s="582"/>
      <c r="C564" s="582"/>
      <c r="D564" s="582"/>
      <c r="E564" s="582"/>
    </row>
    <row r="565" spans="2:5">
      <c r="B565" s="582"/>
      <c r="C565" s="582"/>
      <c r="D565" s="582"/>
      <c r="E565" s="582"/>
    </row>
    <row r="566" spans="2:5">
      <c r="B566" s="582"/>
      <c r="C566" s="582"/>
      <c r="D566" s="582"/>
      <c r="E566" s="582"/>
    </row>
    <row r="567" spans="2:5">
      <c r="B567" s="582"/>
      <c r="C567" s="582"/>
      <c r="D567" s="582"/>
      <c r="E567" s="582"/>
    </row>
    <row r="568" spans="2:5">
      <c r="B568" s="582"/>
      <c r="C568" s="582"/>
      <c r="D568" s="582"/>
      <c r="E568" s="582"/>
    </row>
    <row r="569" spans="2:5">
      <c r="B569" s="582"/>
      <c r="C569" s="582"/>
      <c r="D569" s="582"/>
      <c r="E569" s="582"/>
    </row>
    <row r="570" spans="2:5">
      <c r="B570" s="582"/>
      <c r="C570" s="582"/>
      <c r="D570" s="582"/>
      <c r="E570" s="582"/>
    </row>
    <row r="571" spans="2:5">
      <c r="B571" s="582"/>
      <c r="C571" s="582"/>
      <c r="D571" s="582"/>
      <c r="E571" s="582"/>
    </row>
    <row r="572" spans="2:5">
      <c r="B572" s="582"/>
      <c r="C572" s="582"/>
      <c r="D572" s="582"/>
      <c r="E572" s="582"/>
    </row>
    <row r="573" spans="2:5">
      <c r="B573" s="582"/>
      <c r="C573" s="582"/>
      <c r="D573" s="582"/>
      <c r="E573" s="582"/>
    </row>
    <row r="574" spans="2:5">
      <c r="B574" s="582"/>
      <c r="C574" s="582"/>
      <c r="D574" s="582"/>
      <c r="E574" s="582"/>
    </row>
    <row r="575" spans="2:5">
      <c r="B575" s="582"/>
      <c r="C575" s="582"/>
      <c r="D575" s="582"/>
      <c r="E575" s="582"/>
    </row>
    <row r="576" spans="2:5">
      <c r="B576" s="582"/>
      <c r="C576" s="582"/>
      <c r="D576" s="582"/>
      <c r="E576" s="582"/>
    </row>
    <row r="577" spans="2:5">
      <c r="B577" s="582"/>
      <c r="C577" s="582"/>
      <c r="D577" s="582"/>
      <c r="E577" s="582"/>
    </row>
    <row r="578" spans="2:5">
      <c r="B578" s="582"/>
      <c r="C578" s="582"/>
      <c r="D578" s="582"/>
      <c r="E578" s="582"/>
    </row>
    <row r="579" spans="2:5">
      <c r="B579" s="582"/>
      <c r="C579" s="582"/>
      <c r="D579" s="582"/>
      <c r="E579" s="582"/>
    </row>
    <row r="580" spans="2:5">
      <c r="B580" s="582"/>
      <c r="C580" s="582"/>
      <c r="D580" s="582"/>
      <c r="E580" s="582"/>
    </row>
    <row r="581" spans="2:5">
      <c r="B581" s="582"/>
      <c r="C581" s="582"/>
      <c r="D581" s="582"/>
      <c r="E581" s="582"/>
    </row>
    <row r="582" spans="2:5">
      <c r="B582" s="582"/>
      <c r="C582" s="582"/>
      <c r="D582" s="582"/>
      <c r="E582" s="582"/>
    </row>
    <row r="583" spans="2:5">
      <c r="B583" s="582"/>
      <c r="C583" s="582"/>
      <c r="D583" s="582"/>
      <c r="E583" s="582"/>
    </row>
    <row r="584" spans="2:5">
      <c r="B584" s="582"/>
      <c r="C584" s="582"/>
      <c r="D584" s="582"/>
      <c r="E584" s="582"/>
    </row>
    <row r="585" spans="2:5">
      <c r="B585" s="582"/>
      <c r="C585" s="582"/>
      <c r="D585" s="582"/>
      <c r="E585" s="582"/>
    </row>
    <row r="586" spans="2:5">
      <c r="B586" s="582"/>
      <c r="C586" s="582"/>
      <c r="D586" s="582"/>
      <c r="E586" s="582"/>
    </row>
    <row r="587" spans="2:5">
      <c r="B587" s="582"/>
      <c r="C587" s="582"/>
      <c r="D587" s="582"/>
      <c r="E587" s="582"/>
    </row>
    <row r="588" spans="2:5">
      <c r="B588" s="582"/>
      <c r="C588" s="582"/>
      <c r="D588" s="582"/>
      <c r="E588" s="582"/>
    </row>
    <row r="589" spans="2:5">
      <c r="B589" s="582"/>
      <c r="C589" s="582"/>
      <c r="D589" s="582"/>
      <c r="E589" s="582"/>
    </row>
    <row r="590" spans="2:5">
      <c r="B590" s="582"/>
      <c r="C590" s="582"/>
      <c r="D590" s="582"/>
      <c r="E590" s="582"/>
    </row>
    <row r="591" spans="2:5">
      <c r="B591" s="582"/>
      <c r="C591" s="582"/>
      <c r="D591" s="582"/>
      <c r="E591" s="582"/>
    </row>
    <row r="592" spans="2:5">
      <c r="B592" s="582"/>
      <c r="C592" s="582"/>
      <c r="D592" s="582"/>
      <c r="E592" s="582"/>
    </row>
    <row r="593" spans="2:5">
      <c r="B593" s="582"/>
      <c r="C593" s="582"/>
      <c r="D593" s="582"/>
      <c r="E593" s="582"/>
    </row>
    <row r="594" spans="2:5">
      <c r="B594" s="582"/>
      <c r="C594" s="582"/>
      <c r="D594" s="582"/>
      <c r="E594" s="582"/>
    </row>
    <row r="595" spans="2:5">
      <c r="B595" s="582"/>
      <c r="C595" s="582"/>
      <c r="D595" s="582"/>
      <c r="E595" s="582"/>
    </row>
    <row r="596" spans="2:5">
      <c r="B596" s="582"/>
      <c r="C596" s="582"/>
      <c r="D596" s="582"/>
      <c r="E596" s="582"/>
    </row>
    <row r="597" spans="2:5">
      <c r="B597" s="582"/>
      <c r="C597" s="582"/>
      <c r="D597" s="582"/>
      <c r="E597" s="582"/>
    </row>
    <row r="598" spans="2:5">
      <c r="B598" s="582"/>
      <c r="C598" s="582"/>
      <c r="D598" s="582"/>
      <c r="E598" s="582"/>
    </row>
    <row r="599" spans="2:5">
      <c r="B599" s="582"/>
      <c r="C599" s="582"/>
      <c r="D599" s="582"/>
      <c r="E599" s="582"/>
    </row>
    <row r="600" spans="2:5">
      <c r="B600" s="582"/>
      <c r="C600" s="582"/>
      <c r="D600" s="582"/>
      <c r="E600" s="582"/>
    </row>
    <row r="601" spans="2:5">
      <c r="B601" s="582"/>
      <c r="C601" s="582"/>
      <c r="D601" s="582"/>
      <c r="E601" s="582"/>
    </row>
    <row r="602" spans="2:5">
      <c r="B602" s="582"/>
      <c r="C602" s="582"/>
      <c r="D602" s="582"/>
      <c r="E602" s="582"/>
    </row>
    <row r="603" spans="2:5">
      <c r="B603" s="582"/>
      <c r="C603" s="582"/>
      <c r="D603" s="582"/>
      <c r="E603" s="582"/>
    </row>
    <row r="604" spans="2:5">
      <c r="B604" s="582"/>
      <c r="C604" s="582"/>
      <c r="D604" s="582"/>
      <c r="E604" s="582"/>
    </row>
    <row r="605" spans="2:5">
      <c r="B605" s="582"/>
      <c r="C605" s="582"/>
      <c r="D605" s="582"/>
      <c r="E605" s="582"/>
    </row>
    <row r="606" spans="2:5">
      <c r="B606" s="582"/>
      <c r="C606" s="582"/>
      <c r="D606" s="582"/>
      <c r="E606" s="582"/>
    </row>
    <row r="607" spans="2:5">
      <c r="B607" s="582"/>
      <c r="C607" s="582"/>
      <c r="D607" s="582"/>
      <c r="E607" s="582"/>
    </row>
    <row r="608" spans="2:5">
      <c r="B608" s="582"/>
      <c r="C608" s="582"/>
      <c r="D608" s="582"/>
      <c r="E608" s="582"/>
    </row>
    <row r="609" spans="2:5">
      <c r="B609" s="582"/>
      <c r="C609" s="582"/>
      <c r="D609" s="582"/>
      <c r="E609" s="582"/>
    </row>
    <row r="610" spans="2:5">
      <c r="B610" s="582"/>
      <c r="C610" s="582"/>
      <c r="D610" s="582"/>
      <c r="E610" s="582"/>
    </row>
    <row r="611" spans="2:5">
      <c r="B611" s="582"/>
      <c r="C611" s="582"/>
      <c r="D611" s="582"/>
      <c r="E611" s="582"/>
    </row>
    <row r="612" spans="2:5">
      <c r="B612" s="582"/>
      <c r="C612" s="582"/>
      <c r="D612" s="582"/>
      <c r="E612" s="582"/>
    </row>
    <row r="613" spans="2:5">
      <c r="B613" s="582"/>
      <c r="C613" s="582"/>
      <c r="D613" s="582"/>
      <c r="E613" s="582"/>
    </row>
    <row r="614" spans="2:5">
      <c r="B614" s="582"/>
      <c r="C614" s="582"/>
      <c r="D614" s="582"/>
      <c r="E614" s="582"/>
    </row>
    <row r="615" spans="2:5">
      <c r="B615" s="582"/>
      <c r="C615" s="582"/>
      <c r="D615" s="582"/>
      <c r="E615" s="582"/>
    </row>
    <row r="616" spans="2:5">
      <c r="B616" s="582"/>
      <c r="C616" s="582"/>
      <c r="D616" s="582"/>
      <c r="E616" s="582"/>
    </row>
    <row r="617" spans="2:5">
      <c r="B617" s="582"/>
      <c r="C617" s="582"/>
      <c r="D617" s="582"/>
      <c r="E617" s="582"/>
    </row>
    <row r="618" spans="2:5">
      <c r="B618" s="582"/>
      <c r="C618" s="582"/>
      <c r="D618" s="582"/>
      <c r="E618" s="582"/>
    </row>
    <row r="619" spans="2:5">
      <c r="B619" s="582"/>
      <c r="C619" s="582"/>
      <c r="D619" s="582"/>
      <c r="E619" s="582"/>
    </row>
    <row r="620" spans="2:5">
      <c r="B620" s="582"/>
      <c r="C620" s="582"/>
      <c r="D620" s="582"/>
      <c r="E620" s="582"/>
    </row>
    <row r="621" spans="2:5">
      <c r="B621" s="582"/>
      <c r="C621" s="582"/>
      <c r="D621" s="582"/>
      <c r="E621" s="582"/>
    </row>
    <row r="622" spans="2:5">
      <c r="B622" s="582"/>
      <c r="C622" s="582"/>
      <c r="D622" s="582"/>
      <c r="E622" s="582"/>
    </row>
    <row r="623" spans="2:5">
      <c r="B623" s="582"/>
      <c r="C623" s="582"/>
      <c r="D623" s="582"/>
      <c r="E623" s="582"/>
    </row>
    <row r="624" spans="2:5">
      <c r="B624" s="582"/>
      <c r="C624" s="582"/>
      <c r="D624" s="582"/>
      <c r="E624" s="582"/>
    </row>
    <row r="625" spans="2:5">
      <c r="B625" s="582"/>
      <c r="C625" s="582"/>
      <c r="D625" s="582"/>
      <c r="E625" s="582"/>
    </row>
    <row r="626" spans="2:5">
      <c r="B626" s="582"/>
      <c r="C626" s="582"/>
      <c r="D626" s="582"/>
      <c r="E626" s="582"/>
    </row>
    <row r="627" spans="2:5">
      <c r="B627" s="582"/>
      <c r="C627" s="582"/>
      <c r="D627" s="582"/>
      <c r="E627" s="582"/>
    </row>
    <row r="628" spans="2:5">
      <c r="B628" s="582"/>
      <c r="C628" s="582"/>
      <c r="D628" s="582"/>
      <c r="E628" s="582"/>
    </row>
    <row r="629" spans="2:5">
      <c r="B629" s="582"/>
      <c r="C629" s="582"/>
      <c r="D629" s="582"/>
      <c r="E629" s="582"/>
    </row>
    <row r="630" spans="2:5">
      <c r="B630" s="582"/>
      <c r="C630" s="582"/>
      <c r="D630" s="582"/>
      <c r="E630" s="582"/>
    </row>
    <row r="631" spans="2:5">
      <c r="B631" s="582"/>
      <c r="C631" s="582"/>
      <c r="D631" s="582"/>
      <c r="E631" s="582"/>
    </row>
    <row r="632" spans="2:5">
      <c r="B632" s="582"/>
      <c r="C632" s="582"/>
      <c r="D632" s="582"/>
      <c r="E632" s="582"/>
    </row>
    <row r="633" spans="2:5">
      <c r="B633" s="582"/>
      <c r="C633" s="582"/>
      <c r="D633" s="582"/>
      <c r="E633" s="582"/>
    </row>
    <row r="634" spans="2:5">
      <c r="B634" s="582"/>
      <c r="C634" s="582"/>
      <c r="D634" s="582"/>
      <c r="E634" s="582"/>
    </row>
    <row r="635" spans="2:5">
      <c r="B635" s="582"/>
      <c r="C635" s="582"/>
      <c r="D635" s="582"/>
      <c r="E635" s="582"/>
    </row>
    <row r="636" spans="2:5">
      <c r="B636" s="582"/>
      <c r="C636" s="582"/>
      <c r="D636" s="582"/>
      <c r="E636" s="582"/>
    </row>
    <row r="637" spans="2:5">
      <c r="B637" s="582"/>
      <c r="C637" s="582"/>
      <c r="D637" s="582"/>
      <c r="E637" s="582"/>
    </row>
    <row r="638" spans="2:5">
      <c r="B638" s="582"/>
      <c r="C638" s="582"/>
      <c r="D638" s="582"/>
      <c r="E638" s="582"/>
    </row>
    <row r="639" spans="2:5">
      <c r="B639" s="582"/>
      <c r="C639" s="582"/>
      <c r="D639" s="582"/>
      <c r="E639" s="582"/>
    </row>
    <row r="640" spans="2:5">
      <c r="B640" s="582"/>
      <c r="C640" s="582"/>
      <c r="D640" s="582"/>
      <c r="E640" s="582"/>
    </row>
    <row r="641" spans="2:5">
      <c r="B641" s="582"/>
      <c r="C641" s="582"/>
      <c r="D641" s="582"/>
      <c r="E641" s="582"/>
    </row>
    <row r="642" spans="2:5">
      <c r="B642" s="582"/>
      <c r="C642" s="582"/>
      <c r="D642" s="582"/>
      <c r="E642" s="582"/>
    </row>
    <row r="643" spans="2:5">
      <c r="B643" s="582"/>
      <c r="C643" s="582"/>
      <c r="D643" s="582"/>
      <c r="E643" s="582"/>
    </row>
    <row r="644" spans="2:5">
      <c r="B644" s="582"/>
      <c r="C644" s="582"/>
      <c r="D644" s="582"/>
      <c r="E644" s="582"/>
    </row>
    <row r="645" spans="2:5">
      <c r="B645" s="582"/>
      <c r="C645" s="582"/>
      <c r="D645" s="582"/>
      <c r="E645" s="582"/>
    </row>
    <row r="646" spans="2:5">
      <c r="B646" s="582"/>
      <c r="C646" s="582"/>
      <c r="D646" s="582"/>
      <c r="E646" s="582"/>
    </row>
    <row r="647" spans="2:5">
      <c r="B647" s="582"/>
      <c r="C647" s="582"/>
      <c r="D647" s="582"/>
      <c r="E647" s="582"/>
    </row>
    <row r="648" spans="2:5">
      <c r="B648" s="582"/>
      <c r="C648" s="582"/>
      <c r="D648" s="582"/>
      <c r="E648" s="582"/>
    </row>
    <row r="649" spans="2:5">
      <c r="B649" s="582"/>
      <c r="C649" s="582"/>
      <c r="D649" s="582"/>
      <c r="E649" s="582"/>
    </row>
    <row r="650" spans="2:5">
      <c r="B650" s="582"/>
      <c r="C650" s="582"/>
      <c r="D650" s="582"/>
      <c r="E650" s="582"/>
    </row>
    <row r="651" spans="2:5">
      <c r="B651" s="582"/>
      <c r="C651" s="582"/>
      <c r="D651" s="582"/>
      <c r="E651" s="582"/>
    </row>
    <row r="652" spans="2:5">
      <c r="B652" s="582"/>
      <c r="C652" s="582"/>
      <c r="D652" s="582"/>
      <c r="E652" s="582"/>
    </row>
    <row r="653" spans="2:5">
      <c r="B653" s="582"/>
      <c r="C653" s="582"/>
      <c r="D653" s="582"/>
      <c r="E653" s="582"/>
    </row>
    <row r="654" spans="2:5">
      <c r="B654" s="582"/>
      <c r="C654" s="582"/>
      <c r="D654" s="582"/>
      <c r="E654" s="582"/>
    </row>
    <row r="655" spans="2:5">
      <c r="B655" s="582"/>
      <c r="C655" s="582"/>
      <c r="D655" s="582"/>
      <c r="E655" s="582"/>
    </row>
    <row r="656" spans="2:5">
      <c r="B656" s="582"/>
      <c r="C656" s="582"/>
      <c r="D656" s="582"/>
      <c r="E656" s="582"/>
    </row>
    <row r="657" spans="2:5">
      <c r="B657" s="582"/>
      <c r="C657" s="582"/>
      <c r="D657" s="582"/>
      <c r="E657" s="582"/>
    </row>
    <row r="658" spans="2:5">
      <c r="B658" s="582"/>
      <c r="C658" s="582"/>
      <c r="D658" s="582"/>
      <c r="E658" s="582"/>
    </row>
    <row r="659" spans="2:5">
      <c r="B659" s="582"/>
      <c r="C659" s="582"/>
      <c r="D659" s="582"/>
      <c r="E659" s="582"/>
    </row>
    <row r="660" spans="2:5">
      <c r="B660" s="582"/>
      <c r="C660" s="582"/>
      <c r="D660" s="582"/>
      <c r="E660" s="582"/>
    </row>
    <row r="661" spans="2:5">
      <c r="B661" s="582"/>
      <c r="C661" s="582"/>
      <c r="D661" s="582"/>
      <c r="E661" s="582"/>
    </row>
    <row r="662" spans="2:5">
      <c r="B662" s="582"/>
      <c r="C662" s="582"/>
      <c r="D662" s="582"/>
      <c r="E662" s="582"/>
    </row>
    <row r="663" spans="2:5">
      <c r="B663" s="582"/>
      <c r="C663" s="582"/>
      <c r="D663" s="582"/>
      <c r="E663" s="582"/>
    </row>
    <row r="664" spans="2:5">
      <c r="B664" s="582"/>
      <c r="C664" s="582"/>
      <c r="D664" s="582"/>
      <c r="E664" s="582"/>
    </row>
    <row r="665" spans="2:5">
      <c r="B665" s="582"/>
      <c r="C665" s="582"/>
      <c r="D665" s="582"/>
      <c r="E665" s="582"/>
    </row>
    <row r="666" spans="2:5">
      <c r="B666" s="582"/>
      <c r="C666" s="582"/>
      <c r="D666" s="582"/>
      <c r="E666" s="582"/>
    </row>
    <row r="667" spans="2:5">
      <c r="B667" s="582"/>
      <c r="C667" s="582"/>
      <c r="D667" s="582"/>
      <c r="E667" s="582"/>
    </row>
    <row r="668" spans="2:5">
      <c r="B668" s="582"/>
      <c r="C668" s="582"/>
      <c r="D668" s="582"/>
      <c r="E668" s="582"/>
    </row>
    <row r="669" spans="2:5">
      <c r="B669" s="582"/>
      <c r="C669" s="582"/>
      <c r="D669" s="582"/>
      <c r="E669" s="582"/>
    </row>
    <row r="670" spans="2:5">
      <c r="B670" s="582"/>
      <c r="C670" s="582"/>
      <c r="D670" s="582"/>
      <c r="E670" s="582"/>
    </row>
    <row r="671" spans="2:5">
      <c r="B671" s="582"/>
      <c r="C671" s="582"/>
      <c r="D671" s="582"/>
      <c r="E671" s="582"/>
    </row>
    <row r="672" spans="2:5">
      <c r="B672" s="582"/>
      <c r="C672" s="582"/>
      <c r="D672" s="582"/>
      <c r="E672" s="582"/>
    </row>
    <row r="673" spans="2:5">
      <c r="B673" s="582"/>
      <c r="C673" s="582"/>
      <c r="D673" s="582"/>
      <c r="E673" s="582"/>
    </row>
    <row r="674" spans="2:5">
      <c r="B674" s="582"/>
      <c r="C674" s="582"/>
      <c r="D674" s="582"/>
      <c r="E674" s="582"/>
    </row>
    <row r="675" spans="2:5">
      <c r="B675" s="582"/>
      <c r="C675" s="582"/>
      <c r="D675" s="582"/>
      <c r="E675" s="582"/>
    </row>
    <row r="676" spans="2:5">
      <c r="B676" s="582"/>
      <c r="C676" s="582"/>
      <c r="D676" s="582"/>
      <c r="E676" s="582"/>
    </row>
    <row r="677" spans="2:5">
      <c r="B677" s="582"/>
      <c r="C677" s="582"/>
      <c r="D677" s="582"/>
      <c r="E677" s="582"/>
    </row>
    <row r="678" spans="2:5">
      <c r="B678" s="582"/>
      <c r="C678" s="582"/>
      <c r="D678" s="582"/>
      <c r="E678" s="582"/>
    </row>
    <row r="679" spans="2:5">
      <c r="B679" s="582"/>
      <c r="C679" s="582"/>
      <c r="D679" s="582"/>
      <c r="E679" s="582"/>
    </row>
    <row r="680" spans="2:5">
      <c r="B680" s="582"/>
      <c r="C680" s="582"/>
      <c r="D680" s="582"/>
      <c r="E680" s="582"/>
    </row>
    <row r="681" spans="2:5">
      <c r="B681" s="582"/>
      <c r="C681" s="582"/>
      <c r="D681" s="582"/>
      <c r="E681" s="582"/>
    </row>
    <row r="682" spans="2:5">
      <c r="B682" s="582"/>
      <c r="C682" s="582"/>
      <c r="D682" s="582"/>
      <c r="E682" s="582"/>
    </row>
    <row r="683" spans="2:5">
      <c r="B683" s="582"/>
      <c r="C683" s="582"/>
      <c r="D683" s="582"/>
      <c r="E683" s="582"/>
    </row>
    <row r="684" spans="2:5">
      <c r="B684" s="582"/>
      <c r="C684" s="582"/>
      <c r="D684" s="582"/>
      <c r="E684" s="582"/>
    </row>
    <row r="685" spans="2:5">
      <c r="B685" s="582"/>
      <c r="C685" s="582"/>
      <c r="D685" s="582"/>
      <c r="E685" s="582"/>
    </row>
    <row r="686" spans="2:5">
      <c r="B686" s="582"/>
      <c r="C686" s="582"/>
      <c r="D686" s="582"/>
      <c r="E686" s="582"/>
    </row>
    <row r="687" spans="2:5">
      <c r="B687" s="582"/>
      <c r="C687" s="582"/>
      <c r="D687" s="582"/>
      <c r="E687" s="582"/>
    </row>
    <row r="688" spans="2:5">
      <c r="B688" s="582"/>
      <c r="C688" s="582"/>
      <c r="D688" s="582"/>
      <c r="E688" s="582"/>
    </row>
    <row r="689" spans="2:5">
      <c r="B689" s="582"/>
      <c r="C689" s="582"/>
      <c r="D689" s="582"/>
      <c r="E689" s="582"/>
    </row>
    <row r="690" spans="2:5">
      <c r="B690" s="582"/>
      <c r="C690" s="582"/>
      <c r="D690" s="582"/>
      <c r="E690" s="582"/>
    </row>
    <row r="691" spans="2:5">
      <c r="B691" s="582"/>
      <c r="C691" s="582"/>
      <c r="D691" s="582"/>
      <c r="E691" s="582"/>
    </row>
    <row r="692" spans="2:5">
      <c r="B692" s="582"/>
      <c r="C692" s="582"/>
      <c r="D692" s="582"/>
      <c r="E692" s="582"/>
    </row>
    <row r="693" spans="2:5">
      <c r="B693" s="582"/>
      <c r="C693" s="582"/>
      <c r="D693" s="582"/>
      <c r="E693" s="582"/>
    </row>
    <row r="694" spans="2:5">
      <c r="B694" s="582"/>
      <c r="C694" s="582"/>
      <c r="D694" s="582"/>
      <c r="E694" s="582"/>
    </row>
    <row r="695" spans="2:5">
      <c r="B695" s="582"/>
      <c r="C695" s="582"/>
      <c r="D695" s="582"/>
      <c r="E695" s="582"/>
    </row>
    <row r="696" spans="2:5">
      <c r="B696" s="582"/>
      <c r="C696" s="582"/>
      <c r="D696" s="582"/>
      <c r="E696" s="582"/>
    </row>
    <row r="697" spans="2:5">
      <c r="B697" s="582"/>
      <c r="C697" s="582"/>
      <c r="D697" s="582"/>
      <c r="E697" s="582"/>
    </row>
    <row r="698" spans="2:5">
      <c r="B698" s="582"/>
      <c r="C698" s="582"/>
      <c r="D698" s="582"/>
      <c r="E698" s="582"/>
    </row>
    <row r="699" spans="2:5">
      <c r="B699" s="582"/>
      <c r="C699" s="582"/>
      <c r="D699" s="582"/>
      <c r="E699" s="582"/>
    </row>
    <row r="700" spans="2:5">
      <c r="B700" s="582"/>
      <c r="C700" s="582"/>
      <c r="D700" s="582"/>
      <c r="E700" s="582"/>
    </row>
    <row r="701" spans="2:5">
      <c r="B701" s="582"/>
      <c r="C701" s="582"/>
      <c r="D701" s="582"/>
      <c r="E701" s="582"/>
    </row>
    <row r="702" spans="2:5">
      <c r="B702" s="582"/>
      <c r="C702" s="582"/>
      <c r="D702" s="582"/>
      <c r="E702" s="582"/>
    </row>
    <row r="703" spans="2:5">
      <c r="B703" s="582"/>
      <c r="C703" s="582"/>
      <c r="D703" s="582"/>
      <c r="E703" s="582"/>
    </row>
    <row r="704" spans="2:5">
      <c r="B704" s="582"/>
      <c r="C704" s="582"/>
      <c r="D704" s="582"/>
      <c r="E704" s="582"/>
    </row>
    <row r="705" spans="2:5">
      <c r="B705" s="582"/>
      <c r="C705" s="582"/>
      <c r="D705" s="582"/>
      <c r="E705" s="582"/>
    </row>
    <row r="706" spans="2:5">
      <c r="B706" s="582"/>
      <c r="C706" s="582"/>
      <c r="D706" s="582"/>
      <c r="E706" s="582"/>
    </row>
    <row r="707" spans="2:5">
      <c r="B707" s="582"/>
      <c r="C707" s="582"/>
      <c r="D707" s="582"/>
      <c r="E707" s="582"/>
    </row>
    <row r="708" spans="2:5">
      <c r="B708" s="582"/>
      <c r="C708" s="582"/>
      <c r="D708" s="582"/>
      <c r="E708" s="582"/>
    </row>
    <row r="709" spans="2:5">
      <c r="B709" s="582"/>
      <c r="C709" s="582"/>
      <c r="D709" s="582"/>
      <c r="E709" s="582"/>
    </row>
    <row r="710" spans="2:5">
      <c r="B710" s="582"/>
      <c r="C710" s="582"/>
      <c r="D710" s="582"/>
      <c r="E710" s="582"/>
    </row>
    <row r="711" spans="2:5">
      <c r="B711" s="582"/>
      <c r="C711" s="582"/>
      <c r="D711" s="582"/>
      <c r="E711" s="582"/>
    </row>
    <row r="712" spans="2:5">
      <c r="B712" s="582"/>
      <c r="C712" s="582"/>
      <c r="D712" s="582"/>
      <c r="E712" s="582"/>
    </row>
    <row r="713" spans="2:5">
      <c r="B713" s="582"/>
      <c r="C713" s="582"/>
      <c r="D713" s="582"/>
      <c r="E713" s="582"/>
    </row>
    <row r="714" spans="2:5">
      <c r="B714" s="582"/>
      <c r="C714" s="582"/>
      <c r="D714" s="582"/>
      <c r="E714" s="582"/>
    </row>
    <row r="715" spans="2:5">
      <c r="B715" s="582"/>
      <c r="C715" s="582"/>
      <c r="D715" s="582"/>
      <c r="E715" s="582"/>
    </row>
    <row r="716" spans="2:5">
      <c r="B716" s="582"/>
      <c r="C716" s="582"/>
      <c r="D716" s="582"/>
      <c r="E716" s="582"/>
    </row>
    <row r="717" spans="2:5">
      <c r="B717" s="582"/>
      <c r="C717" s="582"/>
      <c r="D717" s="582"/>
      <c r="E717" s="582"/>
    </row>
    <row r="718" spans="2:5">
      <c r="B718" s="582"/>
      <c r="C718" s="582"/>
      <c r="D718" s="582"/>
      <c r="E718" s="582"/>
    </row>
    <row r="719" spans="2:5">
      <c r="B719" s="582"/>
      <c r="C719" s="582"/>
      <c r="D719" s="582"/>
      <c r="E719" s="582"/>
    </row>
    <row r="720" spans="2:5">
      <c r="B720" s="582"/>
      <c r="C720" s="582"/>
      <c r="D720" s="582"/>
      <c r="E720" s="582"/>
    </row>
    <row r="721" spans="2:5">
      <c r="B721" s="582"/>
      <c r="C721" s="582"/>
      <c r="D721" s="582"/>
      <c r="E721" s="582"/>
    </row>
    <row r="722" spans="2:5">
      <c r="B722" s="582"/>
      <c r="C722" s="582"/>
      <c r="D722" s="582"/>
      <c r="E722" s="582"/>
    </row>
    <row r="723" spans="2:5">
      <c r="B723" s="582"/>
      <c r="C723" s="582"/>
      <c r="D723" s="582"/>
      <c r="E723" s="582"/>
    </row>
    <row r="724" spans="2:5">
      <c r="B724" s="582"/>
      <c r="C724" s="582"/>
      <c r="D724" s="582"/>
      <c r="E724" s="582"/>
    </row>
    <row r="725" spans="2:5">
      <c r="B725" s="582"/>
      <c r="C725" s="582"/>
      <c r="D725" s="582"/>
      <c r="E725" s="582"/>
    </row>
    <row r="726" spans="2:5">
      <c r="B726" s="582"/>
      <c r="C726" s="582"/>
      <c r="D726" s="582"/>
      <c r="E726" s="582"/>
    </row>
    <row r="727" spans="2:5">
      <c r="B727" s="582"/>
      <c r="C727" s="582"/>
      <c r="D727" s="582"/>
      <c r="E727" s="582"/>
    </row>
    <row r="728" spans="2:5">
      <c r="B728" s="582"/>
      <c r="C728" s="582"/>
      <c r="D728" s="582"/>
      <c r="E728" s="582"/>
    </row>
    <row r="729" spans="2:5">
      <c r="B729" s="582"/>
      <c r="C729" s="582"/>
      <c r="D729" s="582"/>
      <c r="E729" s="582"/>
    </row>
    <row r="730" spans="2:5">
      <c r="B730" s="582"/>
      <c r="C730" s="582"/>
      <c r="D730" s="582"/>
      <c r="E730" s="582"/>
    </row>
    <row r="731" spans="2:5">
      <c r="B731" s="582"/>
      <c r="C731" s="582"/>
      <c r="D731" s="582"/>
      <c r="E731" s="582"/>
    </row>
    <row r="732" spans="2:5">
      <c r="B732" s="582"/>
      <c r="C732" s="582"/>
      <c r="D732" s="582"/>
      <c r="E732" s="582"/>
    </row>
    <row r="733" spans="2:5">
      <c r="B733" s="582"/>
      <c r="C733" s="582"/>
      <c r="D733" s="582"/>
      <c r="E733" s="582"/>
    </row>
    <row r="734" spans="2:5">
      <c r="B734" s="582"/>
      <c r="C734" s="582"/>
      <c r="D734" s="582"/>
      <c r="E734" s="582"/>
    </row>
    <row r="735" spans="2:5">
      <c r="B735" s="582"/>
      <c r="C735" s="582"/>
      <c r="D735" s="582"/>
      <c r="E735" s="582"/>
    </row>
    <row r="736" spans="2:5">
      <c r="B736" s="582"/>
      <c r="C736" s="582"/>
      <c r="D736" s="582"/>
      <c r="E736" s="582"/>
    </row>
    <row r="737" spans="2:5">
      <c r="B737" s="582"/>
      <c r="C737" s="582"/>
      <c r="D737" s="582"/>
      <c r="E737" s="582"/>
    </row>
    <row r="738" spans="2:5">
      <c r="B738" s="582"/>
      <c r="C738" s="582"/>
      <c r="D738" s="582"/>
      <c r="E738" s="582"/>
    </row>
    <row r="739" spans="2:5">
      <c r="B739" s="582"/>
      <c r="C739" s="582"/>
      <c r="D739" s="582"/>
      <c r="E739" s="582"/>
    </row>
    <row r="740" spans="2:5">
      <c r="B740" s="582"/>
      <c r="C740" s="582"/>
      <c r="D740" s="582"/>
      <c r="E740" s="582"/>
    </row>
    <row r="741" spans="2:5">
      <c r="B741" s="582"/>
      <c r="C741" s="582"/>
      <c r="D741" s="582"/>
      <c r="E741" s="582"/>
    </row>
    <row r="742" spans="2:5">
      <c r="B742" s="582"/>
      <c r="C742" s="582"/>
      <c r="D742" s="582"/>
      <c r="E742" s="582"/>
    </row>
    <row r="743" spans="2:5">
      <c r="B743" s="582"/>
      <c r="C743" s="582"/>
      <c r="D743" s="582"/>
      <c r="E743" s="582"/>
    </row>
    <row r="744" spans="2:5">
      <c r="B744" s="582"/>
      <c r="C744" s="582"/>
      <c r="D744" s="582"/>
      <c r="E744" s="582"/>
    </row>
    <row r="745" spans="2:5">
      <c r="B745" s="582"/>
      <c r="C745" s="582"/>
      <c r="D745" s="582"/>
      <c r="E745" s="582"/>
    </row>
    <row r="746" spans="2:5">
      <c r="B746" s="582"/>
      <c r="C746" s="582"/>
      <c r="D746" s="582"/>
      <c r="E746" s="582"/>
    </row>
    <row r="747" spans="2:5">
      <c r="B747" s="582"/>
      <c r="C747" s="582"/>
      <c r="D747" s="582"/>
      <c r="E747" s="582"/>
    </row>
    <row r="748" spans="2:5">
      <c r="B748" s="582"/>
      <c r="C748" s="582"/>
      <c r="D748" s="582"/>
      <c r="E748" s="582"/>
    </row>
    <row r="749" spans="2:5">
      <c r="B749" s="582"/>
      <c r="C749" s="582"/>
      <c r="D749" s="582"/>
      <c r="E749" s="582"/>
    </row>
    <row r="750" spans="2:5">
      <c r="B750" s="582"/>
      <c r="C750" s="582"/>
      <c r="D750" s="582"/>
      <c r="E750" s="582"/>
    </row>
    <row r="751" spans="2:5">
      <c r="B751" s="582"/>
      <c r="C751" s="582"/>
      <c r="D751" s="582"/>
      <c r="E751" s="582"/>
    </row>
    <row r="752" spans="2:5">
      <c r="B752" s="582"/>
      <c r="C752" s="582"/>
      <c r="D752" s="582"/>
      <c r="E752" s="582"/>
    </row>
    <row r="753" spans="2:5">
      <c r="B753" s="582"/>
      <c r="C753" s="582"/>
      <c r="D753" s="582"/>
      <c r="E753" s="582"/>
    </row>
    <row r="754" spans="2:5">
      <c r="B754" s="582"/>
      <c r="C754" s="582"/>
      <c r="D754" s="582"/>
      <c r="E754" s="582"/>
    </row>
    <row r="755" spans="2:5">
      <c r="B755" s="582"/>
      <c r="C755" s="582"/>
      <c r="D755" s="582"/>
      <c r="E755" s="582"/>
    </row>
    <row r="756" spans="2:5">
      <c r="B756" s="582"/>
      <c r="C756" s="582"/>
      <c r="D756" s="582"/>
      <c r="E756" s="582"/>
    </row>
    <row r="757" spans="2:5">
      <c r="B757" s="582"/>
      <c r="C757" s="582"/>
      <c r="D757" s="582"/>
      <c r="E757" s="582"/>
    </row>
    <row r="758" spans="2:5">
      <c r="B758" s="582"/>
      <c r="C758" s="582"/>
      <c r="D758" s="582"/>
      <c r="E758" s="582"/>
    </row>
    <row r="759" spans="2:5">
      <c r="B759" s="582"/>
      <c r="C759" s="582"/>
      <c r="D759" s="582"/>
      <c r="E759" s="582"/>
    </row>
    <row r="760" spans="2:5">
      <c r="B760" s="582"/>
      <c r="C760" s="582"/>
      <c r="D760" s="582"/>
      <c r="E760" s="582"/>
    </row>
    <row r="761" spans="2:5">
      <c r="B761" s="582"/>
      <c r="C761" s="582"/>
      <c r="D761" s="582"/>
      <c r="E761" s="582"/>
    </row>
    <row r="762" spans="2:5">
      <c r="B762" s="582"/>
      <c r="C762" s="582"/>
      <c r="D762" s="582"/>
      <c r="E762" s="582"/>
    </row>
    <row r="763" spans="2:5">
      <c r="B763" s="582"/>
      <c r="C763" s="582"/>
      <c r="D763" s="582"/>
      <c r="E763" s="582"/>
    </row>
    <row r="764" spans="2:5">
      <c r="B764" s="582"/>
      <c r="C764" s="582"/>
      <c r="D764" s="582"/>
      <c r="E764" s="582"/>
    </row>
    <row r="765" spans="2:5">
      <c r="B765" s="582"/>
      <c r="C765" s="582"/>
      <c r="D765" s="582"/>
      <c r="E765" s="582"/>
    </row>
    <row r="766" spans="2:5">
      <c r="B766" s="582"/>
      <c r="C766" s="582"/>
      <c r="D766" s="582"/>
      <c r="E766" s="582"/>
    </row>
    <row r="767" spans="2:5">
      <c r="B767" s="582"/>
      <c r="C767" s="582"/>
      <c r="D767" s="582"/>
      <c r="E767" s="582"/>
    </row>
    <row r="768" spans="2:5">
      <c r="B768" s="582"/>
      <c r="C768" s="582"/>
      <c r="D768" s="582"/>
      <c r="E768" s="582"/>
    </row>
    <row r="769" spans="2:5">
      <c r="B769" s="582"/>
      <c r="C769" s="582"/>
      <c r="D769" s="582"/>
      <c r="E769" s="582"/>
    </row>
    <row r="770" spans="2:5">
      <c r="B770" s="582"/>
      <c r="C770" s="582"/>
      <c r="D770" s="582"/>
      <c r="E770" s="582"/>
    </row>
    <row r="771" spans="2:5">
      <c r="B771" s="582"/>
      <c r="C771" s="582"/>
      <c r="D771" s="582"/>
      <c r="E771" s="582"/>
    </row>
    <row r="772" spans="2:5">
      <c r="B772" s="582"/>
      <c r="C772" s="582"/>
      <c r="D772" s="582"/>
      <c r="E772" s="582"/>
    </row>
    <row r="773" spans="2:5">
      <c r="B773" s="582"/>
      <c r="C773" s="582"/>
      <c r="D773" s="582"/>
      <c r="E773" s="582"/>
    </row>
    <row r="774" spans="2:5">
      <c r="B774" s="582"/>
      <c r="C774" s="582"/>
      <c r="D774" s="582"/>
      <c r="E774" s="582"/>
    </row>
    <row r="775" spans="2:5">
      <c r="B775" s="582"/>
      <c r="C775" s="582"/>
      <c r="D775" s="582"/>
      <c r="E775" s="582"/>
    </row>
    <row r="776" spans="2:5">
      <c r="B776" s="582"/>
      <c r="C776" s="582"/>
      <c r="D776" s="582"/>
      <c r="E776" s="582"/>
    </row>
    <row r="777" spans="2:5">
      <c r="B777" s="582"/>
      <c r="C777" s="582"/>
      <c r="D777" s="582"/>
      <c r="E777" s="582"/>
    </row>
    <row r="778" spans="2:5">
      <c r="B778" s="582"/>
      <c r="C778" s="582"/>
      <c r="D778" s="582"/>
      <c r="E778" s="582"/>
    </row>
    <row r="779" spans="2:5">
      <c r="B779" s="582"/>
      <c r="C779" s="582"/>
      <c r="D779" s="582"/>
      <c r="E779" s="582"/>
    </row>
    <row r="780" spans="2:5">
      <c r="B780" s="582"/>
      <c r="C780" s="582"/>
      <c r="D780" s="582"/>
      <c r="E780" s="582"/>
    </row>
    <row r="781" spans="2:5">
      <c r="B781" s="582"/>
      <c r="C781" s="582"/>
      <c r="D781" s="582"/>
      <c r="E781" s="582"/>
    </row>
    <row r="782" spans="2:5">
      <c r="B782" s="582"/>
      <c r="C782" s="582"/>
      <c r="D782" s="582"/>
      <c r="E782" s="582"/>
    </row>
    <row r="783" spans="2:5">
      <c r="B783" s="582"/>
      <c r="C783" s="582"/>
      <c r="D783" s="582"/>
      <c r="E783" s="582"/>
    </row>
    <row r="784" spans="2:5">
      <c r="B784" s="582"/>
      <c r="C784" s="582"/>
      <c r="D784" s="582"/>
      <c r="E784" s="582"/>
    </row>
    <row r="785" spans="2:5">
      <c r="B785" s="582"/>
      <c r="C785" s="582"/>
      <c r="D785" s="582"/>
      <c r="E785" s="582"/>
    </row>
    <row r="786" spans="2:5">
      <c r="B786" s="582"/>
      <c r="C786" s="582"/>
      <c r="D786" s="582"/>
      <c r="E786" s="582"/>
    </row>
    <row r="787" spans="2:5">
      <c r="B787" s="582"/>
      <c r="C787" s="582"/>
      <c r="D787" s="582"/>
      <c r="E787" s="582"/>
    </row>
    <row r="788" spans="2:5">
      <c r="B788" s="582"/>
      <c r="C788" s="582"/>
      <c r="D788" s="582"/>
      <c r="E788" s="582"/>
    </row>
    <row r="789" spans="2:5">
      <c r="B789" s="582"/>
      <c r="C789" s="582"/>
      <c r="D789" s="582"/>
      <c r="E789" s="582"/>
    </row>
    <row r="790" spans="2:5">
      <c r="B790" s="582"/>
      <c r="C790" s="582"/>
      <c r="D790" s="582"/>
      <c r="E790" s="582"/>
    </row>
    <row r="791" spans="2:5">
      <c r="B791" s="582"/>
      <c r="C791" s="582"/>
      <c r="D791" s="582"/>
      <c r="E791" s="582"/>
    </row>
    <row r="792" spans="2:5">
      <c r="B792" s="582"/>
      <c r="C792" s="582"/>
      <c r="D792" s="582"/>
      <c r="E792" s="582"/>
    </row>
    <row r="793" spans="2:5">
      <c r="B793" s="582"/>
      <c r="C793" s="582"/>
      <c r="D793" s="582"/>
      <c r="E793" s="582"/>
    </row>
    <row r="794" spans="2:5">
      <c r="B794" s="582"/>
      <c r="C794" s="582"/>
      <c r="D794" s="582"/>
      <c r="E794" s="582"/>
    </row>
    <row r="795" spans="2:5">
      <c r="B795" s="582"/>
      <c r="C795" s="582"/>
      <c r="D795" s="582"/>
      <c r="E795" s="582"/>
    </row>
    <row r="796" spans="2:5">
      <c r="B796" s="582"/>
      <c r="C796" s="582"/>
      <c r="D796" s="582"/>
      <c r="E796" s="582"/>
    </row>
    <row r="797" spans="2:5">
      <c r="B797" s="582"/>
      <c r="C797" s="582"/>
      <c r="D797" s="582"/>
      <c r="E797" s="582"/>
    </row>
    <row r="798" spans="2:5">
      <c r="B798" s="582"/>
      <c r="C798" s="582"/>
      <c r="D798" s="582"/>
      <c r="E798" s="582"/>
    </row>
    <row r="799" spans="2:5">
      <c r="B799" s="582"/>
      <c r="C799" s="582"/>
      <c r="D799" s="582"/>
      <c r="E799" s="582"/>
    </row>
    <row r="800" spans="2:5">
      <c r="B800" s="582"/>
      <c r="C800" s="582"/>
      <c r="D800" s="582"/>
      <c r="E800" s="582"/>
    </row>
    <row r="801" spans="2:5">
      <c r="B801" s="582"/>
      <c r="C801" s="582"/>
      <c r="D801" s="582"/>
      <c r="E801" s="582"/>
    </row>
    <row r="802" spans="2:5">
      <c r="B802" s="582"/>
      <c r="C802" s="582"/>
      <c r="D802" s="582"/>
      <c r="E802" s="582"/>
    </row>
    <row r="803" spans="2:5">
      <c r="B803" s="582"/>
      <c r="C803" s="582"/>
      <c r="D803" s="582"/>
      <c r="E803" s="582"/>
    </row>
    <row r="804" spans="2:5">
      <c r="B804" s="582"/>
      <c r="C804" s="582"/>
      <c r="D804" s="582"/>
      <c r="E804" s="582"/>
    </row>
    <row r="805" spans="2:5">
      <c r="B805" s="582"/>
      <c r="C805" s="582"/>
      <c r="D805" s="582"/>
      <c r="E805" s="582"/>
    </row>
    <row r="806" spans="2:5">
      <c r="B806" s="582"/>
      <c r="C806" s="582"/>
      <c r="D806" s="582"/>
      <c r="E806" s="582"/>
    </row>
    <row r="807" spans="2:5">
      <c r="B807" s="582"/>
      <c r="C807" s="582"/>
      <c r="D807" s="582"/>
      <c r="E807" s="582"/>
    </row>
    <row r="808" spans="2:5">
      <c r="B808" s="582"/>
      <c r="C808" s="582"/>
      <c r="D808" s="582"/>
      <c r="E808" s="582"/>
    </row>
    <row r="809" spans="2:5">
      <c r="B809" s="582"/>
      <c r="C809" s="582"/>
      <c r="D809" s="582"/>
      <c r="E809" s="582"/>
    </row>
    <row r="810" spans="2:5">
      <c r="B810" s="582"/>
      <c r="C810" s="582"/>
      <c r="D810" s="582"/>
      <c r="E810" s="582"/>
    </row>
    <row r="811" spans="2:5">
      <c r="B811" s="582"/>
      <c r="C811" s="582"/>
      <c r="D811" s="582"/>
      <c r="E811" s="582"/>
    </row>
    <row r="812" spans="2:5">
      <c r="B812" s="582"/>
      <c r="C812" s="582"/>
      <c r="D812" s="582"/>
      <c r="E812" s="582"/>
    </row>
    <row r="813" spans="2:5">
      <c r="B813" s="582"/>
      <c r="C813" s="582"/>
      <c r="D813" s="582"/>
      <c r="E813" s="582"/>
    </row>
    <row r="814" spans="2:5">
      <c r="B814" s="582"/>
      <c r="C814" s="582"/>
      <c r="D814" s="582"/>
      <c r="E814" s="582"/>
    </row>
    <row r="815" spans="2:5">
      <c r="B815" s="582"/>
      <c r="C815" s="582"/>
      <c r="D815" s="582"/>
      <c r="E815" s="582"/>
    </row>
    <row r="816" spans="2:5">
      <c r="B816" s="582"/>
      <c r="C816" s="582"/>
      <c r="D816" s="582"/>
      <c r="E816" s="582"/>
    </row>
    <row r="817" spans="2:5">
      <c r="B817" s="582"/>
      <c r="C817" s="582"/>
      <c r="D817" s="582"/>
      <c r="E817" s="582"/>
    </row>
    <row r="818" spans="2:5">
      <c r="B818" s="582"/>
      <c r="C818" s="582"/>
      <c r="D818" s="582"/>
      <c r="E818" s="582"/>
    </row>
    <row r="819" spans="2:5">
      <c r="B819" s="582"/>
      <c r="C819" s="582"/>
      <c r="D819" s="582"/>
      <c r="E819" s="582"/>
    </row>
    <row r="820" spans="2:5">
      <c r="B820" s="582"/>
      <c r="C820" s="582"/>
      <c r="D820" s="582"/>
      <c r="E820" s="582"/>
    </row>
    <row r="821" spans="2:5">
      <c r="B821" s="582"/>
      <c r="C821" s="582"/>
      <c r="D821" s="582"/>
      <c r="E821" s="582"/>
    </row>
    <row r="822" spans="2:5">
      <c r="B822" s="582"/>
      <c r="C822" s="582"/>
      <c r="D822" s="582"/>
      <c r="E822" s="582"/>
    </row>
    <row r="823" spans="2:5">
      <c r="B823" s="582"/>
      <c r="C823" s="582"/>
      <c r="D823" s="582"/>
      <c r="E823" s="582"/>
    </row>
    <row r="824" spans="2:5">
      <c r="B824" s="582"/>
      <c r="C824" s="582"/>
      <c r="D824" s="582"/>
      <c r="E824" s="582"/>
    </row>
    <row r="825" spans="2:5">
      <c r="B825" s="582"/>
      <c r="C825" s="582"/>
      <c r="D825" s="582"/>
      <c r="E825" s="582"/>
    </row>
    <row r="826" spans="2:5">
      <c r="B826" s="582"/>
      <c r="C826" s="582"/>
      <c r="D826" s="582"/>
      <c r="E826" s="582"/>
    </row>
    <row r="827" spans="2:5">
      <c r="B827" s="582"/>
      <c r="C827" s="582"/>
      <c r="D827" s="582"/>
      <c r="E827" s="582"/>
    </row>
    <row r="828" spans="2:5">
      <c r="B828" s="582"/>
      <c r="C828" s="582"/>
      <c r="D828" s="582"/>
      <c r="E828" s="582"/>
    </row>
    <row r="829" spans="2:5">
      <c r="B829" s="582"/>
      <c r="C829" s="582"/>
      <c r="D829" s="582"/>
      <c r="E829" s="582"/>
    </row>
    <row r="830" spans="2:5">
      <c r="B830" s="582"/>
      <c r="C830" s="582"/>
      <c r="D830" s="582"/>
      <c r="E830" s="582"/>
    </row>
    <row r="831" spans="2:5">
      <c r="B831" s="582"/>
      <c r="C831" s="582"/>
      <c r="D831" s="582"/>
      <c r="E831" s="582"/>
    </row>
    <row r="832" spans="2:5">
      <c r="B832" s="582"/>
      <c r="C832" s="582"/>
      <c r="D832" s="582"/>
      <c r="E832" s="582"/>
    </row>
    <row r="833" spans="2:5">
      <c r="B833" s="582"/>
      <c r="C833" s="582"/>
      <c r="D833" s="582"/>
      <c r="E833" s="582"/>
    </row>
    <row r="834" spans="2:5">
      <c r="B834" s="582"/>
      <c r="C834" s="582"/>
      <c r="D834" s="582"/>
      <c r="E834" s="582"/>
    </row>
    <row r="835" spans="2:5">
      <c r="B835" s="582"/>
      <c r="C835" s="582"/>
      <c r="D835" s="582"/>
      <c r="E835" s="582"/>
    </row>
    <row r="836" spans="2:5">
      <c r="B836" s="582"/>
      <c r="C836" s="582"/>
      <c r="D836" s="582"/>
      <c r="E836" s="582"/>
    </row>
    <row r="837" spans="2:5">
      <c r="B837" s="582"/>
      <c r="C837" s="582"/>
      <c r="D837" s="582"/>
      <c r="E837" s="582"/>
    </row>
    <row r="838" spans="2:5">
      <c r="B838" s="582"/>
      <c r="C838" s="582"/>
      <c r="D838" s="582"/>
      <c r="E838" s="582"/>
    </row>
    <row r="839" spans="2:5">
      <c r="B839" s="582"/>
      <c r="C839" s="582"/>
      <c r="D839" s="582"/>
      <c r="E839" s="582"/>
    </row>
    <row r="840" spans="2:5">
      <c r="B840" s="582"/>
      <c r="C840" s="582"/>
      <c r="D840" s="582"/>
      <c r="E840" s="582"/>
    </row>
    <row r="841" spans="2:5">
      <c r="B841" s="582"/>
      <c r="C841" s="582"/>
      <c r="D841" s="582"/>
      <c r="E841" s="582"/>
    </row>
    <row r="842" spans="2:5">
      <c r="B842" s="582"/>
      <c r="C842" s="582"/>
      <c r="D842" s="582"/>
      <c r="E842" s="582"/>
    </row>
    <row r="843" spans="2:5">
      <c r="B843" s="582"/>
      <c r="C843" s="582"/>
      <c r="D843" s="582"/>
      <c r="E843" s="582"/>
    </row>
    <row r="844" spans="2:5">
      <c r="B844" s="582"/>
      <c r="C844" s="582"/>
      <c r="D844" s="582"/>
      <c r="E844" s="582"/>
    </row>
    <row r="845" spans="2:5">
      <c r="B845" s="582"/>
      <c r="C845" s="582"/>
      <c r="D845" s="582"/>
      <c r="E845" s="582"/>
    </row>
    <row r="846" spans="2:5">
      <c r="B846" s="582"/>
      <c r="C846" s="582"/>
      <c r="D846" s="582"/>
      <c r="E846" s="582"/>
    </row>
    <row r="847" spans="2:5">
      <c r="B847" s="582"/>
      <c r="C847" s="582"/>
      <c r="D847" s="582"/>
      <c r="E847" s="582"/>
    </row>
    <row r="848" spans="2:5">
      <c r="B848" s="582"/>
      <c r="C848" s="582"/>
      <c r="D848" s="582"/>
      <c r="E848" s="582"/>
    </row>
    <row r="849" spans="2:5">
      <c r="B849" s="582"/>
      <c r="C849" s="582"/>
      <c r="D849" s="582"/>
      <c r="E849" s="582"/>
    </row>
    <row r="850" spans="2:5">
      <c r="B850" s="582"/>
      <c r="C850" s="582"/>
      <c r="D850" s="582"/>
      <c r="E850" s="582"/>
    </row>
    <row r="851" spans="2:5">
      <c r="B851" s="582"/>
      <c r="C851" s="582"/>
      <c r="D851" s="582"/>
      <c r="E851" s="582"/>
    </row>
    <row r="852" spans="2:5">
      <c r="B852" s="582"/>
      <c r="C852" s="582"/>
      <c r="D852" s="582"/>
      <c r="E852" s="582"/>
    </row>
    <row r="853" spans="2:5">
      <c r="B853" s="582"/>
      <c r="C853" s="582"/>
      <c r="D853" s="582"/>
      <c r="E853" s="582"/>
    </row>
    <row r="854" spans="2:5">
      <c r="B854" s="582"/>
      <c r="C854" s="582"/>
      <c r="D854" s="582"/>
      <c r="E854" s="582"/>
    </row>
    <row r="855" spans="2:5">
      <c r="B855" s="582"/>
      <c r="C855" s="582"/>
      <c r="D855" s="582"/>
      <c r="E855" s="582"/>
    </row>
    <row r="856" spans="2:5">
      <c r="B856" s="582"/>
      <c r="C856" s="582"/>
      <c r="D856" s="582"/>
      <c r="E856" s="582"/>
    </row>
    <row r="857" spans="2:5">
      <c r="B857" s="582"/>
      <c r="C857" s="582"/>
      <c r="D857" s="582"/>
      <c r="E857" s="582"/>
    </row>
    <row r="858" spans="2:5">
      <c r="B858" s="582"/>
      <c r="C858" s="582"/>
      <c r="D858" s="582"/>
      <c r="E858" s="582"/>
    </row>
    <row r="859" spans="2:5">
      <c r="B859" s="582"/>
      <c r="C859" s="582"/>
      <c r="D859" s="582"/>
      <c r="E859" s="582"/>
    </row>
    <row r="860" spans="2:5">
      <c r="B860" s="582"/>
      <c r="C860" s="582"/>
      <c r="D860" s="582"/>
      <c r="E860" s="582"/>
    </row>
    <row r="861" spans="2:5">
      <c r="B861" s="582"/>
      <c r="C861" s="582"/>
      <c r="D861" s="582"/>
      <c r="E861" s="582"/>
    </row>
    <row r="862" spans="2:5">
      <c r="B862" s="582"/>
      <c r="C862" s="582"/>
      <c r="D862" s="582"/>
      <c r="E862" s="582"/>
    </row>
    <row r="863" spans="2:5">
      <c r="B863" s="582"/>
      <c r="C863" s="582"/>
      <c r="D863" s="582"/>
      <c r="E863" s="582"/>
    </row>
    <row r="864" spans="2:5">
      <c r="B864" s="582"/>
      <c r="C864" s="582"/>
      <c r="D864" s="582"/>
      <c r="E864" s="582"/>
    </row>
    <row r="865" spans="2:5">
      <c r="B865" s="582"/>
      <c r="C865" s="582"/>
      <c r="D865" s="582"/>
      <c r="E865" s="582"/>
    </row>
    <row r="866" spans="2:5">
      <c r="B866" s="582"/>
      <c r="C866" s="582"/>
      <c r="D866" s="582"/>
      <c r="E866" s="582"/>
    </row>
    <row r="867" spans="2:5">
      <c r="B867" s="582"/>
      <c r="C867" s="582"/>
      <c r="D867" s="582"/>
      <c r="E867" s="582"/>
    </row>
    <row r="868" spans="2:5">
      <c r="B868" s="582"/>
      <c r="C868" s="582"/>
      <c r="D868" s="582"/>
      <c r="E868" s="582"/>
    </row>
    <row r="869" spans="2:5">
      <c r="B869" s="582"/>
      <c r="C869" s="582"/>
      <c r="D869" s="582"/>
      <c r="E869" s="582"/>
    </row>
    <row r="870" spans="2:5">
      <c r="B870" s="582"/>
      <c r="C870" s="582"/>
      <c r="D870" s="582"/>
      <c r="E870" s="582"/>
    </row>
    <row r="871" spans="2:5">
      <c r="B871" s="582"/>
      <c r="C871" s="582"/>
      <c r="D871" s="582"/>
      <c r="E871" s="582"/>
    </row>
    <row r="872" spans="2:5">
      <c r="B872" s="582"/>
      <c r="C872" s="582"/>
      <c r="D872" s="582"/>
      <c r="E872" s="582"/>
    </row>
    <row r="873" spans="2:5">
      <c r="B873" s="582"/>
      <c r="C873" s="582"/>
      <c r="D873" s="582"/>
      <c r="E873" s="582"/>
    </row>
    <row r="874" spans="2:5">
      <c r="B874" s="582"/>
      <c r="C874" s="582"/>
      <c r="D874" s="582"/>
      <c r="E874" s="582"/>
    </row>
    <row r="875" spans="2:5">
      <c r="B875" s="582"/>
      <c r="C875" s="582"/>
      <c r="D875" s="582"/>
      <c r="E875" s="582"/>
    </row>
    <row r="876" spans="2:5">
      <c r="B876" s="582"/>
      <c r="C876" s="582"/>
      <c r="D876" s="582"/>
      <c r="E876" s="582"/>
    </row>
    <row r="877" spans="2:5">
      <c r="B877" s="582"/>
      <c r="C877" s="582"/>
      <c r="D877" s="582"/>
      <c r="E877" s="582"/>
    </row>
    <row r="878" spans="2:5">
      <c r="B878" s="582"/>
      <c r="C878" s="582"/>
      <c r="D878" s="582"/>
      <c r="E878" s="582"/>
    </row>
    <row r="879" spans="2:5">
      <c r="B879" s="582"/>
      <c r="C879" s="582"/>
      <c r="D879" s="582"/>
      <c r="E879" s="582"/>
    </row>
    <row r="880" spans="2:5">
      <c r="B880" s="582"/>
      <c r="C880" s="582"/>
      <c r="D880" s="582"/>
      <c r="E880" s="582"/>
    </row>
    <row r="881" spans="2:5">
      <c r="B881" s="582"/>
      <c r="C881" s="582"/>
      <c r="D881" s="582"/>
      <c r="E881" s="582"/>
    </row>
    <row r="882" spans="2:5">
      <c r="B882" s="582"/>
      <c r="C882" s="582"/>
      <c r="D882" s="582"/>
      <c r="E882" s="582"/>
    </row>
    <row r="883" spans="2:5">
      <c r="B883" s="582"/>
      <c r="C883" s="582"/>
      <c r="D883" s="582"/>
      <c r="E883" s="582"/>
    </row>
    <row r="884" spans="2:5">
      <c r="B884" s="582"/>
      <c r="C884" s="582"/>
      <c r="D884" s="582"/>
      <c r="E884" s="582"/>
    </row>
    <row r="885" spans="2:5">
      <c r="B885" s="582"/>
      <c r="C885" s="582"/>
      <c r="D885" s="582"/>
      <c r="E885" s="582"/>
    </row>
    <row r="886" spans="2:5">
      <c r="B886" s="582"/>
      <c r="C886" s="582"/>
      <c r="D886" s="582"/>
      <c r="E886" s="582"/>
    </row>
    <row r="887" spans="2:5">
      <c r="B887" s="582"/>
      <c r="C887" s="582"/>
      <c r="D887" s="582"/>
      <c r="E887" s="582"/>
    </row>
    <row r="888" spans="2:5">
      <c r="B888" s="582"/>
      <c r="C888" s="582"/>
      <c r="D888" s="582"/>
      <c r="E888" s="582"/>
    </row>
    <row r="889" spans="2:5">
      <c r="B889" s="582"/>
      <c r="C889" s="582"/>
      <c r="D889" s="582"/>
      <c r="E889" s="582"/>
    </row>
    <row r="890" spans="2:5">
      <c r="B890" s="582"/>
      <c r="C890" s="582"/>
      <c r="D890" s="582"/>
      <c r="E890" s="582"/>
    </row>
    <row r="891" spans="2:5">
      <c r="B891" s="582"/>
      <c r="C891" s="582"/>
      <c r="D891" s="582"/>
      <c r="E891" s="582"/>
    </row>
    <row r="892" spans="2:5">
      <c r="B892" s="582"/>
      <c r="C892" s="582"/>
      <c r="D892" s="582"/>
      <c r="E892" s="582"/>
    </row>
    <row r="893" spans="2:5">
      <c r="B893" s="582"/>
      <c r="C893" s="582"/>
      <c r="D893" s="582"/>
      <c r="E893" s="582"/>
    </row>
    <row r="894" spans="2:5">
      <c r="B894" s="582"/>
      <c r="C894" s="582"/>
      <c r="D894" s="582"/>
      <c r="E894" s="582"/>
    </row>
    <row r="895" spans="2:5">
      <c r="B895" s="582"/>
      <c r="C895" s="582"/>
      <c r="D895" s="582"/>
      <c r="E895" s="582"/>
    </row>
    <row r="896" spans="2:5">
      <c r="B896" s="582"/>
      <c r="C896" s="582"/>
      <c r="D896" s="582"/>
      <c r="E896" s="582"/>
    </row>
    <row r="897" spans="2:5">
      <c r="B897" s="582"/>
      <c r="C897" s="582"/>
      <c r="D897" s="582"/>
      <c r="E897" s="582"/>
    </row>
    <row r="898" spans="2:5">
      <c r="B898" s="582"/>
      <c r="C898" s="582"/>
      <c r="D898" s="582"/>
      <c r="E898" s="582"/>
    </row>
    <row r="899" spans="2:5">
      <c r="B899" s="582"/>
      <c r="C899" s="582"/>
      <c r="D899" s="582"/>
      <c r="E899" s="582"/>
    </row>
    <row r="900" spans="2:5">
      <c r="B900" s="582"/>
      <c r="C900" s="582"/>
      <c r="D900" s="582"/>
      <c r="E900" s="582"/>
    </row>
    <row r="901" spans="2:5">
      <c r="B901" s="582"/>
      <c r="C901" s="582"/>
      <c r="D901" s="582"/>
      <c r="E901" s="582"/>
    </row>
    <row r="902" spans="2:5">
      <c r="B902" s="582"/>
      <c r="C902" s="582"/>
      <c r="D902" s="582"/>
      <c r="E902" s="582"/>
    </row>
    <row r="903" spans="2:5">
      <c r="B903" s="582"/>
      <c r="C903" s="582"/>
      <c r="D903" s="582"/>
      <c r="E903" s="582"/>
    </row>
    <row r="904" spans="2:5">
      <c r="B904" s="582"/>
      <c r="C904" s="582"/>
      <c r="D904" s="582"/>
      <c r="E904" s="582"/>
    </row>
    <row r="905" spans="2:5">
      <c r="B905" s="582"/>
      <c r="C905" s="582"/>
      <c r="D905" s="582"/>
      <c r="E905" s="582"/>
    </row>
    <row r="906" spans="2:5">
      <c r="B906" s="582"/>
      <c r="C906" s="582"/>
      <c r="D906" s="582"/>
      <c r="E906" s="582"/>
    </row>
    <row r="907" spans="2:5">
      <c r="B907" s="582"/>
      <c r="C907" s="582"/>
      <c r="D907" s="582"/>
      <c r="E907" s="582"/>
    </row>
    <row r="908" spans="2:5">
      <c r="B908" s="582"/>
      <c r="C908" s="582"/>
      <c r="D908" s="582"/>
      <c r="E908" s="582"/>
    </row>
    <row r="909" spans="2:5">
      <c r="B909" s="582"/>
      <c r="C909" s="582"/>
      <c r="D909" s="582"/>
      <c r="E909" s="582"/>
    </row>
  </sheetData>
  <sheetProtection password="96CB" sheet="1" objects="1" scenarios="1" formatCells="0" formatColumns="0" formatRows="0" insertColumns="0" insertRows="0" deleteColumns="0" deleteRows="0" selectLockedCells="1"/>
  <mergeCells count="4">
    <mergeCell ref="B44:O44"/>
    <mergeCell ref="B64:O64"/>
    <mergeCell ref="B4:O4"/>
    <mergeCell ref="B24:O24"/>
  </mergeCells>
  <printOptions horizontalCentered="1"/>
  <pageMargins left="0.74803149606299213" right="0.74803149606299213" top="0.98425196850393704" bottom="0.98425196850393704" header="0.51181102362204722" footer="0.51181102362204722"/>
  <pageSetup scale="51" orientation="landscape" r:id="rId1"/>
  <headerFooter alignWithMargins="0"/>
  <rowBreaks count="1" manualBreakCount="1">
    <brk id="42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10"/>
  <sheetViews>
    <sheetView showGridLines="0" view="pageBreakPreview" topLeftCell="A31" zoomScale="85" zoomScaleSheetLayoutView="85" workbookViewId="0">
      <selection activeCell="E52" sqref="C52:E57"/>
    </sheetView>
  </sheetViews>
  <sheetFormatPr defaultColWidth="9.140625" defaultRowHeight="12.75"/>
  <cols>
    <col min="1" max="1" width="1.7109375" style="112" customWidth="1"/>
    <col min="2" max="2" width="46.7109375" style="112" customWidth="1"/>
    <col min="3" max="5" width="23.5703125" style="112" customWidth="1"/>
    <col min="6" max="6" width="1.7109375" style="113" customWidth="1"/>
    <col min="7" max="13" width="9.140625" style="113"/>
    <col min="14" max="16384" width="9.140625" style="112"/>
  </cols>
  <sheetData>
    <row r="1" spans="2:13" ht="7.9" customHeight="1"/>
    <row r="2" spans="2:13" s="74" customFormat="1" ht="15.75">
      <c r="B2" s="111" t="s">
        <v>416</v>
      </c>
      <c r="C2" s="73"/>
      <c r="D2" s="73"/>
      <c r="E2" s="73"/>
      <c r="F2" s="2"/>
      <c r="G2" s="2"/>
      <c r="H2" s="2"/>
      <c r="I2" s="2"/>
      <c r="J2" s="2"/>
      <c r="K2" s="2"/>
      <c r="L2" s="2"/>
      <c r="M2" s="2"/>
    </row>
    <row r="3" spans="2:13" s="74" customFormat="1" ht="9" customHeight="1" thickBot="1">
      <c r="B3" s="30"/>
      <c r="C3" s="30"/>
      <c r="D3" s="30"/>
      <c r="E3" s="30"/>
      <c r="F3" s="2"/>
      <c r="G3" s="2"/>
      <c r="H3" s="2"/>
      <c r="I3" s="2"/>
      <c r="J3" s="2"/>
      <c r="K3" s="2"/>
      <c r="L3" s="2"/>
      <c r="M3" s="2"/>
    </row>
    <row r="4" spans="2:13" ht="13.5" thickBot="1">
      <c r="B4" s="1209" t="s">
        <v>417</v>
      </c>
      <c r="C4" s="1210"/>
      <c r="D4" s="1210"/>
      <c r="E4" s="1211"/>
    </row>
    <row r="5" spans="2:13" ht="13.5" thickBot="1">
      <c r="B5" s="190"/>
      <c r="C5" s="191">
        <v>41639</v>
      </c>
      <c r="D5" s="191">
        <v>42004</v>
      </c>
      <c r="E5" s="191">
        <v>42369</v>
      </c>
    </row>
    <row r="6" spans="2:13" ht="16.5" thickBot="1">
      <c r="B6" s="205" t="s">
        <v>418</v>
      </c>
      <c r="C6" s="193">
        <f>C7+C19+C23+C46+C51+C58+C76+C82+C85</f>
        <v>0</v>
      </c>
      <c r="D6" s="193">
        <f>D7+D19+D23+D46+D51+D58+D76+D82+D85</f>
        <v>0</v>
      </c>
      <c r="E6" s="193">
        <f>E7+E19+E23+E46+E51+E58+E76+E82+E85</f>
        <v>0</v>
      </c>
    </row>
    <row r="7" spans="2:13" ht="15">
      <c r="B7" s="419" t="s">
        <v>964</v>
      </c>
      <c r="C7" s="420">
        <f>SUM(C8:C18)</f>
        <v>0</v>
      </c>
      <c r="D7" s="420">
        <f>SUM(D8:D18)</f>
        <v>0</v>
      </c>
      <c r="E7" s="420">
        <f>SUM(E8:E18)</f>
        <v>0</v>
      </c>
    </row>
    <row r="8" spans="2:13">
      <c r="B8" s="206" t="s">
        <v>608</v>
      </c>
      <c r="C8" s="428"/>
      <c r="D8" s="428"/>
      <c r="E8" s="428"/>
    </row>
    <row r="9" spans="2:13">
      <c r="B9" s="206" t="s">
        <v>606</v>
      </c>
      <c r="C9" s="428"/>
      <c r="D9" s="428"/>
      <c r="E9" s="428"/>
    </row>
    <row r="10" spans="2:13">
      <c r="B10" s="206" t="s">
        <v>607</v>
      </c>
      <c r="C10" s="428"/>
      <c r="D10" s="428"/>
      <c r="E10" s="428"/>
    </row>
    <row r="11" spans="2:13">
      <c r="B11" s="206" t="s">
        <v>609</v>
      </c>
      <c r="C11" s="428"/>
      <c r="D11" s="428"/>
      <c r="E11" s="428"/>
    </row>
    <row r="12" spans="2:13">
      <c r="B12" s="206" t="s">
        <v>1045</v>
      </c>
      <c r="C12" s="428"/>
      <c r="D12" s="428"/>
      <c r="E12" s="428"/>
    </row>
    <row r="13" spans="2:13">
      <c r="B13" s="206" t="s">
        <v>1046</v>
      </c>
      <c r="C13" s="196"/>
      <c r="D13" s="196"/>
      <c r="E13" s="196"/>
    </row>
    <row r="14" spans="2:13">
      <c r="B14" s="206" t="s">
        <v>1047</v>
      </c>
      <c r="C14" s="196"/>
      <c r="D14" s="196"/>
      <c r="E14" s="196"/>
    </row>
    <row r="15" spans="2:13">
      <c r="B15" s="206" t="s">
        <v>1048</v>
      </c>
      <c r="C15" s="198"/>
      <c r="D15" s="198"/>
      <c r="E15" s="198"/>
    </row>
    <row r="16" spans="2:13">
      <c r="B16" s="207" t="s">
        <v>1049</v>
      </c>
      <c r="C16" s="198"/>
      <c r="D16" s="198"/>
      <c r="E16" s="198"/>
    </row>
    <row r="17" spans="2:5">
      <c r="B17" s="207" t="s">
        <v>1050</v>
      </c>
      <c r="C17" s="429"/>
      <c r="D17" s="429"/>
      <c r="E17" s="429"/>
    </row>
    <row r="18" spans="2:5" ht="13.5" thickBot="1">
      <c r="B18" s="206" t="s">
        <v>1051</v>
      </c>
      <c r="C18" s="197"/>
      <c r="D18" s="197"/>
      <c r="E18" s="197"/>
    </row>
    <row r="19" spans="2:5" ht="15">
      <c r="B19" s="421" t="s">
        <v>610</v>
      </c>
      <c r="C19" s="422">
        <f>SUM(C20:C22)</f>
        <v>0</v>
      </c>
      <c r="D19" s="422">
        <f>SUM(D20:D22)</f>
        <v>0</v>
      </c>
      <c r="E19" s="422">
        <f>SUM(E20:E22)</f>
        <v>0</v>
      </c>
    </row>
    <row r="20" spans="2:5">
      <c r="B20" s="200" t="s">
        <v>651</v>
      </c>
      <c r="C20" s="428"/>
      <c r="D20" s="428"/>
      <c r="E20" s="428"/>
    </row>
    <row r="21" spans="2:5">
      <c r="B21" s="200" t="s">
        <v>419</v>
      </c>
      <c r="C21" s="428"/>
      <c r="D21" s="428"/>
      <c r="E21" s="428"/>
    </row>
    <row r="22" spans="2:5" ht="13.5" thickBot="1">
      <c r="B22" s="200" t="s">
        <v>420</v>
      </c>
      <c r="C22" s="428"/>
      <c r="D22" s="428"/>
      <c r="E22" s="428"/>
    </row>
    <row r="23" spans="2:5" ht="15">
      <c r="B23" s="423" t="s">
        <v>421</v>
      </c>
      <c r="C23" s="420">
        <f>SUM(C24:C34,C41:C42,C45)</f>
        <v>0</v>
      </c>
      <c r="D23" s="420">
        <f>SUM(D24:D34,D41:D42,D45)</f>
        <v>0</v>
      </c>
      <c r="E23" s="420">
        <f>SUM(E24:E34,E41:E42,E45)</f>
        <v>0</v>
      </c>
    </row>
    <row r="24" spans="2:5">
      <c r="B24" s="200" t="s">
        <v>422</v>
      </c>
      <c r="C24" s="601"/>
      <c r="D24" s="601"/>
      <c r="E24" s="601"/>
    </row>
    <row r="25" spans="2:5">
      <c r="B25" s="200" t="s">
        <v>611</v>
      </c>
      <c r="C25" s="601"/>
      <c r="D25" s="601"/>
      <c r="E25" s="601"/>
    </row>
    <row r="26" spans="2:5">
      <c r="B26" s="200" t="s">
        <v>612</v>
      </c>
      <c r="C26" s="601"/>
      <c r="D26" s="601"/>
      <c r="E26" s="601"/>
    </row>
    <row r="27" spans="2:5">
      <c r="B27" s="200" t="s">
        <v>613</v>
      </c>
      <c r="C27" s="601"/>
      <c r="D27" s="601"/>
      <c r="E27" s="601"/>
    </row>
    <row r="28" spans="2:5">
      <c r="B28" s="200" t="s">
        <v>614</v>
      </c>
      <c r="C28" s="601"/>
      <c r="D28" s="601"/>
      <c r="E28" s="601"/>
    </row>
    <row r="29" spans="2:5">
      <c r="B29" s="200" t="s">
        <v>615</v>
      </c>
      <c r="C29" s="601"/>
      <c r="D29" s="601"/>
      <c r="E29" s="601"/>
    </row>
    <row r="30" spans="2:5">
      <c r="B30" s="200" t="s">
        <v>616</v>
      </c>
      <c r="C30" s="601"/>
      <c r="D30" s="601"/>
      <c r="E30" s="601"/>
    </row>
    <row r="31" spans="2:5">
      <c r="B31" s="200" t="s">
        <v>653</v>
      </c>
      <c r="C31" s="601"/>
      <c r="D31" s="601"/>
      <c r="E31" s="601"/>
    </row>
    <row r="32" spans="2:5">
      <c r="B32" s="200" t="s">
        <v>654</v>
      </c>
      <c r="C32" s="601"/>
      <c r="D32" s="601"/>
      <c r="E32" s="601"/>
    </row>
    <row r="33" spans="2:5">
      <c r="B33" s="200" t="s">
        <v>655</v>
      </c>
      <c r="C33" s="601"/>
      <c r="D33" s="601"/>
      <c r="E33" s="601"/>
    </row>
    <row r="34" spans="2:5">
      <c r="B34" s="200" t="s">
        <v>617</v>
      </c>
      <c r="C34" s="195">
        <f>SUM(C35:C40)</f>
        <v>0</v>
      </c>
      <c r="D34" s="195">
        <f>SUM(D35:D40)</f>
        <v>0</v>
      </c>
      <c r="E34" s="195">
        <f>SUM(E35:E40)</f>
        <v>0</v>
      </c>
    </row>
    <row r="35" spans="2:5">
      <c r="B35" s="192" t="s">
        <v>656</v>
      </c>
      <c r="C35" s="428"/>
      <c r="D35" s="428"/>
      <c r="E35" s="428"/>
    </row>
    <row r="36" spans="2:5">
      <c r="B36" s="201" t="s">
        <v>657</v>
      </c>
      <c r="C36" s="428"/>
      <c r="D36" s="428"/>
      <c r="E36" s="428"/>
    </row>
    <row r="37" spans="2:5" ht="24">
      <c r="B37" s="201" t="s">
        <v>658</v>
      </c>
      <c r="C37" s="428"/>
      <c r="D37" s="428"/>
      <c r="E37" s="428"/>
    </row>
    <row r="38" spans="2:5">
      <c r="B38" s="201" t="s">
        <v>659</v>
      </c>
      <c r="C38" s="428"/>
      <c r="D38" s="428"/>
      <c r="E38" s="428"/>
    </row>
    <row r="39" spans="2:5">
      <c r="B39" s="201" t="s">
        <v>660</v>
      </c>
      <c r="C39" s="428"/>
      <c r="D39" s="428"/>
      <c r="E39" s="428"/>
    </row>
    <row r="40" spans="2:5">
      <c r="B40" s="201" t="s">
        <v>661</v>
      </c>
      <c r="C40" s="428"/>
      <c r="D40" s="428"/>
      <c r="E40" s="428"/>
    </row>
    <row r="41" spans="2:5">
      <c r="B41" s="200" t="s">
        <v>662</v>
      </c>
      <c r="C41" s="428"/>
      <c r="D41" s="428"/>
      <c r="E41" s="428"/>
    </row>
    <row r="42" spans="2:5">
      <c r="B42" s="200" t="s">
        <v>663</v>
      </c>
      <c r="C42" s="195">
        <f>SUM(C43:C44)</f>
        <v>0</v>
      </c>
      <c r="D42" s="195">
        <f>SUM(D43:D44)</f>
        <v>0</v>
      </c>
      <c r="E42" s="195">
        <f>SUM(E43:E44)</f>
        <v>0</v>
      </c>
    </row>
    <row r="43" spans="2:5">
      <c r="B43" s="201" t="s">
        <v>664</v>
      </c>
      <c r="C43" s="428"/>
      <c r="D43" s="428"/>
      <c r="E43" s="428"/>
    </row>
    <row r="44" spans="2:5">
      <c r="B44" s="201" t="s">
        <v>665</v>
      </c>
      <c r="C44" s="428"/>
      <c r="D44" s="428"/>
      <c r="E44" s="428"/>
    </row>
    <row r="45" spans="2:5" ht="13.5" thickBot="1">
      <c r="B45" s="200" t="s">
        <v>618</v>
      </c>
      <c r="C45" s="428"/>
      <c r="D45" s="428"/>
      <c r="E45" s="428"/>
    </row>
    <row r="46" spans="2:5" ht="15">
      <c r="B46" s="424" t="s">
        <v>423</v>
      </c>
      <c r="C46" s="420">
        <f>SUM(C47:C50)</f>
        <v>0</v>
      </c>
      <c r="D46" s="420">
        <f>SUM(D47:D50)</f>
        <v>0</v>
      </c>
      <c r="E46" s="420">
        <f>SUM(E47:E50)</f>
        <v>0</v>
      </c>
    </row>
    <row r="47" spans="2:5">
      <c r="B47" s="114" t="s">
        <v>625</v>
      </c>
      <c r="C47" s="196"/>
      <c r="D47" s="196"/>
      <c r="E47" s="196"/>
    </row>
    <row r="48" spans="2:5">
      <c r="B48" s="114" t="s">
        <v>666</v>
      </c>
      <c r="C48" s="196"/>
      <c r="D48" s="196"/>
      <c r="E48" s="196"/>
    </row>
    <row r="49" spans="2:5">
      <c r="B49" s="114" t="s">
        <v>667</v>
      </c>
      <c r="C49" s="196"/>
      <c r="D49" s="196"/>
      <c r="E49" s="196"/>
    </row>
    <row r="50" spans="2:5" ht="13.5" thickBot="1">
      <c r="B50" s="114" t="s">
        <v>668</v>
      </c>
      <c r="C50" s="196"/>
      <c r="D50" s="196"/>
      <c r="E50" s="196"/>
    </row>
    <row r="51" spans="2:5" ht="15">
      <c r="B51" s="425" t="s">
        <v>424</v>
      </c>
      <c r="C51" s="420">
        <f>SUM(C52:C57)</f>
        <v>0</v>
      </c>
      <c r="D51" s="420">
        <f t="shared" ref="D51:E51" si="0">SUM(D52:D57)</f>
        <v>0</v>
      </c>
      <c r="E51" s="420">
        <f t="shared" si="0"/>
        <v>0</v>
      </c>
    </row>
    <row r="52" spans="2:5">
      <c r="B52" s="156" t="s">
        <v>1052</v>
      </c>
      <c r="C52" s="196"/>
      <c r="D52" s="196"/>
      <c r="E52" s="196"/>
    </row>
    <row r="53" spans="2:5" ht="12.75" customHeight="1">
      <c r="B53" s="156" t="s">
        <v>1053</v>
      </c>
      <c r="C53" s="196"/>
      <c r="D53" s="196"/>
      <c r="E53" s="196"/>
    </row>
    <row r="54" spans="2:5" ht="12.75" customHeight="1">
      <c r="B54" s="156" t="s">
        <v>425</v>
      </c>
      <c r="C54" s="113"/>
      <c r="D54" s="196"/>
      <c r="E54" s="196"/>
    </row>
    <row r="55" spans="2:5" ht="12.75" customHeight="1">
      <c r="B55" s="156" t="s">
        <v>426</v>
      </c>
      <c r="C55" s="196"/>
      <c r="D55" s="196"/>
      <c r="E55" s="196"/>
    </row>
    <row r="56" spans="2:5" ht="12.75" customHeight="1">
      <c r="B56" s="156" t="s">
        <v>427</v>
      </c>
      <c r="C56" s="196"/>
      <c r="D56" s="196"/>
      <c r="E56" s="196"/>
    </row>
    <row r="57" spans="2:5" ht="12.75" customHeight="1" thickBot="1">
      <c r="B57" s="200" t="s">
        <v>677</v>
      </c>
      <c r="C57" s="428"/>
      <c r="D57" s="428"/>
      <c r="E57" s="428"/>
    </row>
    <row r="58" spans="2:5" ht="12.75" customHeight="1">
      <c r="B58" s="423" t="s">
        <v>678</v>
      </c>
      <c r="C58" s="426">
        <f>SUM(C59:C60,C63,C64,C69:C75)</f>
        <v>0</v>
      </c>
      <c r="D58" s="426">
        <f>SUM(D59:D60,D63,D64,D69:D75)</f>
        <v>0</v>
      </c>
      <c r="E58" s="426">
        <f>SUM(E59:E60,E63,E64,E69:E75)</f>
        <v>0</v>
      </c>
    </row>
    <row r="59" spans="2:5" ht="12.75" customHeight="1">
      <c r="B59" s="156" t="s">
        <v>428</v>
      </c>
      <c r="C59" s="430"/>
      <c r="D59" s="430"/>
      <c r="E59" s="430"/>
    </row>
    <row r="60" spans="2:5">
      <c r="B60" s="200" t="s">
        <v>676</v>
      </c>
      <c r="C60" s="600">
        <f>SUM(C61:C62)</f>
        <v>0</v>
      </c>
      <c r="D60" s="600">
        <f>SUM(D61:D62)</f>
        <v>0</v>
      </c>
      <c r="E60" s="600">
        <f>SUM(E61:E62)</f>
        <v>0</v>
      </c>
    </row>
    <row r="61" spans="2:5">
      <c r="B61" s="199" t="s">
        <v>626</v>
      </c>
      <c r="C61" s="430"/>
      <c r="D61" s="430"/>
      <c r="E61" s="430"/>
    </row>
    <row r="62" spans="2:5">
      <c r="B62" s="199" t="s">
        <v>702</v>
      </c>
      <c r="C62" s="430"/>
      <c r="D62" s="430"/>
      <c r="E62" s="430"/>
    </row>
    <row r="63" spans="2:5" ht="24">
      <c r="B63" s="200" t="s">
        <v>679</v>
      </c>
      <c r="C63" s="430"/>
      <c r="D63" s="430"/>
      <c r="E63" s="430"/>
    </row>
    <row r="64" spans="2:5">
      <c r="B64" s="156" t="s">
        <v>429</v>
      </c>
      <c r="C64" s="599">
        <f>SUM(C65:C68)</f>
        <v>0</v>
      </c>
      <c r="D64" s="599">
        <f>SUM(D65:D68)</f>
        <v>0</v>
      </c>
      <c r="E64" s="599">
        <f>SUM(E65:E68)</f>
        <v>0</v>
      </c>
    </row>
    <row r="65" spans="2:5">
      <c r="B65" s="199" t="s">
        <v>629</v>
      </c>
      <c r="C65" s="196"/>
      <c r="D65" s="196"/>
      <c r="E65" s="196"/>
    </row>
    <row r="66" spans="2:5">
      <c r="B66" s="199" t="s">
        <v>630</v>
      </c>
      <c r="C66" s="196"/>
      <c r="D66" s="196"/>
      <c r="E66" s="196"/>
    </row>
    <row r="67" spans="2:5">
      <c r="B67" s="199" t="s">
        <v>631</v>
      </c>
      <c r="C67" s="196"/>
      <c r="D67" s="196"/>
      <c r="E67" s="196"/>
    </row>
    <row r="68" spans="2:5">
      <c r="B68" s="199" t="s">
        <v>632</v>
      </c>
      <c r="C68" s="196"/>
      <c r="D68" s="196"/>
      <c r="E68" s="196"/>
    </row>
    <row r="69" spans="2:5">
      <c r="B69" s="202" t="s">
        <v>619</v>
      </c>
      <c r="C69" s="196"/>
      <c r="D69" s="196"/>
      <c r="E69" s="196"/>
    </row>
    <row r="70" spans="2:5">
      <c r="B70" s="203" t="s">
        <v>430</v>
      </c>
      <c r="C70" s="196"/>
      <c r="D70" s="196"/>
      <c r="E70" s="196"/>
    </row>
    <row r="71" spans="2:5">
      <c r="B71" s="203" t="s">
        <v>431</v>
      </c>
      <c r="C71" s="196"/>
      <c r="D71" s="196"/>
      <c r="E71" s="196"/>
    </row>
    <row r="72" spans="2:5">
      <c r="B72" s="203" t="s">
        <v>432</v>
      </c>
      <c r="C72" s="196"/>
      <c r="D72" s="196"/>
      <c r="E72" s="196"/>
    </row>
    <row r="73" spans="2:5">
      <c r="B73" s="203" t="s">
        <v>433</v>
      </c>
      <c r="C73" s="430"/>
      <c r="D73" s="430"/>
      <c r="E73" s="430"/>
    </row>
    <row r="74" spans="2:5">
      <c r="B74" s="203" t="s">
        <v>675</v>
      </c>
      <c r="C74" s="429"/>
      <c r="D74" s="429"/>
      <c r="E74" s="429"/>
    </row>
    <row r="75" spans="2:5" ht="13.5" thickBot="1">
      <c r="B75" s="203" t="s">
        <v>633</v>
      </c>
      <c r="C75" s="429"/>
      <c r="D75" s="429"/>
      <c r="E75" s="429"/>
    </row>
    <row r="76" spans="2:5" ht="15">
      <c r="B76" s="427" t="s">
        <v>434</v>
      </c>
      <c r="C76" s="420">
        <f>SUM(C77:C81)</f>
        <v>0</v>
      </c>
      <c r="D76" s="420">
        <f>SUM(D77:D81)</f>
        <v>0</v>
      </c>
      <c r="E76" s="420">
        <f>SUM(E77:E81)</f>
        <v>0</v>
      </c>
    </row>
    <row r="77" spans="2:5">
      <c r="B77" s="156" t="s">
        <v>620</v>
      </c>
      <c r="C77" s="196"/>
      <c r="D77" s="196"/>
      <c r="E77" s="196"/>
    </row>
    <row r="78" spans="2:5">
      <c r="B78" s="156" t="s">
        <v>621</v>
      </c>
      <c r="C78" s="196"/>
      <c r="D78" s="196"/>
      <c r="E78" s="196"/>
    </row>
    <row r="79" spans="2:5">
      <c r="B79" s="156" t="s">
        <v>622</v>
      </c>
      <c r="C79" s="196"/>
      <c r="D79" s="196"/>
      <c r="E79" s="196"/>
    </row>
    <row r="80" spans="2:5">
      <c r="B80" s="156" t="s">
        <v>623</v>
      </c>
      <c r="C80" s="196"/>
      <c r="D80" s="196"/>
      <c r="E80" s="196"/>
    </row>
    <row r="81" spans="2:5" ht="13.5" thickBot="1">
      <c r="B81" s="204" t="s">
        <v>634</v>
      </c>
      <c r="C81" s="197"/>
      <c r="D81" s="197"/>
      <c r="E81" s="197"/>
    </row>
    <row r="82" spans="2:5" ht="15">
      <c r="B82" s="427" t="s">
        <v>435</v>
      </c>
      <c r="C82" s="420">
        <f>SUM(C83:C84)</f>
        <v>0</v>
      </c>
      <c r="D82" s="420">
        <f>SUM(D83:D84)</f>
        <v>0</v>
      </c>
      <c r="E82" s="420">
        <f>SUM(E83:E84)</f>
        <v>0</v>
      </c>
    </row>
    <row r="83" spans="2:5">
      <c r="B83" s="156" t="s">
        <v>624</v>
      </c>
      <c r="C83" s="196"/>
      <c r="D83" s="196"/>
      <c r="E83" s="196"/>
    </row>
    <row r="84" spans="2:5" ht="13.5" thickBot="1">
      <c r="B84" s="156" t="s">
        <v>436</v>
      </c>
      <c r="C84" s="197"/>
      <c r="D84" s="197"/>
      <c r="E84" s="197"/>
    </row>
    <row r="85" spans="2:5" ht="15">
      <c r="B85" s="427" t="s">
        <v>437</v>
      </c>
      <c r="C85" s="420">
        <f>SUM(C86:C88,C89,C92:C93)</f>
        <v>0</v>
      </c>
      <c r="D85" s="420">
        <f>SUM(D86:D88,D89,D92:D93)</f>
        <v>0</v>
      </c>
      <c r="E85" s="420">
        <f>SUM(E86:E88,E89,E92:E93)</f>
        <v>0</v>
      </c>
    </row>
    <row r="86" spans="2:5">
      <c r="B86" s="156" t="s">
        <v>438</v>
      </c>
      <c r="C86" s="196"/>
      <c r="D86" s="196"/>
      <c r="E86" s="196"/>
    </row>
    <row r="87" spans="2:5">
      <c r="B87" s="156" t="s">
        <v>439</v>
      </c>
      <c r="C87" s="196"/>
      <c r="D87" s="196"/>
      <c r="E87" s="196"/>
    </row>
    <row r="88" spans="2:5">
      <c r="B88" s="156" t="s">
        <v>440</v>
      </c>
      <c r="C88" s="196"/>
      <c r="D88" s="196"/>
      <c r="E88" s="196"/>
    </row>
    <row r="89" spans="2:5">
      <c r="B89" s="156" t="s">
        <v>441</v>
      </c>
      <c r="C89" s="599">
        <f>SUM(C90:C91)</f>
        <v>0</v>
      </c>
      <c r="D89" s="599">
        <f>SUM(D90:D91)</f>
        <v>0</v>
      </c>
      <c r="E89" s="599">
        <f>SUM(E90:E91)</f>
        <v>0</v>
      </c>
    </row>
    <row r="90" spans="2:5" ht="24">
      <c r="B90" s="199" t="s">
        <v>703</v>
      </c>
      <c r="C90" s="198"/>
      <c r="D90" s="198"/>
      <c r="E90" s="198"/>
    </row>
    <row r="91" spans="2:5" ht="24">
      <c r="B91" s="199" t="s">
        <v>704</v>
      </c>
      <c r="C91" s="198"/>
      <c r="D91" s="198"/>
      <c r="E91" s="198"/>
    </row>
    <row r="92" spans="2:5">
      <c r="B92" s="311" t="s">
        <v>635</v>
      </c>
      <c r="C92" s="198"/>
      <c r="D92" s="198"/>
      <c r="E92" s="198"/>
    </row>
    <row r="93" spans="2:5" ht="13.5" thickBot="1">
      <c r="B93" s="204" t="s">
        <v>636</v>
      </c>
      <c r="C93" s="194"/>
      <c r="D93" s="194"/>
      <c r="E93" s="194"/>
    </row>
    <row r="94" spans="2:5">
      <c r="B94" s="602"/>
      <c r="C94" s="157"/>
      <c r="D94" s="157"/>
      <c r="E94" s="157"/>
    </row>
    <row r="95" spans="2:5">
      <c r="B95" s="113"/>
      <c r="C95" s="113"/>
      <c r="D95" s="113"/>
      <c r="E95" s="113"/>
    </row>
    <row r="96" spans="2:5">
      <c r="B96" s="113"/>
      <c r="C96" s="113"/>
      <c r="D96" s="113"/>
      <c r="E96" s="113"/>
    </row>
    <row r="97" spans="2:5" s="113" customFormat="1" ht="7.9" customHeight="1"/>
    <row r="98" spans="2:5" s="113" customFormat="1"/>
    <row r="99" spans="2:5" s="113" customFormat="1"/>
    <row r="100" spans="2:5" s="113" customFormat="1"/>
    <row r="101" spans="2:5" s="113" customFormat="1"/>
    <row r="102" spans="2:5" s="113" customFormat="1"/>
    <row r="103" spans="2:5" s="113" customFormat="1"/>
    <row r="104" spans="2:5" s="113" customFormat="1"/>
    <row r="105" spans="2:5" s="113" customFormat="1"/>
    <row r="106" spans="2:5" s="113" customFormat="1"/>
    <row r="107" spans="2:5" s="113" customFormat="1"/>
    <row r="108" spans="2:5" s="113" customFormat="1">
      <c r="B108" s="112"/>
      <c r="C108" s="112"/>
      <c r="D108" s="112"/>
      <c r="E108" s="112"/>
    </row>
    <row r="109" spans="2:5" s="113" customFormat="1">
      <c r="B109" s="112"/>
      <c r="C109" s="112"/>
      <c r="D109" s="112"/>
      <c r="E109" s="112"/>
    </row>
    <row r="110" spans="2:5" s="113" customFormat="1">
      <c r="B110" s="112"/>
      <c r="C110" s="112"/>
      <c r="D110" s="112"/>
      <c r="E110" s="112"/>
    </row>
  </sheetData>
  <sheetProtection password="96CB" sheet="1" objects="1" scenarios="1" formatCells="0" formatColumns="0" formatRows="0" insertColumns="0" insertRows="0" deleteColumns="0" deleteRows="0" selectLockedCells="1"/>
  <mergeCells count="1">
    <mergeCell ref="B4:E4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  <ignoredErrors>
    <ignoredError sqref="C89:E89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6"/>
  <sheetViews>
    <sheetView showGridLines="0" view="pageBreakPreview" zoomScale="85" zoomScaleNormal="80" zoomScaleSheetLayoutView="85" workbookViewId="0">
      <selection activeCell="D7" sqref="D7"/>
    </sheetView>
  </sheetViews>
  <sheetFormatPr defaultColWidth="9.140625" defaultRowHeight="12.75"/>
  <cols>
    <col min="1" max="1" width="1.7109375" style="112" customWidth="1"/>
    <col min="2" max="2" width="45.7109375" style="112" customWidth="1"/>
    <col min="3" max="3" width="49.140625" style="112" customWidth="1"/>
    <col min="4" max="4" width="11.5703125" style="220" customWidth="1"/>
    <col min="5" max="6" width="10.42578125" style="220" customWidth="1"/>
    <col min="7" max="7" width="11.5703125" style="220" customWidth="1"/>
    <col min="8" max="9" width="9.85546875" style="220" customWidth="1"/>
    <col min="10" max="10" width="11.42578125" style="112" customWidth="1"/>
    <col min="11" max="11" width="14.85546875" style="112" customWidth="1"/>
    <col min="12" max="12" width="9.140625" style="112"/>
    <col min="13" max="13" width="1.7109375" style="112" customWidth="1"/>
    <col min="14" max="16384" width="9.140625" style="112"/>
  </cols>
  <sheetData>
    <row r="1" spans="2:13" ht="9" customHeight="1"/>
    <row r="2" spans="2:13" s="74" customFormat="1" ht="15.75">
      <c r="B2" s="111" t="s">
        <v>643</v>
      </c>
      <c r="C2" s="146"/>
      <c r="D2" s="219"/>
      <c r="E2" s="219"/>
      <c r="F2" s="219"/>
      <c r="G2" s="219"/>
      <c r="H2" s="219"/>
      <c r="I2" s="219"/>
      <c r="J2" s="146"/>
      <c r="K2" s="387"/>
      <c r="L2" s="387"/>
      <c r="M2" s="387"/>
    </row>
    <row r="3" spans="2:13" s="147" customFormat="1" ht="7.9" customHeight="1" thickBot="1">
      <c r="B3" s="30"/>
      <c r="C3" s="386"/>
      <c r="D3" s="388"/>
      <c r="E3" s="388"/>
      <c r="F3" s="388"/>
      <c r="G3" s="388"/>
      <c r="H3" s="388"/>
      <c r="I3" s="388"/>
      <c r="J3" s="386"/>
      <c r="K3" s="387"/>
      <c r="L3" s="387"/>
      <c r="M3" s="387"/>
    </row>
    <row r="4" spans="2:13" s="147" customFormat="1">
      <c r="B4" s="1215" t="s">
        <v>672</v>
      </c>
      <c r="C4" s="1217" t="s">
        <v>670</v>
      </c>
      <c r="D4" s="1212">
        <v>2013</v>
      </c>
      <c r="E4" s="1213"/>
      <c r="F4" s="1214"/>
      <c r="G4" s="1212">
        <v>2014</v>
      </c>
      <c r="H4" s="1213"/>
      <c r="I4" s="1214"/>
      <c r="J4" s="1212">
        <v>2015</v>
      </c>
      <c r="K4" s="1213"/>
      <c r="L4" s="1214"/>
      <c r="M4" s="387"/>
    </row>
    <row r="5" spans="2:13" ht="26.25" thickBot="1">
      <c r="B5" s="1216"/>
      <c r="C5" s="1218"/>
      <c r="D5" s="411" t="s">
        <v>674</v>
      </c>
      <c r="E5" s="603" t="s">
        <v>671</v>
      </c>
      <c r="F5" s="604" t="s">
        <v>462</v>
      </c>
      <c r="G5" s="411" t="s">
        <v>674</v>
      </c>
      <c r="H5" s="603" t="s">
        <v>671</v>
      </c>
      <c r="I5" s="604" t="s">
        <v>462</v>
      </c>
      <c r="J5" s="411" t="s">
        <v>674</v>
      </c>
      <c r="K5" s="603" t="s">
        <v>671</v>
      </c>
      <c r="L5" s="604" t="s">
        <v>462</v>
      </c>
    </row>
    <row r="6" spans="2:13" s="113" customFormat="1" ht="13.5" thickBot="1">
      <c r="B6" s="605" t="s">
        <v>673</v>
      </c>
      <c r="C6" s="606"/>
      <c r="D6" s="226"/>
      <c r="E6" s="608"/>
      <c r="F6" s="607">
        <f>F8+F10+F12+F14+F16+F18+F20+F22+F24+F26+F28</f>
        <v>0</v>
      </c>
      <c r="G6" s="226"/>
      <c r="H6" s="608"/>
      <c r="I6" s="607">
        <f>I8+I10+I12+I14+I16+I18+I20+I22+I24+I26+I28</f>
        <v>0</v>
      </c>
      <c r="J6" s="229"/>
      <c r="K6" s="223"/>
      <c r="L6" s="607">
        <f>L8+L10+L12+L14+L16+L18+L20+L22+L24+L26+L28</f>
        <v>0</v>
      </c>
    </row>
    <row r="7" spans="2:13" s="113" customFormat="1">
      <c r="B7" s="609"/>
      <c r="C7" s="610" t="s">
        <v>608</v>
      </c>
      <c r="D7" s="227"/>
      <c r="E7" s="222"/>
      <c r="F7" s="224"/>
      <c r="G7" s="227"/>
      <c r="H7" s="222"/>
      <c r="I7" s="224"/>
      <c r="J7" s="227"/>
      <c r="K7" s="222"/>
      <c r="L7" s="224"/>
    </row>
    <row r="8" spans="2:13" s="113" customFormat="1">
      <c r="B8" s="611"/>
      <c r="C8" s="612" t="s">
        <v>23</v>
      </c>
      <c r="D8" s="228"/>
      <c r="E8" s="221"/>
      <c r="F8" s="225"/>
      <c r="G8" s="228"/>
      <c r="H8" s="221"/>
      <c r="I8" s="225"/>
      <c r="J8" s="228"/>
      <c r="K8" s="221"/>
      <c r="L8" s="225"/>
    </row>
    <row r="9" spans="2:13" s="113" customFormat="1">
      <c r="B9" s="611"/>
      <c r="C9" s="613" t="s">
        <v>606</v>
      </c>
      <c r="D9" s="228"/>
      <c r="E9" s="221"/>
      <c r="F9" s="225"/>
      <c r="G9" s="228"/>
      <c r="H9" s="221"/>
      <c r="I9" s="225"/>
      <c r="J9" s="228"/>
      <c r="K9" s="221"/>
      <c r="L9" s="225"/>
    </row>
    <row r="10" spans="2:13" s="113" customFormat="1">
      <c r="B10" s="611"/>
      <c r="C10" s="612" t="s">
        <v>23</v>
      </c>
      <c r="D10" s="228"/>
      <c r="E10" s="221"/>
      <c r="F10" s="225"/>
      <c r="G10" s="228"/>
      <c r="H10" s="221"/>
      <c r="I10" s="225"/>
      <c r="J10" s="228"/>
      <c r="K10" s="221"/>
      <c r="L10" s="225"/>
    </row>
    <row r="11" spans="2:13" s="113" customFormat="1">
      <c r="B11" s="611"/>
      <c r="C11" s="613" t="s">
        <v>607</v>
      </c>
      <c r="D11" s="228"/>
      <c r="E11" s="221"/>
      <c r="F11" s="225"/>
      <c r="G11" s="228"/>
      <c r="H11" s="221"/>
      <c r="I11" s="225"/>
      <c r="J11" s="228"/>
      <c r="K11" s="221"/>
      <c r="L11" s="225"/>
    </row>
    <row r="12" spans="2:13" s="113" customFormat="1">
      <c r="B12" s="611"/>
      <c r="C12" s="612" t="s">
        <v>23</v>
      </c>
      <c r="D12" s="228"/>
      <c r="E12" s="221"/>
      <c r="F12" s="225"/>
      <c r="G12" s="228"/>
      <c r="H12" s="221"/>
      <c r="I12" s="225"/>
      <c r="J12" s="228"/>
      <c r="K12" s="221"/>
      <c r="L12" s="225"/>
    </row>
    <row r="13" spans="2:13" s="113" customFormat="1">
      <c r="B13" s="611"/>
      <c r="C13" s="613" t="s">
        <v>609</v>
      </c>
      <c r="D13" s="228"/>
      <c r="E13" s="221"/>
      <c r="F13" s="225"/>
      <c r="G13" s="228"/>
      <c r="H13" s="221"/>
      <c r="I13" s="225"/>
      <c r="J13" s="228"/>
      <c r="K13" s="221"/>
      <c r="L13" s="225"/>
    </row>
    <row r="14" spans="2:13" s="113" customFormat="1">
      <c r="B14" s="611"/>
      <c r="C14" s="612" t="s">
        <v>23</v>
      </c>
      <c r="D14" s="228"/>
      <c r="E14" s="221"/>
      <c r="F14" s="225"/>
      <c r="G14" s="228"/>
      <c r="H14" s="221"/>
      <c r="I14" s="225"/>
      <c r="J14" s="228"/>
      <c r="K14" s="221"/>
      <c r="L14" s="225"/>
    </row>
    <row r="15" spans="2:13" s="113" customFormat="1">
      <c r="B15" s="611"/>
      <c r="C15" s="613" t="s">
        <v>1045</v>
      </c>
      <c r="D15" s="228"/>
      <c r="E15" s="221"/>
      <c r="F15" s="225"/>
      <c r="G15" s="228"/>
      <c r="H15" s="221"/>
      <c r="I15" s="225"/>
      <c r="J15" s="228"/>
      <c r="K15" s="221"/>
      <c r="L15" s="225"/>
    </row>
    <row r="16" spans="2:13" s="113" customFormat="1">
      <c r="B16" s="611"/>
      <c r="C16" s="612" t="s">
        <v>23</v>
      </c>
      <c r="D16" s="228"/>
      <c r="E16" s="221"/>
      <c r="F16" s="225"/>
      <c r="G16" s="228"/>
      <c r="H16" s="221"/>
      <c r="I16" s="225"/>
      <c r="J16" s="228"/>
      <c r="K16" s="221"/>
      <c r="L16" s="225"/>
    </row>
    <row r="17" spans="2:12" s="113" customFormat="1">
      <c r="B17" s="611"/>
      <c r="C17" s="613" t="s">
        <v>1046</v>
      </c>
      <c r="D17" s="228"/>
      <c r="E17" s="221"/>
      <c r="F17" s="225"/>
      <c r="G17" s="228"/>
      <c r="H17" s="221"/>
      <c r="I17" s="225"/>
      <c r="J17" s="228"/>
      <c r="K17" s="221"/>
      <c r="L17" s="225"/>
    </row>
    <row r="18" spans="2:12" s="113" customFormat="1">
      <c r="B18" s="611"/>
      <c r="C18" s="612" t="s">
        <v>23</v>
      </c>
      <c r="D18" s="228"/>
      <c r="E18" s="221"/>
      <c r="F18" s="225"/>
      <c r="G18" s="228"/>
      <c r="H18" s="221"/>
      <c r="I18" s="225"/>
      <c r="J18" s="228"/>
      <c r="K18" s="221"/>
      <c r="L18" s="225"/>
    </row>
    <row r="19" spans="2:12" s="113" customFormat="1">
      <c r="B19" s="611"/>
      <c r="C19" s="613" t="s">
        <v>1047</v>
      </c>
      <c r="D19" s="228"/>
      <c r="E19" s="221"/>
      <c r="F19" s="225"/>
      <c r="G19" s="228"/>
      <c r="H19" s="221"/>
      <c r="I19" s="225"/>
      <c r="J19" s="228"/>
      <c r="K19" s="221"/>
      <c r="L19" s="225"/>
    </row>
    <row r="20" spans="2:12" s="113" customFormat="1">
      <c r="B20" s="611"/>
      <c r="C20" s="612" t="s">
        <v>23</v>
      </c>
      <c r="D20" s="228"/>
      <c r="E20" s="221"/>
      <c r="F20" s="225"/>
      <c r="G20" s="228"/>
      <c r="H20" s="221"/>
      <c r="I20" s="225"/>
      <c r="J20" s="228"/>
      <c r="K20" s="221"/>
      <c r="L20" s="225"/>
    </row>
    <row r="21" spans="2:12" s="113" customFormat="1">
      <c r="B21" s="611"/>
      <c r="C21" s="614" t="s">
        <v>1048</v>
      </c>
      <c r="D21" s="228"/>
      <c r="E21" s="221"/>
      <c r="F21" s="225"/>
      <c r="G21" s="228"/>
      <c r="H21" s="221"/>
      <c r="I21" s="225"/>
      <c r="J21" s="228"/>
      <c r="K21" s="221"/>
      <c r="L21" s="225"/>
    </row>
    <row r="22" spans="2:12" s="113" customFormat="1">
      <c r="B22" s="611"/>
      <c r="C22" s="612" t="s">
        <v>23</v>
      </c>
      <c r="D22" s="228"/>
      <c r="E22" s="221"/>
      <c r="F22" s="225"/>
      <c r="G22" s="228"/>
      <c r="H22" s="221"/>
      <c r="I22" s="225"/>
      <c r="J22" s="228"/>
      <c r="K22" s="221"/>
      <c r="L22" s="225"/>
    </row>
    <row r="23" spans="2:12" s="113" customFormat="1">
      <c r="B23" s="611"/>
      <c r="C23" s="614" t="s">
        <v>1049</v>
      </c>
      <c r="D23" s="228"/>
      <c r="E23" s="221"/>
      <c r="F23" s="225"/>
      <c r="G23" s="228"/>
      <c r="H23" s="221"/>
      <c r="I23" s="225"/>
      <c r="J23" s="228"/>
      <c r="K23" s="221"/>
      <c r="L23" s="225"/>
    </row>
    <row r="24" spans="2:12" s="113" customFormat="1">
      <c r="B24" s="611"/>
      <c r="C24" s="612" t="s">
        <v>23</v>
      </c>
      <c r="D24" s="228"/>
      <c r="E24" s="221"/>
      <c r="F24" s="225"/>
      <c r="G24" s="228"/>
      <c r="H24" s="221"/>
      <c r="I24" s="225"/>
      <c r="J24" s="228"/>
      <c r="K24" s="221"/>
      <c r="L24" s="225"/>
    </row>
    <row r="25" spans="2:12" s="113" customFormat="1">
      <c r="B25" s="611"/>
      <c r="C25" s="613" t="s">
        <v>1050</v>
      </c>
      <c r="D25" s="228"/>
      <c r="E25" s="221"/>
      <c r="F25" s="225"/>
      <c r="G25" s="228"/>
      <c r="H25" s="221"/>
      <c r="I25" s="225"/>
      <c r="J25" s="228"/>
      <c r="K25" s="221"/>
      <c r="L25" s="225"/>
    </row>
    <row r="26" spans="2:12" s="113" customFormat="1">
      <c r="B26" s="611"/>
      <c r="C26" s="612" t="s">
        <v>23</v>
      </c>
      <c r="D26" s="228"/>
      <c r="E26" s="221"/>
      <c r="F26" s="225"/>
      <c r="G26" s="228"/>
      <c r="H26" s="221"/>
      <c r="I26" s="225"/>
      <c r="J26" s="228"/>
      <c r="K26" s="221"/>
      <c r="L26" s="225"/>
    </row>
    <row r="27" spans="2:12" s="113" customFormat="1">
      <c r="B27" s="611"/>
      <c r="C27" s="613" t="s">
        <v>1051</v>
      </c>
      <c r="D27" s="228"/>
      <c r="E27" s="221"/>
      <c r="F27" s="225"/>
      <c r="G27" s="228"/>
      <c r="H27" s="221"/>
      <c r="I27" s="225"/>
      <c r="J27" s="228"/>
      <c r="K27" s="221"/>
      <c r="L27" s="225"/>
    </row>
    <row r="28" spans="2:12" s="113" customFormat="1" ht="13.5" thickBot="1">
      <c r="B28" s="615"/>
      <c r="C28" s="616" t="s">
        <v>23</v>
      </c>
      <c r="D28" s="617"/>
      <c r="E28" s="618"/>
      <c r="F28" s="619"/>
      <c r="G28" s="617"/>
      <c r="H28" s="618"/>
      <c r="I28" s="619"/>
      <c r="J28" s="617"/>
      <c r="K28" s="618"/>
      <c r="L28" s="619"/>
    </row>
    <row r="29" spans="2:12" s="113" customFormat="1" ht="13.5" thickBot="1">
      <c r="B29" s="605" t="s">
        <v>610</v>
      </c>
      <c r="C29" s="606"/>
      <c r="D29" s="226"/>
      <c r="E29" s="608"/>
      <c r="F29" s="607">
        <f>F31+F33+F35</f>
        <v>0</v>
      </c>
      <c r="G29" s="226"/>
      <c r="H29" s="608"/>
      <c r="I29" s="607">
        <f>I31+I33+I35</f>
        <v>0</v>
      </c>
      <c r="J29" s="229"/>
      <c r="K29" s="223"/>
      <c r="L29" s="607">
        <f>L31+L33+L35</f>
        <v>0</v>
      </c>
    </row>
    <row r="30" spans="2:12" s="113" customFormat="1">
      <c r="B30" s="611"/>
      <c r="C30" s="610" t="s">
        <v>651</v>
      </c>
      <c r="D30" s="623"/>
      <c r="E30" s="624"/>
      <c r="F30" s="625"/>
      <c r="G30" s="623"/>
      <c r="H30" s="624"/>
      <c r="I30" s="625"/>
      <c r="J30" s="620"/>
      <c r="K30" s="621"/>
      <c r="L30" s="622"/>
    </row>
    <row r="31" spans="2:12" s="113" customFormat="1">
      <c r="B31" s="609"/>
      <c r="C31" s="612" t="s">
        <v>23</v>
      </c>
      <c r="D31" s="629"/>
      <c r="E31" s="630"/>
      <c r="F31" s="631"/>
      <c r="G31" s="629"/>
      <c r="H31" s="630"/>
      <c r="I31" s="631"/>
      <c r="J31" s="626"/>
      <c r="K31" s="627"/>
      <c r="L31" s="628"/>
    </row>
    <row r="32" spans="2:12" s="113" customFormat="1">
      <c r="B32" s="611"/>
      <c r="C32" s="613" t="s">
        <v>419</v>
      </c>
      <c r="D32" s="629"/>
      <c r="E32" s="630"/>
      <c r="F32" s="631"/>
      <c r="G32" s="629"/>
      <c r="H32" s="630"/>
      <c r="I32" s="631"/>
      <c r="J32" s="626"/>
      <c r="K32" s="627"/>
      <c r="L32" s="632"/>
    </row>
    <row r="33" spans="2:12" s="113" customFormat="1">
      <c r="B33" s="611"/>
      <c r="C33" s="612" t="s">
        <v>23</v>
      </c>
      <c r="D33" s="629"/>
      <c r="E33" s="630"/>
      <c r="F33" s="631"/>
      <c r="G33" s="629"/>
      <c r="H33" s="630"/>
      <c r="I33" s="631"/>
      <c r="J33" s="626"/>
      <c r="K33" s="633"/>
      <c r="L33" s="628"/>
    </row>
    <row r="34" spans="2:12" s="113" customFormat="1">
      <c r="B34" s="611"/>
      <c r="C34" s="613" t="s">
        <v>420</v>
      </c>
      <c r="D34" s="629"/>
      <c r="E34" s="630"/>
      <c r="F34" s="631"/>
      <c r="G34" s="629"/>
      <c r="H34" s="630"/>
      <c r="I34" s="631"/>
      <c r="J34" s="626"/>
      <c r="K34" s="627"/>
      <c r="L34" s="628"/>
    </row>
    <row r="35" spans="2:12" s="113" customFormat="1" ht="13.5" thickBot="1">
      <c r="B35" s="615"/>
      <c r="C35" s="616" t="s">
        <v>23</v>
      </c>
      <c r="D35" s="637"/>
      <c r="E35" s="638"/>
      <c r="F35" s="639"/>
      <c r="G35" s="637"/>
      <c r="H35" s="638"/>
      <c r="I35" s="639"/>
      <c r="J35" s="634"/>
      <c r="K35" s="635"/>
      <c r="L35" s="636"/>
    </row>
    <row r="36" spans="2:12" s="113" customFormat="1" ht="13.5" thickBot="1">
      <c r="B36" s="640" t="s">
        <v>421</v>
      </c>
      <c r="C36" s="606"/>
      <c r="D36" s="226"/>
      <c r="E36" s="608"/>
      <c r="F36" s="607">
        <f>F38+F40+F42+F44+F46+F48+F50+F52+F54+F56+F64+F66+F70+F72</f>
        <v>0</v>
      </c>
      <c r="G36" s="226"/>
      <c r="H36" s="608"/>
      <c r="I36" s="607">
        <f>I38+I40+I42+I44+I46+I48+I50+I52+I54+I56+I64+I66+I70+I72</f>
        <v>0</v>
      </c>
      <c r="J36" s="229"/>
      <c r="K36" s="223"/>
      <c r="L36" s="607">
        <f>L38+L40+L42+L44+L46+L48+L50+L52+L54+L56+L64+L66+L70+L72</f>
        <v>0</v>
      </c>
    </row>
    <row r="37" spans="2:12" s="113" customFormat="1">
      <c r="B37" s="611"/>
      <c r="C37" s="610" t="s">
        <v>422</v>
      </c>
      <c r="D37" s="623"/>
      <c r="E37" s="624"/>
      <c r="F37" s="625"/>
      <c r="G37" s="623"/>
      <c r="H37" s="624"/>
      <c r="I37" s="625"/>
      <c r="J37" s="620"/>
      <c r="K37" s="621"/>
      <c r="L37" s="622"/>
    </row>
    <row r="38" spans="2:12" s="113" customFormat="1">
      <c r="B38" s="611"/>
      <c r="C38" s="612" t="s">
        <v>23</v>
      </c>
      <c r="D38" s="629"/>
      <c r="E38" s="630"/>
      <c r="F38" s="631"/>
      <c r="G38" s="629"/>
      <c r="H38" s="630"/>
      <c r="I38" s="631"/>
      <c r="J38" s="626"/>
      <c r="K38" s="627"/>
      <c r="L38" s="628"/>
    </row>
    <row r="39" spans="2:12" s="113" customFormat="1">
      <c r="B39" s="611"/>
      <c r="C39" s="613" t="s">
        <v>611</v>
      </c>
      <c r="D39" s="629"/>
      <c r="E39" s="630"/>
      <c r="F39" s="631"/>
      <c r="G39" s="629"/>
      <c r="H39" s="630"/>
      <c r="I39" s="631"/>
      <c r="J39" s="626"/>
      <c r="K39" s="627"/>
      <c r="L39" s="628"/>
    </row>
    <row r="40" spans="2:12" s="113" customFormat="1">
      <c r="B40" s="611"/>
      <c r="C40" s="612" t="s">
        <v>23</v>
      </c>
      <c r="D40" s="629"/>
      <c r="E40" s="630"/>
      <c r="F40" s="631"/>
      <c r="G40" s="629"/>
      <c r="H40" s="630"/>
      <c r="I40" s="631"/>
      <c r="J40" s="626"/>
      <c r="K40" s="627"/>
      <c r="L40" s="628"/>
    </row>
    <row r="41" spans="2:12" s="113" customFormat="1">
      <c r="B41" s="611"/>
      <c r="C41" s="613" t="s">
        <v>612</v>
      </c>
      <c r="D41" s="629"/>
      <c r="E41" s="630"/>
      <c r="F41" s="631"/>
      <c r="G41" s="629"/>
      <c r="H41" s="630"/>
      <c r="I41" s="631"/>
      <c r="J41" s="626"/>
      <c r="K41" s="627"/>
      <c r="L41" s="628"/>
    </row>
    <row r="42" spans="2:12" s="113" customFormat="1">
      <c r="B42" s="611"/>
      <c r="C42" s="612" t="s">
        <v>23</v>
      </c>
      <c r="D42" s="629"/>
      <c r="E42" s="630"/>
      <c r="F42" s="631"/>
      <c r="G42" s="629"/>
      <c r="H42" s="630"/>
      <c r="I42" s="631"/>
      <c r="J42" s="626"/>
      <c r="K42" s="627"/>
      <c r="L42" s="628"/>
    </row>
    <row r="43" spans="2:12" s="113" customFormat="1">
      <c r="B43" s="611"/>
      <c r="C43" s="613" t="s">
        <v>613</v>
      </c>
      <c r="D43" s="629"/>
      <c r="E43" s="630"/>
      <c r="F43" s="631"/>
      <c r="G43" s="629"/>
      <c r="H43" s="630"/>
      <c r="I43" s="631"/>
      <c r="J43" s="626"/>
      <c r="K43" s="627"/>
      <c r="L43" s="628"/>
    </row>
    <row r="44" spans="2:12" s="113" customFormat="1">
      <c r="B44" s="611"/>
      <c r="C44" s="612" t="s">
        <v>23</v>
      </c>
      <c r="D44" s="629"/>
      <c r="E44" s="630"/>
      <c r="F44" s="631"/>
      <c r="G44" s="629"/>
      <c r="H44" s="630"/>
      <c r="I44" s="631"/>
      <c r="J44" s="626"/>
      <c r="K44" s="627"/>
      <c r="L44" s="628"/>
    </row>
    <row r="45" spans="2:12" s="113" customFormat="1">
      <c r="B45" s="611"/>
      <c r="C45" s="613" t="s">
        <v>614</v>
      </c>
      <c r="D45" s="629"/>
      <c r="E45" s="630"/>
      <c r="F45" s="631"/>
      <c r="G45" s="629"/>
      <c r="H45" s="630"/>
      <c r="I45" s="631"/>
      <c r="J45" s="626"/>
      <c r="K45" s="627"/>
      <c r="L45" s="628"/>
    </row>
    <row r="46" spans="2:12" s="113" customFormat="1">
      <c r="B46" s="611"/>
      <c r="C46" s="612" t="s">
        <v>23</v>
      </c>
      <c r="D46" s="629"/>
      <c r="E46" s="630"/>
      <c r="F46" s="631"/>
      <c r="G46" s="629"/>
      <c r="H46" s="630"/>
      <c r="I46" s="631"/>
      <c r="J46" s="626"/>
      <c r="K46" s="627"/>
      <c r="L46" s="628"/>
    </row>
    <row r="47" spans="2:12" s="113" customFormat="1">
      <c r="B47" s="611"/>
      <c r="C47" s="613" t="s">
        <v>615</v>
      </c>
      <c r="D47" s="629"/>
      <c r="E47" s="630"/>
      <c r="F47" s="631"/>
      <c r="G47" s="629"/>
      <c r="H47" s="630"/>
      <c r="I47" s="631"/>
      <c r="J47" s="626"/>
      <c r="K47" s="627"/>
      <c r="L47" s="628"/>
    </row>
    <row r="48" spans="2:12" s="113" customFormat="1">
      <c r="B48" s="611"/>
      <c r="C48" s="612" t="s">
        <v>23</v>
      </c>
      <c r="D48" s="629"/>
      <c r="E48" s="630"/>
      <c r="F48" s="631"/>
      <c r="G48" s="629"/>
      <c r="H48" s="630"/>
      <c r="I48" s="631"/>
      <c r="J48" s="626"/>
      <c r="K48" s="627"/>
      <c r="L48" s="628"/>
    </row>
    <row r="49" spans="2:12" s="113" customFormat="1">
      <c r="B49" s="611"/>
      <c r="C49" s="613" t="s">
        <v>616</v>
      </c>
      <c r="D49" s="629"/>
      <c r="E49" s="630"/>
      <c r="F49" s="631"/>
      <c r="G49" s="629"/>
      <c r="H49" s="630"/>
      <c r="I49" s="631"/>
      <c r="J49" s="626"/>
      <c r="K49" s="627"/>
      <c r="L49" s="628"/>
    </row>
    <row r="50" spans="2:12" s="113" customFormat="1">
      <c r="B50" s="611"/>
      <c r="C50" s="612" t="s">
        <v>23</v>
      </c>
      <c r="D50" s="629"/>
      <c r="E50" s="630"/>
      <c r="F50" s="631"/>
      <c r="G50" s="629"/>
      <c r="H50" s="630"/>
      <c r="I50" s="631"/>
      <c r="J50" s="626"/>
      <c r="K50" s="627"/>
      <c r="L50" s="628"/>
    </row>
    <row r="51" spans="2:12" s="113" customFormat="1">
      <c r="B51" s="611"/>
      <c r="C51" s="613" t="s">
        <v>653</v>
      </c>
      <c r="D51" s="629"/>
      <c r="E51" s="630"/>
      <c r="F51" s="631"/>
      <c r="G51" s="629"/>
      <c r="H51" s="630"/>
      <c r="I51" s="631"/>
      <c r="J51" s="626"/>
      <c r="K51" s="627"/>
      <c r="L51" s="628"/>
    </row>
    <row r="52" spans="2:12" s="113" customFormat="1">
      <c r="B52" s="611"/>
      <c r="C52" s="612" t="s">
        <v>23</v>
      </c>
      <c r="D52" s="629"/>
      <c r="E52" s="630"/>
      <c r="F52" s="631"/>
      <c r="G52" s="629"/>
      <c r="H52" s="630"/>
      <c r="I52" s="631"/>
      <c r="J52" s="626"/>
      <c r="K52" s="627"/>
      <c r="L52" s="628"/>
    </row>
    <row r="53" spans="2:12" s="113" customFormat="1">
      <c r="B53" s="611"/>
      <c r="C53" s="613" t="s">
        <v>654</v>
      </c>
      <c r="D53" s="629"/>
      <c r="E53" s="630"/>
      <c r="F53" s="631"/>
      <c r="G53" s="629"/>
      <c r="H53" s="630"/>
      <c r="I53" s="631"/>
      <c r="J53" s="626"/>
      <c r="K53" s="627"/>
      <c r="L53" s="628"/>
    </row>
    <row r="54" spans="2:12" s="113" customFormat="1">
      <c r="B54" s="611"/>
      <c r="C54" s="612" t="s">
        <v>23</v>
      </c>
      <c r="D54" s="629"/>
      <c r="E54" s="630"/>
      <c r="F54" s="631"/>
      <c r="G54" s="629"/>
      <c r="H54" s="630"/>
      <c r="I54" s="631"/>
      <c r="J54" s="626"/>
      <c r="K54" s="627"/>
      <c r="L54" s="628"/>
    </row>
    <row r="55" spans="2:12" s="113" customFormat="1">
      <c r="B55" s="611"/>
      <c r="C55" s="613" t="s">
        <v>655</v>
      </c>
      <c r="D55" s="629"/>
      <c r="E55" s="630"/>
      <c r="F55" s="631"/>
      <c r="G55" s="629"/>
      <c r="H55" s="630"/>
      <c r="I55" s="631"/>
      <c r="J55" s="626"/>
      <c r="K55" s="627"/>
      <c r="L55" s="628"/>
    </row>
    <row r="56" spans="2:12" s="113" customFormat="1">
      <c r="B56" s="611"/>
      <c r="C56" s="612" t="s">
        <v>23</v>
      </c>
      <c r="D56" s="629"/>
      <c r="E56" s="630"/>
      <c r="F56" s="631"/>
      <c r="G56" s="629"/>
      <c r="H56" s="630"/>
      <c r="I56" s="631"/>
      <c r="J56" s="626"/>
      <c r="K56" s="627"/>
      <c r="L56" s="628"/>
    </row>
    <row r="57" spans="2:12" s="113" customFormat="1">
      <c r="B57" s="611"/>
      <c r="C57" s="613" t="s">
        <v>617</v>
      </c>
      <c r="D57" s="629"/>
      <c r="E57" s="630"/>
      <c r="F57" s="631"/>
      <c r="G57" s="629"/>
      <c r="H57" s="630"/>
      <c r="I57" s="631"/>
      <c r="J57" s="626"/>
      <c r="K57" s="627"/>
      <c r="L57" s="628"/>
    </row>
    <row r="58" spans="2:12" s="113" customFormat="1">
      <c r="B58" s="611"/>
      <c r="C58" s="641" t="s">
        <v>656</v>
      </c>
      <c r="D58" s="629"/>
      <c r="E58" s="630"/>
      <c r="F58" s="631"/>
      <c r="G58" s="629"/>
      <c r="H58" s="630"/>
      <c r="I58" s="631"/>
      <c r="J58" s="626"/>
      <c r="K58" s="627"/>
      <c r="L58" s="628"/>
    </row>
    <row r="59" spans="2:12" s="113" customFormat="1">
      <c r="B59" s="611"/>
      <c r="C59" s="612" t="s">
        <v>657</v>
      </c>
      <c r="D59" s="629"/>
      <c r="E59" s="630"/>
      <c r="F59" s="631"/>
      <c r="G59" s="629"/>
      <c r="H59" s="630"/>
      <c r="I59" s="631"/>
      <c r="J59" s="626"/>
      <c r="K59" s="627"/>
      <c r="L59" s="628"/>
    </row>
    <row r="60" spans="2:12" s="113" customFormat="1">
      <c r="B60" s="611"/>
      <c r="C60" s="612" t="s">
        <v>658</v>
      </c>
      <c r="D60" s="629"/>
      <c r="E60" s="630"/>
      <c r="F60" s="631"/>
      <c r="G60" s="629"/>
      <c r="H60" s="630"/>
      <c r="I60" s="631"/>
      <c r="J60" s="626"/>
      <c r="K60" s="627"/>
      <c r="L60" s="628"/>
    </row>
    <row r="61" spans="2:12" s="113" customFormat="1">
      <c r="B61" s="611"/>
      <c r="C61" s="612" t="s">
        <v>659</v>
      </c>
      <c r="D61" s="629"/>
      <c r="E61" s="630"/>
      <c r="F61" s="631"/>
      <c r="G61" s="629"/>
      <c r="H61" s="630"/>
      <c r="I61" s="631"/>
      <c r="J61" s="626"/>
      <c r="K61" s="627"/>
      <c r="L61" s="628"/>
    </row>
    <row r="62" spans="2:12" s="113" customFormat="1">
      <c r="B62" s="611"/>
      <c r="C62" s="612" t="s">
        <v>660</v>
      </c>
      <c r="D62" s="629"/>
      <c r="E62" s="630"/>
      <c r="F62" s="631"/>
      <c r="G62" s="629"/>
      <c r="H62" s="630"/>
      <c r="I62" s="631"/>
      <c r="J62" s="626"/>
      <c r="K62" s="627"/>
      <c r="L62" s="628"/>
    </row>
    <row r="63" spans="2:12" s="113" customFormat="1">
      <c r="B63" s="611"/>
      <c r="C63" s="612" t="s">
        <v>661</v>
      </c>
      <c r="D63" s="629"/>
      <c r="E63" s="630"/>
      <c r="F63" s="631"/>
      <c r="G63" s="629"/>
      <c r="H63" s="630"/>
      <c r="I63" s="631"/>
      <c r="J63" s="626"/>
      <c r="K63" s="627"/>
      <c r="L63" s="628"/>
    </row>
    <row r="64" spans="2:12" s="113" customFormat="1">
      <c r="B64" s="611"/>
      <c r="C64" s="612" t="s">
        <v>23</v>
      </c>
      <c r="D64" s="629"/>
      <c r="E64" s="630"/>
      <c r="F64" s="631"/>
      <c r="G64" s="629"/>
      <c r="H64" s="630"/>
      <c r="I64" s="631"/>
      <c r="J64" s="626"/>
      <c r="K64" s="627"/>
      <c r="L64" s="628"/>
    </row>
    <row r="65" spans="2:12" s="113" customFormat="1">
      <c r="B65" s="611"/>
      <c r="C65" s="613" t="s">
        <v>662</v>
      </c>
      <c r="D65" s="629"/>
      <c r="E65" s="630"/>
      <c r="F65" s="631"/>
      <c r="G65" s="629"/>
      <c r="H65" s="630"/>
      <c r="I65" s="631"/>
      <c r="J65" s="626"/>
      <c r="K65" s="627"/>
      <c r="L65" s="628"/>
    </row>
    <row r="66" spans="2:12" s="113" customFormat="1">
      <c r="B66" s="611"/>
      <c r="C66" s="612" t="s">
        <v>23</v>
      </c>
      <c r="D66" s="629"/>
      <c r="E66" s="630"/>
      <c r="F66" s="631"/>
      <c r="G66" s="629"/>
      <c r="H66" s="630"/>
      <c r="I66" s="631"/>
      <c r="J66" s="626"/>
      <c r="K66" s="627"/>
      <c r="L66" s="628"/>
    </row>
    <row r="67" spans="2:12" s="113" customFormat="1">
      <c r="B67" s="611"/>
      <c r="C67" s="613" t="s">
        <v>663</v>
      </c>
      <c r="D67" s="629"/>
      <c r="E67" s="630"/>
      <c r="F67" s="631"/>
      <c r="G67" s="629"/>
      <c r="H67" s="630"/>
      <c r="I67" s="631"/>
      <c r="J67" s="626"/>
      <c r="K67" s="627"/>
      <c r="L67" s="628"/>
    </row>
    <row r="68" spans="2:12" s="113" customFormat="1">
      <c r="B68" s="611"/>
      <c r="C68" s="612" t="s">
        <v>664</v>
      </c>
      <c r="D68" s="629"/>
      <c r="E68" s="630"/>
      <c r="F68" s="631"/>
      <c r="G68" s="629"/>
      <c r="H68" s="630"/>
      <c r="I68" s="631"/>
      <c r="J68" s="626"/>
      <c r="K68" s="627"/>
      <c r="L68" s="628"/>
    </row>
    <row r="69" spans="2:12" s="113" customFormat="1">
      <c r="B69" s="611"/>
      <c r="C69" s="612" t="s">
        <v>665</v>
      </c>
      <c r="D69" s="629"/>
      <c r="E69" s="630"/>
      <c r="F69" s="631"/>
      <c r="G69" s="629"/>
      <c r="H69" s="630"/>
      <c r="I69" s="631"/>
      <c r="J69" s="626"/>
      <c r="K69" s="627"/>
      <c r="L69" s="628"/>
    </row>
    <row r="70" spans="2:12" s="113" customFormat="1">
      <c r="B70" s="611"/>
      <c r="C70" s="612" t="s">
        <v>23</v>
      </c>
      <c r="D70" s="629"/>
      <c r="E70" s="630"/>
      <c r="F70" s="631"/>
      <c r="G70" s="629"/>
      <c r="H70" s="630"/>
      <c r="I70" s="631"/>
      <c r="J70" s="626"/>
      <c r="K70" s="627"/>
      <c r="L70" s="628"/>
    </row>
    <row r="71" spans="2:12" s="113" customFormat="1">
      <c r="B71" s="611"/>
      <c r="C71" s="613" t="s">
        <v>618</v>
      </c>
      <c r="D71" s="629"/>
      <c r="E71" s="630"/>
      <c r="F71" s="631"/>
      <c r="G71" s="629"/>
      <c r="H71" s="630"/>
      <c r="I71" s="631"/>
      <c r="J71" s="626"/>
      <c r="K71" s="627"/>
      <c r="L71" s="628"/>
    </row>
    <row r="72" spans="2:12" s="113" customFormat="1" ht="13.5" thickBot="1">
      <c r="B72" s="615"/>
      <c r="C72" s="616" t="s">
        <v>23</v>
      </c>
      <c r="D72" s="637"/>
      <c r="E72" s="638"/>
      <c r="F72" s="639"/>
      <c r="G72" s="637"/>
      <c r="H72" s="638"/>
      <c r="I72" s="639"/>
      <c r="J72" s="634"/>
      <c r="K72" s="635"/>
      <c r="L72" s="636"/>
    </row>
    <row r="73" spans="2:12" s="113" customFormat="1" ht="13.5" thickBot="1">
      <c r="B73" s="642" t="s">
        <v>423</v>
      </c>
      <c r="C73" s="606"/>
      <c r="D73" s="226"/>
      <c r="E73" s="608"/>
      <c r="F73" s="607">
        <f>F75+F77+F79+F81+F83</f>
        <v>0</v>
      </c>
      <c r="G73" s="226"/>
      <c r="H73" s="608"/>
      <c r="I73" s="607">
        <f>I75+I77+I79+I81+I83</f>
        <v>0</v>
      </c>
      <c r="J73" s="229"/>
      <c r="K73" s="223"/>
      <c r="L73" s="607">
        <f>L75+L77+L79+L81+L83</f>
        <v>0</v>
      </c>
    </row>
    <row r="74" spans="2:12" s="113" customFormat="1">
      <c r="B74" s="611"/>
      <c r="C74" s="643" t="s">
        <v>625</v>
      </c>
      <c r="D74" s="623"/>
      <c r="E74" s="624"/>
      <c r="F74" s="625"/>
      <c r="G74" s="623"/>
      <c r="H74" s="624"/>
      <c r="I74" s="625"/>
      <c r="J74" s="620"/>
      <c r="K74" s="621"/>
      <c r="L74" s="622"/>
    </row>
    <row r="75" spans="2:12" s="113" customFormat="1">
      <c r="B75" s="611"/>
      <c r="C75" s="612" t="s">
        <v>23</v>
      </c>
      <c r="D75" s="629"/>
      <c r="E75" s="630"/>
      <c r="F75" s="631"/>
      <c r="G75" s="629"/>
      <c r="H75" s="630"/>
      <c r="I75" s="631"/>
      <c r="J75" s="626"/>
      <c r="K75" s="627"/>
      <c r="L75" s="628"/>
    </row>
    <row r="76" spans="2:12" s="113" customFormat="1">
      <c r="B76" s="611"/>
      <c r="C76" s="644" t="s">
        <v>666</v>
      </c>
      <c r="D76" s="629"/>
      <c r="E76" s="630"/>
      <c r="F76" s="631"/>
      <c r="G76" s="629"/>
      <c r="H76" s="630"/>
      <c r="I76" s="631"/>
      <c r="J76" s="626"/>
      <c r="K76" s="627"/>
      <c r="L76" s="628"/>
    </row>
    <row r="77" spans="2:12" s="113" customFormat="1">
      <c r="B77" s="611"/>
      <c r="C77" s="612" t="s">
        <v>23</v>
      </c>
      <c r="D77" s="629"/>
      <c r="E77" s="630"/>
      <c r="F77" s="631"/>
      <c r="G77" s="629"/>
      <c r="H77" s="630"/>
      <c r="I77" s="631"/>
      <c r="J77" s="626"/>
      <c r="K77" s="627"/>
      <c r="L77" s="628"/>
    </row>
    <row r="78" spans="2:12" s="113" customFormat="1">
      <c r="B78" s="611"/>
      <c r="C78" s="644" t="s">
        <v>667</v>
      </c>
      <c r="D78" s="629"/>
      <c r="E78" s="630"/>
      <c r="F78" s="631"/>
      <c r="G78" s="629"/>
      <c r="H78" s="630"/>
      <c r="I78" s="631"/>
      <c r="J78" s="626"/>
      <c r="K78" s="627"/>
      <c r="L78" s="628"/>
    </row>
    <row r="79" spans="2:12" s="113" customFormat="1">
      <c r="B79" s="611"/>
      <c r="C79" s="612" t="s">
        <v>23</v>
      </c>
      <c r="D79" s="629"/>
      <c r="E79" s="630"/>
      <c r="F79" s="631"/>
      <c r="G79" s="629"/>
      <c r="H79" s="630"/>
      <c r="I79" s="631"/>
      <c r="J79" s="626"/>
      <c r="K79" s="627"/>
      <c r="L79" s="628"/>
    </row>
    <row r="80" spans="2:12" s="113" customFormat="1">
      <c r="B80" s="611"/>
      <c r="C80" s="644" t="s">
        <v>668</v>
      </c>
      <c r="D80" s="629"/>
      <c r="E80" s="630"/>
      <c r="F80" s="631"/>
      <c r="G80" s="629"/>
      <c r="H80" s="630"/>
      <c r="I80" s="631"/>
      <c r="J80" s="626"/>
      <c r="K80" s="627"/>
      <c r="L80" s="628"/>
    </row>
    <row r="81" spans="2:12" s="113" customFormat="1">
      <c r="B81" s="611"/>
      <c r="C81" s="612" t="s">
        <v>23</v>
      </c>
      <c r="D81" s="629"/>
      <c r="E81" s="630"/>
      <c r="F81" s="631"/>
      <c r="G81" s="629"/>
      <c r="H81" s="630"/>
      <c r="I81" s="631"/>
      <c r="J81" s="626"/>
      <c r="K81" s="627"/>
      <c r="L81" s="628"/>
    </row>
    <row r="82" spans="2:12" s="113" customFormat="1">
      <c r="B82" s="611"/>
      <c r="C82" s="644" t="s">
        <v>669</v>
      </c>
      <c r="D82" s="629"/>
      <c r="E82" s="630"/>
      <c r="F82" s="631"/>
      <c r="G82" s="629"/>
      <c r="H82" s="630"/>
      <c r="I82" s="631"/>
      <c r="J82" s="626"/>
      <c r="K82" s="627"/>
      <c r="L82" s="628"/>
    </row>
    <row r="83" spans="2:12" s="113" customFormat="1" ht="13.5" thickBot="1">
      <c r="B83" s="615"/>
      <c r="C83" s="616" t="s">
        <v>23</v>
      </c>
      <c r="D83" s="637"/>
      <c r="E83" s="638"/>
      <c r="F83" s="639"/>
      <c r="G83" s="637"/>
      <c r="H83" s="638"/>
      <c r="I83" s="639"/>
      <c r="J83" s="634"/>
      <c r="K83" s="635"/>
      <c r="L83" s="636"/>
    </row>
    <row r="84" spans="2:12" s="113" customFormat="1" ht="13.5" thickBot="1">
      <c r="B84" s="645" t="s">
        <v>424</v>
      </c>
      <c r="C84" s="606"/>
      <c r="D84" s="226"/>
      <c r="E84" s="608"/>
      <c r="F84" s="607">
        <f>F86+F88+F90+F92+F94+F96</f>
        <v>0</v>
      </c>
      <c r="G84" s="226"/>
      <c r="H84" s="608"/>
      <c r="I84" s="607">
        <f>I86+I88+I90+I92+I94+I96</f>
        <v>0</v>
      </c>
      <c r="J84" s="229"/>
      <c r="K84" s="223"/>
      <c r="L84" s="607">
        <f>L86+L88+L90+L92+L94+L96</f>
        <v>0</v>
      </c>
    </row>
    <row r="85" spans="2:12" s="113" customFormat="1">
      <c r="B85" s="611"/>
      <c r="C85" s="646" t="s">
        <v>1052</v>
      </c>
      <c r="D85" s="623"/>
      <c r="E85" s="624"/>
      <c r="F85" s="625"/>
      <c r="G85" s="623"/>
      <c r="H85" s="624"/>
      <c r="I85" s="625"/>
      <c r="J85" s="620"/>
      <c r="K85" s="621"/>
      <c r="L85" s="622"/>
    </row>
    <row r="86" spans="2:12" s="113" customFormat="1">
      <c r="B86" s="611"/>
      <c r="C86" s="612" t="s">
        <v>23</v>
      </c>
      <c r="D86" s="629"/>
      <c r="E86" s="630"/>
      <c r="F86" s="631"/>
      <c r="G86" s="629"/>
      <c r="H86" s="630"/>
      <c r="I86" s="631"/>
      <c r="J86" s="626"/>
      <c r="K86" s="627"/>
      <c r="L86" s="628"/>
    </row>
    <row r="87" spans="2:12" s="113" customFormat="1">
      <c r="B87" s="611"/>
      <c r="C87" s="648" t="s">
        <v>1053</v>
      </c>
      <c r="D87" s="629"/>
      <c r="E87" s="630"/>
      <c r="F87" s="631"/>
      <c r="G87" s="629"/>
      <c r="H87" s="630"/>
      <c r="I87" s="631"/>
      <c r="J87" s="626"/>
      <c r="K87" s="627"/>
      <c r="L87" s="628"/>
    </row>
    <row r="88" spans="2:12" s="113" customFormat="1">
      <c r="B88" s="611"/>
      <c r="C88" s="612" t="s">
        <v>23</v>
      </c>
      <c r="D88" s="629"/>
      <c r="E88" s="630"/>
      <c r="F88" s="631"/>
      <c r="G88" s="629"/>
      <c r="H88" s="630"/>
      <c r="I88" s="631"/>
      <c r="J88" s="626"/>
      <c r="K88" s="627"/>
      <c r="L88" s="628"/>
    </row>
    <row r="89" spans="2:12" s="113" customFormat="1">
      <c r="B89" s="611"/>
      <c r="C89" s="648" t="s">
        <v>425</v>
      </c>
      <c r="D89" s="629"/>
      <c r="E89" s="630"/>
      <c r="F89" s="631"/>
      <c r="G89" s="629"/>
      <c r="H89" s="630"/>
      <c r="I89" s="631"/>
      <c r="J89" s="626"/>
      <c r="K89" s="627"/>
      <c r="L89" s="628"/>
    </row>
    <row r="90" spans="2:12" s="113" customFormat="1">
      <c r="B90" s="611"/>
      <c r="C90" s="612" t="s">
        <v>23</v>
      </c>
      <c r="D90" s="629"/>
      <c r="E90" s="630"/>
      <c r="F90" s="631"/>
      <c r="G90" s="629"/>
      <c r="H90" s="630"/>
      <c r="I90" s="631"/>
      <c r="J90" s="626"/>
      <c r="K90" s="627"/>
      <c r="L90" s="628"/>
    </row>
    <row r="91" spans="2:12" s="113" customFormat="1">
      <c r="B91" s="611"/>
      <c r="C91" s="648" t="s">
        <v>426</v>
      </c>
      <c r="D91" s="629"/>
      <c r="E91" s="630"/>
      <c r="F91" s="631"/>
      <c r="G91" s="629"/>
      <c r="H91" s="630"/>
      <c r="I91" s="631"/>
      <c r="J91" s="626"/>
      <c r="K91" s="627"/>
      <c r="L91" s="628"/>
    </row>
    <row r="92" spans="2:12" s="113" customFormat="1">
      <c r="B92" s="611"/>
      <c r="C92" s="612" t="s">
        <v>23</v>
      </c>
      <c r="D92" s="629"/>
      <c r="E92" s="630"/>
      <c r="F92" s="631"/>
      <c r="G92" s="629"/>
      <c r="H92" s="630"/>
      <c r="I92" s="631"/>
      <c r="J92" s="626"/>
      <c r="K92" s="627"/>
      <c r="L92" s="628"/>
    </row>
    <row r="93" spans="2:12" s="113" customFormat="1">
      <c r="B93" s="611"/>
      <c r="C93" s="648" t="s">
        <v>427</v>
      </c>
      <c r="D93" s="629"/>
      <c r="E93" s="630"/>
      <c r="F93" s="631"/>
      <c r="G93" s="629"/>
      <c r="H93" s="630"/>
      <c r="I93" s="631"/>
      <c r="J93" s="626"/>
      <c r="K93" s="627"/>
      <c r="L93" s="628"/>
    </row>
    <row r="94" spans="2:12" s="113" customFormat="1">
      <c r="B94" s="611"/>
      <c r="C94" s="612" t="s">
        <v>23</v>
      </c>
      <c r="D94" s="629"/>
      <c r="E94" s="630"/>
      <c r="F94" s="631"/>
      <c r="G94" s="629"/>
      <c r="H94" s="630"/>
      <c r="I94" s="631"/>
      <c r="J94" s="626"/>
      <c r="K94" s="627"/>
      <c r="L94" s="628"/>
    </row>
    <row r="95" spans="2:12" s="113" customFormat="1">
      <c r="B95" s="611"/>
      <c r="C95" s="613" t="s">
        <v>652</v>
      </c>
      <c r="D95" s="629"/>
      <c r="E95" s="630"/>
      <c r="F95" s="631"/>
      <c r="G95" s="629"/>
      <c r="H95" s="630"/>
      <c r="I95" s="631"/>
      <c r="J95" s="626"/>
      <c r="K95" s="627"/>
      <c r="L95" s="628"/>
    </row>
    <row r="96" spans="2:12" s="113" customFormat="1" ht="13.5" thickBot="1">
      <c r="B96" s="615"/>
      <c r="C96" s="616" t="s">
        <v>23</v>
      </c>
      <c r="D96" s="637"/>
      <c r="E96" s="638"/>
      <c r="F96" s="639"/>
      <c r="G96" s="637"/>
      <c r="H96" s="638"/>
      <c r="I96" s="639"/>
      <c r="J96" s="634"/>
      <c r="K96" s="635"/>
      <c r="L96" s="636"/>
    </row>
    <row r="97" spans="2:12" s="113" customFormat="1" ht="13.5" thickBot="1">
      <c r="B97" s="640" t="s">
        <v>678</v>
      </c>
      <c r="C97" s="606"/>
      <c r="D97" s="226"/>
      <c r="E97" s="608"/>
      <c r="F97" s="607">
        <f>F99+F104+F106+F112+F114+F116+F118+F120+F122+F124+F126</f>
        <v>0</v>
      </c>
      <c r="G97" s="226"/>
      <c r="H97" s="608"/>
      <c r="I97" s="607">
        <f>I99+I104+I106+I112+I114+I116+I118+I120+I122+I124+I126</f>
        <v>0</v>
      </c>
      <c r="J97" s="229"/>
      <c r="K97" s="223"/>
      <c r="L97" s="607">
        <f>L99+L104+L106+L112+L114+L116+L118+L120+L122+L124+L126</f>
        <v>0</v>
      </c>
    </row>
    <row r="98" spans="2:12" s="113" customFormat="1">
      <c r="B98" s="611"/>
      <c r="C98" s="646" t="s">
        <v>428</v>
      </c>
      <c r="D98" s="623"/>
      <c r="E98" s="624"/>
      <c r="F98" s="625"/>
      <c r="G98" s="623"/>
      <c r="H98" s="624"/>
      <c r="I98" s="625"/>
      <c r="J98" s="620"/>
      <c r="K98" s="621"/>
      <c r="L98" s="622"/>
    </row>
    <row r="99" spans="2:12" s="113" customFormat="1">
      <c r="B99" s="611"/>
      <c r="C99" s="612" t="s">
        <v>23</v>
      </c>
      <c r="D99" s="629"/>
      <c r="E99" s="630"/>
      <c r="F99" s="631"/>
      <c r="G99" s="629"/>
      <c r="H99" s="630"/>
      <c r="I99" s="631"/>
      <c r="J99" s="626"/>
      <c r="K99" s="627"/>
      <c r="L99" s="628"/>
    </row>
    <row r="100" spans="2:12" s="113" customFormat="1">
      <c r="B100" s="611"/>
      <c r="C100" s="613" t="s">
        <v>676</v>
      </c>
      <c r="D100" s="629"/>
      <c r="E100" s="630"/>
      <c r="F100" s="631"/>
      <c r="G100" s="629"/>
      <c r="H100" s="630"/>
      <c r="I100" s="631"/>
      <c r="J100" s="626"/>
      <c r="K100" s="627"/>
      <c r="L100" s="628"/>
    </row>
    <row r="101" spans="2:12" s="113" customFormat="1">
      <c r="B101" s="611"/>
      <c r="C101" s="647" t="s">
        <v>626</v>
      </c>
      <c r="D101" s="629"/>
      <c r="E101" s="630"/>
      <c r="F101" s="631"/>
      <c r="G101" s="629"/>
      <c r="H101" s="630"/>
      <c r="I101" s="631"/>
      <c r="J101" s="626"/>
      <c r="K101" s="627"/>
      <c r="L101" s="628"/>
    </row>
    <row r="102" spans="2:12" s="113" customFormat="1">
      <c r="B102" s="611"/>
      <c r="C102" s="647" t="s">
        <v>627</v>
      </c>
      <c r="D102" s="629"/>
      <c r="E102" s="630"/>
      <c r="F102" s="631"/>
      <c r="G102" s="629"/>
      <c r="H102" s="630"/>
      <c r="I102" s="631"/>
      <c r="J102" s="626"/>
      <c r="K102" s="627"/>
      <c r="L102" s="628"/>
    </row>
    <row r="103" spans="2:12" s="113" customFormat="1">
      <c r="B103" s="611"/>
      <c r="C103" s="647" t="s">
        <v>628</v>
      </c>
      <c r="D103" s="629"/>
      <c r="E103" s="630"/>
      <c r="F103" s="631"/>
      <c r="G103" s="629"/>
      <c r="H103" s="630"/>
      <c r="I103" s="631"/>
      <c r="J103" s="626"/>
      <c r="K103" s="627"/>
      <c r="L103" s="628"/>
    </row>
    <row r="104" spans="2:12" s="113" customFormat="1">
      <c r="B104" s="611"/>
      <c r="C104" s="612" t="s">
        <v>23</v>
      </c>
      <c r="D104" s="629"/>
      <c r="E104" s="630"/>
      <c r="F104" s="631"/>
      <c r="G104" s="629"/>
      <c r="H104" s="630"/>
      <c r="I104" s="631"/>
      <c r="J104" s="626"/>
      <c r="K104" s="627"/>
      <c r="L104" s="628"/>
    </row>
    <row r="105" spans="2:12" s="113" customFormat="1" ht="24">
      <c r="B105" s="611"/>
      <c r="C105" s="613" t="s">
        <v>680</v>
      </c>
      <c r="D105" s="629"/>
      <c r="E105" s="630"/>
      <c r="F105" s="631"/>
      <c r="G105" s="629"/>
      <c r="H105" s="630"/>
      <c r="I105" s="631"/>
      <c r="J105" s="626"/>
      <c r="K105" s="627"/>
      <c r="L105" s="628"/>
    </row>
    <row r="106" spans="2:12" s="113" customFormat="1">
      <c r="B106" s="611"/>
      <c r="C106" s="612" t="s">
        <v>23</v>
      </c>
      <c r="D106" s="629"/>
      <c r="E106" s="630"/>
      <c r="F106" s="631"/>
      <c r="G106" s="629"/>
      <c r="H106" s="630"/>
      <c r="I106" s="631"/>
      <c r="J106" s="626"/>
      <c r="K106" s="627"/>
      <c r="L106" s="628"/>
    </row>
    <row r="107" spans="2:12" s="113" customFormat="1">
      <c r="B107" s="611"/>
      <c r="C107" s="648" t="s">
        <v>429</v>
      </c>
      <c r="D107" s="629"/>
      <c r="E107" s="630"/>
      <c r="F107" s="631"/>
      <c r="G107" s="629"/>
      <c r="H107" s="630"/>
      <c r="I107" s="631"/>
      <c r="J107" s="626"/>
      <c r="K107" s="627"/>
      <c r="L107" s="628"/>
    </row>
    <row r="108" spans="2:12" s="113" customFormat="1">
      <c r="B108" s="611"/>
      <c r="C108" s="647" t="s">
        <v>629</v>
      </c>
      <c r="D108" s="629"/>
      <c r="E108" s="630"/>
      <c r="F108" s="631"/>
      <c r="G108" s="629"/>
      <c r="H108" s="630"/>
      <c r="I108" s="631"/>
      <c r="J108" s="626"/>
      <c r="K108" s="627"/>
      <c r="L108" s="628"/>
    </row>
    <row r="109" spans="2:12" s="113" customFormat="1">
      <c r="B109" s="611"/>
      <c r="C109" s="647" t="s">
        <v>630</v>
      </c>
      <c r="D109" s="629"/>
      <c r="E109" s="630"/>
      <c r="F109" s="631"/>
      <c r="G109" s="629"/>
      <c r="H109" s="630"/>
      <c r="I109" s="631"/>
      <c r="J109" s="626"/>
      <c r="K109" s="627"/>
      <c r="L109" s="628"/>
    </row>
    <row r="110" spans="2:12" s="113" customFormat="1">
      <c r="B110" s="611"/>
      <c r="C110" s="647" t="s">
        <v>631</v>
      </c>
      <c r="D110" s="629"/>
      <c r="E110" s="630"/>
      <c r="F110" s="631"/>
      <c r="G110" s="629"/>
      <c r="H110" s="630"/>
      <c r="I110" s="631"/>
      <c r="J110" s="626"/>
      <c r="K110" s="627"/>
      <c r="L110" s="628"/>
    </row>
    <row r="111" spans="2:12" s="113" customFormat="1">
      <c r="B111" s="611"/>
      <c r="C111" s="647" t="s">
        <v>632</v>
      </c>
      <c r="D111" s="629"/>
      <c r="E111" s="630"/>
      <c r="F111" s="631"/>
      <c r="G111" s="629"/>
      <c r="H111" s="630"/>
      <c r="I111" s="631"/>
      <c r="J111" s="626"/>
      <c r="K111" s="627"/>
      <c r="L111" s="628"/>
    </row>
    <row r="112" spans="2:12" s="113" customFormat="1">
      <c r="B112" s="611"/>
      <c r="C112" s="612" t="s">
        <v>23</v>
      </c>
      <c r="D112" s="629"/>
      <c r="E112" s="630"/>
      <c r="F112" s="631"/>
      <c r="G112" s="629"/>
      <c r="H112" s="630"/>
      <c r="I112" s="631"/>
      <c r="J112" s="626"/>
      <c r="K112" s="627"/>
      <c r="L112" s="628"/>
    </row>
    <row r="113" spans="2:12" s="113" customFormat="1">
      <c r="B113" s="611"/>
      <c r="C113" s="649" t="s">
        <v>619</v>
      </c>
      <c r="D113" s="629"/>
      <c r="E113" s="630"/>
      <c r="F113" s="631"/>
      <c r="G113" s="629"/>
      <c r="H113" s="630"/>
      <c r="I113" s="631"/>
      <c r="J113" s="626"/>
      <c r="K113" s="627"/>
      <c r="L113" s="628"/>
    </row>
    <row r="114" spans="2:12" s="113" customFormat="1">
      <c r="B114" s="611"/>
      <c r="C114" s="612" t="s">
        <v>23</v>
      </c>
      <c r="D114" s="629"/>
      <c r="E114" s="630"/>
      <c r="F114" s="631"/>
      <c r="G114" s="629"/>
      <c r="H114" s="630"/>
      <c r="I114" s="631"/>
      <c r="J114" s="626"/>
      <c r="K114" s="627"/>
      <c r="L114" s="628"/>
    </row>
    <row r="115" spans="2:12" s="113" customFormat="1">
      <c r="B115" s="611"/>
      <c r="C115" s="649" t="s">
        <v>430</v>
      </c>
      <c r="D115" s="629"/>
      <c r="E115" s="630"/>
      <c r="F115" s="631"/>
      <c r="G115" s="629"/>
      <c r="H115" s="630"/>
      <c r="I115" s="631"/>
      <c r="J115" s="626"/>
      <c r="K115" s="627"/>
      <c r="L115" s="628"/>
    </row>
    <row r="116" spans="2:12" s="113" customFormat="1">
      <c r="B116" s="611"/>
      <c r="C116" s="612" t="s">
        <v>23</v>
      </c>
      <c r="D116" s="629"/>
      <c r="E116" s="630"/>
      <c r="F116" s="631"/>
      <c r="G116" s="629"/>
      <c r="H116" s="630"/>
      <c r="I116" s="631"/>
      <c r="J116" s="626"/>
      <c r="K116" s="627"/>
      <c r="L116" s="628"/>
    </row>
    <row r="117" spans="2:12" s="113" customFormat="1">
      <c r="B117" s="611"/>
      <c r="C117" s="649" t="s">
        <v>431</v>
      </c>
      <c r="D117" s="629"/>
      <c r="E117" s="630"/>
      <c r="F117" s="631"/>
      <c r="G117" s="629"/>
      <c r="H117" s="630"/>
      <c r="I117" s="631"/>
      <c r="J117" s="626"/>
      <c r="K117" s="627"/>
      <c r="L117" s="628"/>
    </row>
    <row r="118" spans="2:12" s="113" customFormat="1">
      <c r="B118" s="611"/>
      <c r="C118" s="612" t="s">
        <v>23</v>
      </c>
      <c r="D118" s="629"/>
      <c r="E118" s="630"/>
      <c r="F118" s="631"/>
      <c r="G118" s="629"/>
      <c r="H118" s="630"/>
      <c r="I118" s="631"/>
      <c r="J118" s="626"/>
      <c r="K118" s="627"/>
      <c r="L118" s="628"/>
    </row>
    <row r="119" spans="2:12" s="113" customFormat="1">
      <c r="B119" s="611"/>
      <c r="C119" s="649" t="s">
        <v>432</v>
      </c>
      <c r="D119" s="629"/>
      <c r="E119" s="630"/>
      <c r="F119" s="631"/>
      <c r="G119" s="629"/>
      <c r="H119" s="630"/>
      <c r="I119" s="631"/>
      <c r="J119" s="626"/>
      <c r="K119" s="627"/>
      <c r="L119" s="628"/>
    </row>
    <row r="120" spans="2:12" s="113" customFormat="1">
      <c r="B120" s="611"/>
      <c r="C120" s="612" t="s">
        <v>23</v>
      </c>
      <c r="D120" s="629"/>
      <c r="E120" s="630"/>
      <c r="F120" s="631"/>
      <c r="G120" s="629"/>
      <c r="H120" s="630"/>
      <c r="I120" s="631"/>
      <c r="J120" s="626"/>
      <c r="K120" s="627"/>
      <c r="L120" s="628"/>
    </row>
    <row r="121" spans="2:12" s="113" customFormat="1">
      <c r="B121" s="611"/>
      <c r="C121" s="649" t="s">
        <v>433</v>
      </c>
      <c r="D121" s="629"/>
      <c r="E121" s="630"/>
      <c r="F121" s="631"/>
      <c r="G121" s="629"/>
      <c r="H121" s="630"/>
      <c r="I121" s="631"/>
      <c r="J121" s="626"/>
      <c r="K121" s="627"/>
      <c r="L121" s="628"/>
    </row>
    <row r="122" spans="2:12" s="113" customFormat="1">
      <c r="B122" s="611"/>
      <c r="C122" s="612" t="s">
        <v>23</v>
      </c>
      <c r="D122" s="629"/>
      <c r="E122" s="630"/>
      <c r="F122" s="631"/>
      <c r="G122" s="629"/>
      <c r="H122" s="630"/>
      <c r="I122" s="631"/>
      <c r="J122" s="626"/>
      <c r="K122" s="627"/>
      <c r="L122" s="628"/>
    </row>
    <row r="123" spans="2:12" s="113" customFormat="1">
      <c r="B123" s="611"/>
      <c r="C123" s="649" t="s">
        <v>675</v>
      </c>
      <c r="D123" s="629"/>
      <c r="E123" s="630"/>
      <c r="F123" s="631"/>
      <c r="G123" s="629"/>
      <c r="H123" s="630"/>
      <c r="I123" s="631"/>
      <c r="J123" s="626"/>
      <c r="K123" s="627"/>
      <c r="L123" s="628"/>
    </row>
    <row r="124" spans="2:12" s="113" customFormat="1">
      <c r="B124" s="611"/>
      <c r="C124" s="612" t="s">
        <v>23</v>
      </c>
      <c r="D124" s="629"/>
      <c r="E124" s="630"/>
      <c r="F124" s="631"/>
      <c r="G124" s="629"/>
      <c r="H124" s="630"/>
      <c r="I124" s="631"/>
      <c r="J124" s="626"/>
      <c r="K124" s="627"/>
      <c r="L124" s="628"/>
    </row>
    <row r="125" spans="2:12" s="113" customFormat="1">
      <c r="B125" s="611"/>
      <c r="C125" s="649" t="s">
        <v>633</v>
      </c>
      <c r="D125" s="629"/>
      <c r="E125" s="630"/>
      <c r="F125" s="631"/>
      <c r="G125" s="629"/>
      <c r="H125" s="630"/>
      <c r="I125" s="631"/>
      <c r="J125" s="626"/>
      <c r="K125" s="627"/>
      <c r="L125" s="628"/>
    </row>
    <row r="126" spans="2:12" s="113" customFormat="1" ht="13.9" customHeight="1" thickBot="1">
      <c r="B126" s="615"/>
      <c r="C126" s="616" t="s">
        <v>23</v>
      </c>
      <c r="D126" s="637"/>
      <c r="E126" s="638"/>
      <c r="F126" s="639"/>
      <c r="G126" s="637"/>
      <c r="H126" s="638"/>
      <c r="I126" s="639"/>
      <c r="J126" s="634"/>
      <c r="K126" s="635"/>
      <c r="L126" s="636"/>
    </row>
    <row r="127" spans="2:12" s="113" customFormat="1" ht="13.5" thickBot="1">
      <c r="B127" s="650" t="s">
        <v>434</v>
      </c>
      <c r="C127" s="606"/>
      <c r="D127" s="226"/>
      <c r="E127" s="608"/>
      <c r="F127" s="607">
        <f>F129+F131+F133+F135+F137</f>
        <v>0</v>
      </c>
      <c r="G127" s="226"/>
      <c r="H127" s="608"/>
      <c r="I127" s="607">
        <f>I129+I131+I133+I135+I137</f>
        <v>0</v>
      </c>
      <c r="J127" s="229"/>
      <c r="K127" s="223"/>
      <c r="L127" s="607">
        <f>L129+L131+L133+L135+L137</f>
        <v>0</v>
      </c>
    </row>
    <row r="128" spans="2:12" s="113" customFormat="1">
      <c r="B128" s="611"/>
      <c r="C128" s="646" t="s">
        <v>620</v>
      </c>
      <c r="D128" s="623"/>
      <c r="E128" s="624"/>
      <c r="F128" s="625"/>
      <c r="G128" s="623"/>
      <c r="H128" s="624"/>
      <c r="I128" s="625"/>
      <c r="J128" s="620"/>
      <c r="K128" s="621"/>
      <c r="L128" s="622"/>
    </row>
    <row r="129" spans="2:12" s="113" customFormat="1">
      <c r="B129" s="611"/>
      <c r="C129" s="612" t="s">
        <v>23</v>
      </c>
      <c r="D129" s="629"/>
      <c r="E129" s="630"/>
      <c r="F129" s="631"/>
      <c r="G129" s="629"/>
      <c r="H129" s="630"/>
      <c r="I129" s="631"/>
      <c r="J129" s="626"/>
      <c r="K129" s="627"/>
      <c r="L129" s="628"/>
    </row>
    <row r="130" spans="2:12" s="113" customFormat="1">
      <c r="B130" s="611"/>
      <c r="C130" s="648" t="s">
        <v>621</v>
      </c>
      <c r="D130" s="629"/>
      <c r="E130" s="630"/>
      <c r="F130" s="631"/>
      <c r="G130" s="629"/>
      <c r="H130" s="630"/>
      <c r="I130" s="631"/>
      <c r="J130" s="626"/>
      <c r="K130" s="627"/>
      <c r="L130" s="628"/>
    </row>
    <row r="131" spans="2:12" s="113" customFormat="1">
      <c r="B131" s="611"/>
      <c r="C131" s="612" t="s">
        <v>23</v>
      </c>
      <c r="D131" s="629"/>
      <c r="E131" s="630"/>
      <c r="F131" s="631"/>
      <c r="G131" s="629"/>
      <c r="H131" s="630"/>
      <c r="I131" s="631"/>
      <c r="J131" s="626"/>
      <c r="K131" s="627"/>
      <c r="L131" s="628"/>
    </row>
    <row r="132" spans="2:12" s="113" customFormat="1">
      <c r="B132" s="611"/>
      <c r="C132" s="648" t="s">
        <v>622</v>
      </c>
      <c r="D132" s="629"/>
      <c r="E132" s="630"/>
      <c r="F132" s="631"/>
      <c r="G132" s="629"/>
      <c r="H132" s="630"/>
      <c r="I132" s="631"/>
      <c r="J132" s="626"/>
      <c r="K132" s="627"/>
      <c r="L132" s="628"/>
    </row>
    <row r="133" spans="2:12" s="113" customFormat="1">
      <c r="B133" s="611"/>
      <c r="C133" s="612" t="s">
        <v>23</v>
      </c>
      <c r="D133" s="629"/>
      <c r="E133" s="630"/>
      <c r="F133" s="631"/>
      <c r="G133" s="629"/>
      <c r="H133" s="630"/>
      <c r="I133" s="631"/>
      <c r="J133" s="626"/>
      <c r="K133" s="627"/>
      <c r="L133" s="628"/>
    </row>
    <row r="134" spans="2:12" s="113" customFormat="1">
      <c r="B134" s="611"/>
      <c r="C134" s="648" t="s">
        <v>623</v>
      </c>
      <c r="D134" s="629"/>
      <c r="E134" s="630"/>
      <c r="F134" s="631"/>
      <c r="G134" s="629"/>
      <c r="H134" s="630"/>
      <c r="I134" s="631"/>
      <c r="J134" s="626"/>
      <c r="K134" s="627"/>
      <c r="L134" s="628"/>
    </row>
    <row r="135" spans="2:12" s="113" customFormat="1">
      <c r="B135" s="611"/>
      <c r="C135" s="612" t="s">
        <v>23</v>
      </c>
      <c r="D135" s="629"/>
      <c r="E135" s="630"/>
      <c r="F135" s="631"/>
      <c r="G135" s="629"/>
      <c r="H135" s="630"/>
      <c r="I135" s="631"/>
      <c r="J135" s="626"/>
      <c r="K135" s="627"/>
      <c r="L135" s="628"/>
    </row>
    <row r="136" spans="2:12" s="113" customFormat="1">
      <c r="B136" s="611"/>
      <c r="C136" s="648" t="s">
        <v>634</v>
      </c>
      <c r="D136" s="629"/>
      <c r="E136" s="630"/>
      <c r="F136" s="631"/>
      <c r="G136" s="629"/>
      <c r="H136" s="630"/>
      <c r="I136" s="631"/>
      <c r="J136" s="626"/>
      <c r="K136" s="627"/>
      <c r="L136" s="628"/>
    </row>
    <row r="137" spans="2:12" s="113" customFormat="1" ht="13.5" thickBot="1">
      <c r="B137" s="615"/>
      <c r="C137" s="616" t="s">
        <v>23</v>
      </c>
      <c r="D137" s="637"/>
      <c r="E137" s="638"/>
      <c r="F137" s="639"/>
      <c r="G137" s="637"/>
      <c r="H137" s="638"/>
      <c r="I137" s="639"/>
      <c r="J137" s="634"/>
      <c r="K137" s="635"/>
      <c r="L137" s="636"/>
    </row>
    <row r="138" spans="2:12" s="113" customFormat="1" ht="13.5" thickBot="1">
      <c r="B138" s="650" t="s">
        <v>435</v>
      </c>
      <c r="C138" s="606"/>
      <c r="D138" s="226"/>
      <c r="E138" s="608"/>
      <c r="F138" s="607">
        <f>F140+F142</f>
        <v>0</v>
      </c>
      <c r="G138" s="226"/>
      <c r="H138" s="608"/>
      <c r="I138" s="607">
        <f>I140+I142</f>
        <v>0</v>
      </c>
      <c r="J138" s="229"/>
      <c r="K138" s="223"/>
      <c r="L138" s="607">
        <f>L140+L142</f>
        <v>0</v>
      </c>
    </row>
    <row r="139" spans="2:12" s="113" customFormat="1">
      <c r="B139" s="611"/>
      <c r="C139" s="646" t="s">
        <v>624</v>
      </c>
      <c r="D139" s="623"/>
      <c r="E139" s="624"/>
      <c r="F139" s="625"/>
      <c r="G139" s="623"/>
      <c r="H139" s="624"/>
      <c r="I139" s="625"/>
      <c r="J139" s="620"/>
      <c r="K139" s="621"/>
      <c r="L139" s="622"/>
    </row>
    <row r="140" spans="2:12" s="113" customFormat="1">
      <c r="B140" s="611"/>
      <c r="C140" s="612" t="s">
        <v>23</v>
      </c>
      <c r="D140" s="629"/>
      <c r="E140" s="630"/>
      <c r="F140" s="631"/>
      <c r="G140" s="629"/>
      <c r="H140" s="630"/>
      <c r="I140" s="631"/>
      <c r="J140" s="626"/>
      <c r="K140" s="627"/>
      <c r="L140" s="628"/>
    </row>
    <row r="141" spans="2:12" s="113" customFormat="1">
      <c r="B141" s="611"/>
      <c r="C141" s="648" t="s">
        <v>436</v>
      </c>
      <c r="D141" s="629"/>
      <c r="E141" s="630"/>
      <c r="F141" s="631"/>
      <c r="G141" s="629"/>
      <c r="H141" s="630"/>
      <c r="I141" s="631"/>
      <c r="J141" s="626"/>
      <c r="K141" s="627"/>
      <c r="L141" s="628"/>
    </row>
    <row r="142" spans="2:12" s="113" customFormat="1" ht="13.5" thickBot="1">
      <c r="B142" s="615"/>
      <c r="C142" s="616" t="s">
        <v>23</v>
      </c>
      <c r="D142" s="637"/>
      <c r="E142" s="638"/>
      <c r="F142" s="639"/>
      <c r="G142" s="637"/>
      <c r="H142" s="638"/>
      <c r="I142" s="639"/>
      <c r="J142" s="634"/>
      <c r="K142" s="635"/>
      <c r="L142" s="636"/>
    </row>
    <row r="143" spans="2:12" s="113" customFormat="1" ht="13.5" thickBot="1">
      <c r="B143" s="650" t="s">
        <v>437</v>
      </c>
      <c r="C143" s="606"/>
      <c r="D143" s="226"/>
      <c r="E143" s="608"/>
      <c r="F143" s="607">
        <f>F145+F147+F149+F153+F155+F157</f>
        <v>0</v>
      </c>
      <c r="G143" s="226"/>
      <c r="H143" s="608"/>
      <c r="I143" s="607">
        <f>I145+I147+I149+I153+I155+I157</f>
        <v>0</v>
      </c>
      <c r="J143" s="229"/>
      <c r="K143" s="223"/>
      <c r="L143" s="607">
        <f>L145+L147+L149+L153+L155+L157</f>
        <v>0</v>
      </c>
    </row>
    <row r="144" spans="2:12" s="113" customFormat="1">
      <c r="B144" s="611"/>
      <c r="C144" s="646" t="s">
        <v>438</v>
      </c>
      <c r="D144" s="623"/>
      <c r="E144" s="624"/>
      <c r="F144" s="625"/>
      <c r="G144" s="623"/>
      <c r="H144" s="624"/>
      <c r="I144" s="625"/>
      <c r="J144" s="620"/>
      <c r="K144" s="621"/>
      <c r="L144" s="622"/>
    </row>
    <row r="145" spans="2:12" s="113" customFormat="1">
      <c r="B145" s="611"/>
      <c r="C145" s="612" t="s">
        <v>23</v>
      </c>
      <c r="D145" s="629"/>
      <c r="E145" s="630"/>
      <c r="F145" s="631"/>
      <c r="G145" s="629"/>
      <c r="H145" s="630"/>
      <c r="I145" s="631"/>
      <c r="J145" s="626"/>
      <c r="K145" s="627"/>
      <c r="L145" s="628"/>
    </row>
    <row r="146" spans="2:12" s="113" customFormat="1">
      <c r="B146" s="611"/>
      <c r="C146" s="648" t="s">
        <v>439</v>
      </c>
      <c r="D146" s="629"/>
      <c r="E146" s="630"/>
      <c r="F146" s="631"/>
      <c r="G146" s="629"/>
      <c r="H146" s="630"/>
      <c r="I146" s="631"/>
      <c r="J146" s="626"/>
      <c r="K146" s="627"/>
      <c r="L146" s="628"/>
    </row>
    <row r="147" spans="2:12" s="113" customFormat="1">
      <c r="B147" s="611"/>
      <c r="C147" s="612" t="s">
        <v>23</v>
      </c>
      <c r="D147" s="629"/>
      <c r="E147" s="630"/>
      <c r="F147" s="631"/>
      <c r="G147" s="629"/>
      <c r="H147" s="630"/>
      <c r="I147" s="631"/>
      <c r="J147" s="626"/>
      <c r="K147" s="627"/>
      <c r="L147" s="628"/>
    </row>
    <row r="148" spans="2:12" s="113" customFormat="1">
      <c r="B148" s="611"/>
      <c r="C148" s="648" t="s">
        <v>440</v>
      </c>
      <c r="D148" s="629"/>
      <c r="E148" s="630"/>
      <c r="F148" s="631"/>
      <c r="G148" s="629"/>
      <c r="H148" s="630"/>
      <c r="I148" s="631"/>
      <c r="J148" s="626"/>
      <c r="K148" s="627"/>
      <c r="L148" s="628"/>
    </row>
    <row r="149" spans="2:12" s="113" customFormat="1">
      <c r="B149" s="611"/>
      <c r="C149" s="612" t="s">
        <v>23</v>
      </c>
      <c r="D149" s="629"/>
      <c r="E149" s="630"/>
      <c r="F149" s="631"/>
      <c r="G149" s="629"/>
      <c r="H149" s="630"/>
      <c r="I149" s="631"/>
      <c r="J149" s="626"/>
      <c r="K149" s="627"/>
      <c r="L149" s="628"/>
    </row>
    <row r="150" spans="2:12" s="113" customFormat="1">
      <c r="B150" s="611"/>
      <c r="C150" s="648" t="s">
        <v>441</v>
      </c>
      <c r="D150" s="629"/>
      <c r="E150" s="630"/>
      <c r="F150" s="631"/>
      <c r="G150" s="629"/>
      <c r="H150" s="630"/>
      <c r="I150" s="631"/>
      <c r="J150" s="626"/>
      <c r="K150" s="627"/>
      <c r="L150" s="628"/>
    </row>
    <row r="151" spans="2:12" s="113" customFormat="1" ht="24">
      <c r="B151" s="611"/>
      <c r="C151" s="647" t="s">
        <v>703</v>
      </c>
      <c r="D151" s="629"/>
      <c r="E151" s="630"/>
      <c r="F151" s="631"/>
      <c r="G151" s="629"/>
      <c r="H151" s="630"/>
      <c r="I151" s="631"/>
      <c r="J151" s="626"/>
      <c r="K151" s="627"/>
      <c r="L151" s="628"/>
    </row>
    <row r="152" spans="2:12" s="113" customFormat="1" ht="24">
      <c r="B152" s="611"/>
      <c r="C152" s="647" t="s">
        <v>704</v>
      </c>
      <c r="D152" s="629"/>
      <c r="E152" s="630"/>
      <c r="F152" s="631"/>
      <c r="G152" s="629"/>
      <c r="H152" s="630"/>
      <c r="I152" s="631"/>
      <c r="J152" s="626"/>
      <c r="K152" s="627"/>
      <c r="L152" s="628"/>
    </row>
    <row r="153" spans="2:12" s="113" customFormat="1">
      <c r="B153" s="611"/>
      <c r="C153" s="612" t="s">
        <v>23</v>
      </c>
      <c r="D153" s="629"/>
      <c r="E153" s="630"/>
      <c r="F153" s="631"/>
      <c r="G153" s="629"/>
      <c r="H153" s="630"/>
      <c r="I153" s="631"/>
      <c r="J153" s="626"/>
      <c r="K153" s="627"/>
      <c r="L153" s="628"/>
    </row>
    <row r="154" spans="2:12" s="113" customFormat="1">
      <c r="B154" s="611"/>
      <c r="C154" s="648" t="s">
        <v>635</v>
      </c>
      <c r="D154" s="629"/>
      <c r="E154" s="630"/>
      <c r="F154" s="631"/>
      <c r="G154" s="629"/>
      <c r="H154" s="630"/>
      <c r="I154" s="631"/>
      <c r="J154" s="626"/>
      <c r="K154" s="627"/>
      <c r="L154" s="628"/>
    </row>
    <row r="155" spans="2:12" s="113" customFormat="1">
      <c r="B155" s="611"/>
      <c r="C155" s="612" t="s">
        <v>23</v>
      </c>
      <c r="D155" s="629"/>
      <c r="E155" s="630"/>
      <c r="F155" s="631"/>
      <c r="G155" s="629"/>
      <c r="H155" s="630"/>
      <c r="I155" s="631"/>
      <c r="J155" s="626"/>
      <c r="K155" s="627"/>
      <c r="L155" s="628"/>
    </row>
    <row r="156" spans="2:12" s="113" customFormat="1">
      <c r="B156" s="611"/>
      <c r="C156" s="648" t="s">
        <v>636</v>
      </c>
      <c r="D156" s="629"/>
      <c r="E156" s="630"/>
      <c r="F156" s="631"/>
      <c r="G156" s="629"/>
      <c r="H156" s="630"/>
      <c r="I156" s="631"/>
      <c r="J156" s="626"/>
      <c r="K156" s="627"/>
      <c r="L156" s="628"/>
    </row>
    <row r="157" spans="2:12" s="113" customFormat="1" ht="13.5" thickBot="1">
      <c r="B157" s="615"/>
      <c r="C157" s="616" t="s">
        <v>23</v>
      </c>
      <c r="D157" s="637"/>
      <c r="E157" s="638"/>
      <c r="F157" s="639"/>
      <c r="G157" s="637"/>
      <c r="H157" s="638"/>
      <c r="I157" s="639"/>
      <c r="J157" s="634"/>
      <c r="K157" s="635"/>
      <c r="L157" s="636"/>
    </row>
    <row r="158" spans="2:12" s="113" customFormat="1" ht="9" customHeight="1">
      <c r="D158" s="651"/>
      <c r="E158" s="651"/>
      <c r="F158" s="651"/>
      <c r="G158" s="651"/>
      <c r="H158" s="651"/>
      <c r="I158" s="651"/>
    </row>
    <row r="159" spans="2:12" s="113" customFormat="1">
      <c r="D159" s="651"/>
      <c r="E159" s="651"/>
      <c r="F159" s="651"/>
      <c r="G159" s="651"/>
      <c r="H159" s="651"/>
      <c r="I159" s="651"/>
    </row>
    <row r="160" spans="2:12" s="113" customFormat="1">
      <c r="D160" s="651"/>
      <c r="E160" s="651"/>
      <c r="F160" s="651"/>
      <c r="G160" s="651"/>
      <c r="H160" s="651"/>
      <c r="I160" s="651"/>
    </row>
    <row r="161" spans="4:9" s="113" customFormat="1">
      <c r="D161" s="651"/>
      <c r="E161" s="651"/>
      <c r="F161" s="651"/>
      <c r="G161" s="651"/>
      <c r="H161" s="651"/>
      <c r="I161" s="651"/>
    </row>
    <row r="162" spans="4:9" s="113" customFormat="1">
      <c r="D162" s="651"/>
      <c r="E162" s="651"/>
      <c r="F162" s="651"/>
      <c r="G162" s="651"/>
      <c r="H162" s="651"/>
      <c r="I162" s="651"/>
    </row>
    <row r="163" spans="4:9" s="113" customFormat="1">
      <c r="D163" s="651"/>
      <c r="E163" s="651"/>
      <c r="F163" s="651"/>
      <c r="G163" s="651"/>
      <c r="H163" s="651"/>
      <c r="I163" s="651"/>
    </row>
    <row r="164" spans="4:9" s="113" customFormat="1">
      <c r="D164" s="651"/>
      <c r="E164" s="651"/>
      <c r="F164" s="651"/>
      <c r="G164" s="651"/>
      <c r="H164" s="651"/>
      <c r="I164" s="651"/>
    </row>
    <row r="165" spans="4:9" s="113" customFormat="1">
      <c r="D165" s="651"/>
      <c r="E165" s="651"/>
      <c r="F165" s="651"/>
      <c r="G165" s="651"/>
      <c r="H165" s="651"/>
      <c r="I165" s="651"/>
    </row>
    <row r="166" spans="4:9" s="113" customFormat="1">
      <c r="D166" s="651"/>
      <c r="E166" s="651"/>
      <c r="F166" s="651"/>
      <c r="G166" s="651"/>
      <c r="H166" s="651"/>
      <c r="I166" s="651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D4:F4"/>
    <mergeCell ref="G4:I4"/>
    <mergeCell ref="J4:L4"/>
    <mergeCell ref="B4:B5"/>
    <mergeCell ref="C4:C5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  <rowBreaks count="3" manualBreakCount="3">
    <brk id="35" max="15" man="1"/>
    <brk id="83" max="15" man="1"/>
    <brk id="126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showGridLines="0" view="pageBreakPreview" zoomScale="85" zoomScaleNormal="60" zoomScaleSheetLayoutView="85" workbookViewId="0">
      <selection activeCell="G30" sqref="G30"/>
    </sheetView>
  </sheetViews>
  <sheetFormatPr defaultColWidth="9.140625" defaultRowHeight="14.25"/>
  <cols>
    <col min="1" max="1" width="1.7109375" style="389" customWidth="1"/>
    <col min="2" max="2" width="20.28515625" style="389" customWidth="1"/>
    <col min="3" max="3" width="17.140625" style="389" customWidth="1"/>
    <col min="4" max="4" width="19.42578125" style="389" customWidth="1"/>
    <col min="5" max="5" width="19" style="389" customWidth="1"/>
    <col min="6" max="6" width="18.28515625" style="389" customWidth="1"/>
    <col min="7" max="7" width="25.42578125" style="389" customWidth="1"/>
    <col min="8" max="8" width="1.7109375" style="389" customWidth="1"/>
    <col min="9" max="16384" width="9.140625" style="389"/>
  </cols>
  <sheetData>
    <row r="1" spans="2:7" ht="7.9" customHeight="1"/>
    <row r="2" spans="2:7" ht="15.75">
      <c r="B2" s="232" t="s">
        <v>1054</v>
      </c>
      <c r="C2" s="390"/>
    </row>
    <row r="3" spans="2:7" ht="7.9" customHeight="1">
      <c r="B3" s="391"/>
      <c r="C3" s="391"/>
      <c r="D3" s="391"/>
      <c r="E3" s="391"/>
      <c r="F3" s="391"/>
      <c r="G3" s="391"/>
    </row>
    <row r="4" spans="2:7" s="656" customFormat="1" ht="7.9" customHeight="1" thickBot="1">
      <c r="B4" s="665"/>
      <c r="C4" s="666"/>
      <c r="D4" s="667"/>
      <c r="E4" s="667"/>
      <c r="F4" s="666"/>
      <c r="G4" s="667"/>
    </row>
    <row r="5" spans="2:7" ht="15" thickBot="1">
      <c r="B5" s="1219">
        <v>2013</v>
      </c>
      <c r="C5" s="1220"/>
      <c r="D5" s="1220"/>
      <c r="E5" s="1220"/>
      <c r="F5" s="1220"/>
      <c r="G5" s="1221"/>
    </row>
    <row r="6" spans="2:7" ht="26.25" thickBot="1">
      <c r="B6" s="235" t="s">
        <v>716</v>
      </c>
      <c r="C6" s="233" t="s">
        <v>467</v>
      </c>
      <c r="D6" s="233" t="s">
        <v>715</v>
      </c>
      <c r="E6" s="370" t="s">
        <v>720</v>
      </c>
      <c r="F6" s="233" t="s">
        <v>469</v>
      </c>
      <c r="G6" s="236" t="s">
        <v>721</v>
      </c>
    </row>
    <row r="7" spans="2:7" s="656" customFormat="1">
      <c r="B7" s="652"/>
      <c r="C7" s="653"/>
      <c r="D7" s="654"/>
      <c r="E7" s="654"/>
      <c r="F7" s="359"/>
      <c r="G7" s="655"/>
    </row>
    <row r="8" spans="2:7" s="656" customFormat="1">
      <c r="B8" s="657"/>
      <c r="C8" s="658"/>
      <c r="D8" s="659"/>
      <c r="E8" s="659"/>
      <c r="F8" s="354"/>
      <c r="G8" s="660"/>
    </row>
    <row r="9" spans="2:7" s="656" customFormat="1">
      <c r="B9" s="657"/>
      <c r="C9" s="658"/>
      <c r="D9" s="659"/>
      <c r="E9" s="659"/>
      <c r="F9" s="354"/>
      <c r="G9" s="660"/>
    </row>
    <row r="10" spans="2:7" s="656" customFormat="1">
      <c r="B10" s="657"/>
      <c r="C10" s="658"/>
      <c r="D10" s="659"/>
      <c r="E10" s="659"/>
      <c r="F10" s="354"/>
      <c r="G10" s="660"/>
    </row>
    <row r="11" spans="2:7" s="656" customFormat="1" ht="15" thickBot="1">
      <c r="B11" s="661"/>
      <c r="C11" s="662"/>
      <c r="D11" s="663"/>
      <c r="E11" s="663"/>
      <c r="F11" s="356"/>
      <c r="G11" s="664"/>
    </row>
    <row r="12" spans="2:7" s="656" customFormat="1" ht="15" thickBot="1">
      <c r="B12" s="670"/>
      <c r="C12" s="670"/>
      <c r="D12" s="667"/>
      <c r="E12" s="667"/>
      <c r="F12" s="668" t="s">
        <v>16</v>
      </c>
      <c r="G12" s="669">
        <f>SUM(G7:G11)</f>
        <v>0</v>
      </c>
    </row>
    <row r="13" spans="2:7" s="671" customFormat="1" ht="7.9" customHeight="1" thickBot="1">
      <c r="B13" s="670"/>
      <c r="C13" s="670"/>
      <c r="D13" s="667"/>
      <c r="E13" s="667"/>
      <c r="F13" s="666"/>
      <c r="G13" s="667"/>
    </row>
    <row r="14" spans="2:7" ht="15" thickBot="1">
      <c r="B14" s="1219">
        <v>2014</v>
      </c>
      <c r="C14" s="1220"/>
      <c r="D14" s="1220"/>
      <c r="E14" s="1220"/>
      <c r="F14" s="1220"/>
      <c r="G14" s="1221"/>
    </row>
    <row r="15" spans="2:7" ht="26.25" thickBot="1">
      <c r="B15" s="235" t="s">
        <v>716</v>
      </c>
      <c r="C15" s="233" t="s">
        <v>467</v>
      </c>
      <c r="D15" s="233" t="s">
        <v>715</v>
      </c>
      <c r="E15" s="370" t="s">
        <v>720</v>
      </c>
      <c r="F15" s="233" t="s">
        <v>469</v>
      </c>
      <c r="G15" s="236" t="s">
        <v>721</v>
      </c>
    </row>
    <row r="16" spans="2:7" s="656" customFormat="1">
      <c r="B16" s="652"/>
      <c r="C16" s="653"/>
      <c r="D16" s="654"/>
      <c r="E16" s="654"/>
      <c r="F16" s="359"/>
      <c r="G16" s="655"/>
    </row>
    <row r="17" spans="2:7" s="656" customFormat="1">
      <c r="B17" s="657"/>
      <c r="C17" s="658"/>
      <c r="D17" s="659"/>
      <c r="E17" s="659"/>
      <c r="F17" s="354"/>
      <c r="G17" s="660"/>
    </row>
    <row r="18" spans="2:7" s="656" customFormat="1">
      <c r="B18" s="657"/>
      <c r="C18" s="658"/>
      <c r="D18" s="659"/>
      <c r="E18" s="659"/>
      <c r="F18" s="354"/>
      <c r="G18" s="660"/>
    </row>
    <row r="19" spans="2:7" s="656" customFormat="1">
      <c r="B19" s="657"/>
      <c r="C19" s="658"/>
      <c r="D19" s="659"/>
      <c r="E19" s="659"/>
      <c r="F19" s="354"/>
      <c r="G19" s="660"/>
    </row>
    <row r="20" spans="2:7" s="656" customFormat="1" ht="15" thickBot="1">
      <c r="B20" s="661"/>
      <c r="C20" s="662"/>
      <c r="D20" s="663"/>
      <c r="E20" s="663"/>
      <c r="F20" s="356"/>
      <c r="G20" s="664"/>
    </row>
    <row r="21" spans="2:7" s="656" customFormat="1" ht="15" thickBot="1">
      <c r="B21" s="670"/>
      <c r="C21" s="670"/>
      <c r="D21" s="667"/>
      <c r="E21" s="667"/>
      <c r="F21" s="668" t="s">
        <v>16</v>
      </c>
      <c r="G21" s="669">
        <f>SUM(G16:G20)</f>
        <v>0</v>
      </c>
    </row>
    <row r="22" spans="2:7" s="671" customFormat="1" ht="7.9" customHeight="1" thickBot="1">
      <c r="B22" s="670"/>
      <c r="C22" s="670"/>
      <c r="D22" s="667"/>
      <c r="E22" s="667"/>
      <c r="F22" s="666"/>
      <c r="G22" s="667"/>
    </row>
    <row r="23" spans="2:7" ht="15" thickBot="1">
      <c r="B23" s="1219">
        <v>2015</v>
      </c>
      <c r="C23" s="1220"/>
      <c r="D23" s="1220"/>
      <c r="E23" s="1220"/>
      <c r="F23" s="1220"/>
      <c r="G23" s="1221"/>
    </row>
    <row r="24" spans="2:7" ht="26.25" thickBot="1">
      <c r="B24" s="235" t="s">
        <v>716</v>
      </c>
      <c r="C24" s="233" t="s">
        <v>467</v>
      </c>
      <c r="D24" s="233" t="s">
        <v>715</v>
      </c>
      <c r="E24" s="370" t="s">
        <v>720</v>
      </c>
      <c r="F24" s="233" t="s">
        <v>469</v>
      </c>
      <c r="G24" s="236" t="s">
        <v>721</v>
      </c>
    </row>
    <row r="25" spans="2:7" s="656" customFormat="1">
      <c r="B25" s="652"/>
      <c r="C25" s="653"/>
      <c r="D25" s="654"/>
      <c r="E25" s="654"/>
      <c r="F25" s="359"/>
      <c r="G25" s="655"/>
    </row>
    <row r="26" spans="2:7" s="656" customFormat="1">
      <c r="B26" s="657"/>
      <c r="C26" s="658"/>
      <c r="D26" s="659"/>
      <c r="E26" s="659"/>
      <c r="F26" s="354"/>
      <c r="G26" s="660"/>
    </row>
    <row r="27" spans="2:7" s="656" customFormat="1">
      <c r="B27" s="657"/>
      <c r="C27" s="658"/>
      <c r="D27" s="659"/>
      <c r="E27" s="659"/>
      <c r="F27" s="354"/>
      <c r="G27" s="660"/>
    </row>
    <row r="28" spans="2:7" s="656" customFormat="1">
      <c r="B28" s="657"/>
      <c r="C28" s="658"/>
      <c r="D28" s="659"/>
      <c r="E28" s="659"/>
      <c r="F28" s="354"/>
      <c r="G28" s="660"/>
    </row>
    <row r="29" spans="2:7" s="656" customFormat="1" ht="15" thickBot="1">
      <c r="B29" s="661"/>
      <c r="C29" s="662"/>
      <c r="D29" s="663"/>
      <c r="E29" s="663"/>
      <c r="F29" s="356"/>
      <c r="G29" s="664"/>
    </row>
    <row r="30" spans="2:7" s="656" customFormat="1" ht="15" thickBot="1">
      <c r="B30" s="672"/>
      <c r="C30" s="672"/>
      <c r="D30" s="665"/>
      <c r="E30" s="665"/>
      <c r="F30" s="668" t="s">
        <v>16</v>
      </c>
      <c r="G30" s="669">
        <f>SUM(G25:G29)</f>
        <v>0</v>
      </c>
    </row>
    <row r="31" spans="2:7" s="656" customFormat="1" ht="7.9" customHeight="1">
      <c r="B31" s="673"/>
      <c r="C31" s="673"/>
    </row>
    <row r="32" spans="2:7" s="656" customFormat="1" ht="15">
      <c r="B32" s="673"/>
      <c r="C32" s="673"/>
    </row>
    <row r="33" spans="2:3" s="656" customFormat="1" ht="15">
      <c r="B33" s="673"/>
      <c r="C33" s="673"/>
    </row>
    <row r="34" spans="2:3" s="656" customFormat="1" ht="15">
      <c r="B34" s="673"/>
      <c r="C34" s="673"/>
    </row>
    <row r="35" spans="2:3" s="656" customFormat="1" ht="15">
      <c r="B35" s="673"/>
      <c r="C35" s="673"/>
    </row>
    <row r="36" spans="2:3" s="656" customFormat="1"/>
  </sheetData>
  <sheetProtection password="96CB" sheet="1" objects="1" scenarios="1" formatCells="0" formatColumns="0" formatRows="0" insertColumns="0" insertRows="0" deleteColumns="0" deleteRows="0" selectLockedCells="1"/>
  <mergeCells count="3">
    <mergeCell ref="B5:G5"/>
    <mergeCell ref="B14:G14"/>
    <mergeCell ref="B23:G23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showGridLines="0" view="pageBreakPreview" zoomScale="85" zoomScaleNormal="60" zoomScaleSheetLayoutView="85" workbookViewId="0">
      <selection activeCell="B7" sqref="B7"/>
    </sheetView>
  </sheetViews>
  <sheetFormatPr defaultColWidth="9.140625" defaultRowHeight="14.25"/>
  <cols>
    <col min="1" max="1" width="1.7109375" style="674" customWidth="1"/>
    <col min="2" max="2" width="20.28515625" style="674" customWidth="1"/>
    <col min="3" max="3" width="17.140625" style="674" customWidth="1"/>
    <col min="4" max="4" width="19.42578125" style="674" customWidth="1"/>
    <col min="5" max="5" width="19.140625" style="674" customWidth="1"/>
    <col min="6" max="7" width="19" style="674" customWidth="1"/>
    <col min="8" max="8" width="23.28515625" style="674" customWidth="1"/>
    <col min="9" max="9" width="28.5703125" style="674" customWidth="1"/>
    <col min="10" max="10" width="1.7109375" style="674" customWidth="1"/>
    <col min="11" max="12" width="20" style="674" customWidth="1"/>
    <col min="13" max="16384" width="9.140625" style="674"/>
  </cols>
  <sheetData>
    <row r="1" spans="2:14" ht="7.9" customHeight="1"/>
    <row r="2" spans="2:14" ht="15.75">
      <c r="B2" s="232" t="s">
        <v>719</v>
      </c>
      <c r="C2" s="675"/>
    </row>
    <row r="3" spans="2:14" ht="7.9" customHeight="1"/>
    <row r="4" spans="2:14" s="656" customFormat="1" ht="7.9" customHeight="1" thickBot="1">
      <c r="B4" s="665"/>
      <c r="C4" s="666"/>
      <c r="D4" s="667"/>
      <c r="E4" s="667"/>
      <c r="F4" s="667"/>
      <c r="G4" s="667"/>
      <c r="H4" s="666"/>
      <c r="I4" s="667"/>
    </row>
    <row r="5" spans="2:14" ht="15" thickBot="1">
      <c r="B5" s="1222">
        <v>2013</v>
      </c>
      <c r="C5" s="1223"/>
      <c r="D5" s="1223"/>
      <c r="E5" s="1223"/>
      <c r="F5" s="1223"/>
      <c r="G5" s="1223"/>
      <c r="H5" s="1223"/>
      <c r="I5" s="1224"/>
    </row>
    <row r="6" spans="2:14" ht="26.25" thickBot="1">
      <c r="B6" s="676" t="s">
        <v>471</v>
      </c>
      <c r="C6" s="677" t="s">
        <v>472</v>
      </c>
      <c r="D6" s="677" t="s">
        <v>715</v>
      </c>
      <c r="E6" s="677" t="s">
        <v>722</v>
      </c>
      <c r="F6" s="678" t="s">
        <v>720</v>
      </c>
      <c r="G6" s="677" t="s">
        <v>469</v>
      </c>
      <c r="H6" s="678" t="s">
        <v>724</v>
      </c>
      <c r="I6" s="679" t="s">
        <v>721</v>
      </c>
    </row>
    <row r="7" spans="2:14" s="656" customFormat="1">
      <c r="B7" s="652"/>
      <c r="C7" s="653"/>
      <c r="D7" s="654"/>
      <c r="E7" s="654"/>
      <c r="F7" s="654"/>
      <c r="G7" s="654"/>
      <c r="H7" s="359"/>
      <c r="I7" s="655"/>
    </row>
    <row r="8" spans="2:14" s="656" customFormat="1">
      <c r="B8" s="657"/>
      <c r="C8" s="658"/>
      <c r="D8" s="659"/>
      <c r="E8" s="659"/>
      <c r="F8" s="659"/>
      <c r="G8" s="659"/>
      <c r="H8" s="354"/>
      <c r="I8" s="660"/>
    </row>
    <row r="9" spans="2:14" s="656" customFormat="1">
      <c r="B9" s="657"/>
      <c r="C9" s="658"/>
      <c r="D9" s="659"/>
      <c r="E9" s="659"/>
      <c r="F9" s="659"/>
      <c r="G9" s="659"/>
      <c r="H9" s="354"/>
      <c r="I9" s="660"/>
    </row>
    <row r="10" spans="2:14" s="656" customFormat="1">
      <c r="B10" s="657"/>
      <c r="C10" s="658"/>
      <c r="D10" s="659"/>
      <c r="E10" s="659"/>
      <c r="F10" s="659"/>
      <c r="G10" s="659"/>
      <c r="H10" s="354"/>
      <c r="I10" s="660"/>
    </row>
    <row r="11" spans="2:14" s="656" customFormat="1" ht="15" thickBot="1">
      <c r="B11" s="661"/>
      <c r="C11" s="662"/>
      <c r="D11" s="663"/>
      <c r="E11" s="663"/>
      <c r="F11" s="663"/>
      <c r="G11" s="663"/>
      <c r="H11" s="356"/>
      <c r="I11" s="664"/>
    </row>
    <row r="12" spans="2:14" s="671" customFormat="1" ht="15" thickBot="1">
      <c r="B12" s="670"/>
      <c r="C12" s="670"/>
      <c r="D12" s="667"/>
      <c r="E12" s="667"/>
      <c r="F12" s="667"/>
      <c r="G12" s="667"/>
      <c r="H12" s="668" t="s">
        <v>16</v>
      </c>
      <c r="I12" s="669">
        <f>SUM(I7:I11)</f>
        <v>0</v>
      </c>
      <c r="N12" s="656"/>
    </row>
    <row r="13" spans="2:14" s="671" customFormat="1" ht="7.9" customHeight="1" thickBot="1">
      <c r="B13" s="670"/>
      <c r="C13" s="670"/>
      <c r="D13" s="667"/>
      <c r="E13" s="667"/>
      <c r="F13" s="667"/>
      <c r="G13" s="667"/>
      <c r="H13" s="666"/>
      <c r="I13" s="667"/>
    </row>
    <row r="14" spans="2:14" ht="15" thickBot="1">
      <c r="B14" s="1222">
        <v>2014</v>
      </c>
      <c r="C14" s="1223"/>
      <c r="D14" s="1223"/>
      <c r="E14" s="1223"/>
      <c r="F14" s="1223"/>
      <c r="G14" s="1223"/>
      <c r="H14" s="1223"/>
      <c r="I14" s="1224"/>
    </row>
    <row r="15" spans="2:14" ht="26.25" thickBot="1">
      <c r="B15" s="676" t="s">
        <v>471</v>
      </c>
      <c r="C15" s="677" t="s">
        <v>472</v>
      </c>
      <c r="D15" s="677" t="s">
        <v>715</v>
      </c>
      <c r="E15" s="677" t="s">
        <v>722</v>
      </c>
      <c r="F15" s="678" t="s">
        <v>720</v>
      </c>
      <c r="G15" s="677" t="s">
        <v>469</v>
      </c>
      <c r="H15" s="678" t="s">
        <v>724</v>
      </c>
      <c r="I15" s="679" t="s">
        <v>721</v>
      </c>
    </row>
    <row r="16" spans="2:14" s="656" customFormat="1">
      <c r="B16" s="652"/>
      <c r="C16" s="653"/>
      <c r="D16" s="654"/>
      <c r="E16" s="654"/>
      <c r="F16" s="654"/>
      <c r="G16" s="654"/>
      <c r="H16" s="359"/>
      <c r="I16" s="655"/>
    </row>
    <row r="17" spans="2:9" s="656" customFormat="1">
      <c r="B17" s="657"/>
      <c r="C17" s="658"/>
      <c r="D17" s="659"/>
      <c r="E17" s="659"/>
      <c r="F17" s="659"/>
      <c r="G17" s="659"/>
      <c r="H17" s="354"/>
      <c r="I17" s="660"/>
    </row>
    <row r="18" spans="2:9" s="656" customFormat="1">
      <c r="B18" s="657"/>
      <c r="C18" s="658"/>
      <c r="D18" s="659"/>
      <c r="E18" s="659"/>
      <c r="F18" s="659"/>
      <c r="G18" s="659"/>
      <c r="H18" s="354"/>
      <c r="I18" s="660"/>
    </row>
    <row r="19" spans="2:9" s="656" customFormat="1">
      <c r="B19" s="657"/>
      <c r="C19" s="658"/>
      <c r="D19" s="659"/>
      <c r="E19" s="659"/>
      <c r="F19" s="659"/>
      <c r="G19" s="659"/>
      <c r="H19" s="354"/>
      <c r="I19" s="660"/>
    </row>
    <row r="20" spans="2:9" s="656" customFormat="1" ht="15" thickBot="1">
      <c r="B20" s="661"/>
      <c r="C20" s="662"/>
      <c r="D20" s="663"/>
      <c r="E20" s="663"/>
      <c r="F20" s="663"/>
      <c r="G20" s="663"/>
      <c r="H20" s="356"/>
      <c r="I20" s="664"/>
    </row>
    <row r="21" spans="2:9" s="671" customFormat="1" ht="15" thickBot="1">
      <c r="B21" s="670"/>
      <c r="C21" s="670"/>
      <c r="D21" s="667"/>
      <c r="E21" s="667"/>
      <c r="F21" s="667"/>
      <c r="G21" s="667"/>
      <c r="H21" s="668" t="s">
        <v>16</v>
      </c>
      <c r="I21" s="669">
        <f>SUM(I16:I20)</f>
        <v>0</v>
      </c>
    </row>
    <row r="22" spans="2:9" s="671" customFormat="1" ht="7.9" customHeight="1" thickBot="1">
      <c r="B22" s="670"/>
      <c r="C22" s="670"/>
      <c r="D22" s="667"/>
      <c r="E22" s="667"/>
      <c r="F22" s="667"/>
      <c r="G22" s="667"/>
      <c r="H22" s="666"/>
      <c r="I22" s="667"/>
    </row>
    <row r="23" spans="2:9" ht="15" thickBot="1">
      <c r="B23" s="1222">
        <v>2015</v>
      </c>
      <c r="C23" s="1223"/>
      <c r="D23" s="1223"/>
      <c r="E23" s="1223"/>
      <c r="F23" s="1223"/>
      <c r="G23" s="1223"/>
      <c r="H23" s="1223"/>
      <c r="I23" s="1224"/>
    </row>
    <row r="24" spans="2:9" ht="26.25" thickBot="1">
      <c r="B24" s="676" t="s">
        <v>471</v>
      </c>
      <c r="C24" s="677" t="s">
        <v>472</v>
      </c>
      <c r="D24" s="677" t="s">
        <v>715</v>
      </c>
      <c r="E24" s="677" t="s">
        <v>722</v>
      </c>
      <c r="F24" s="678" t="s">
        <v>720</v>
      </c>
      <c r="G24" s="677" t="s">
        <v>469</v>
      </c>
      <c r="H24" s="678" t="s">
        <v>724</v>
      </c>
      <c r="I24" s="679" t="s">
        <v>721</v>
      </c>
    </row>
    <row r="25" spans="2:9" s="656" customFormat="1">
      <c r="B25" s="652"/>
      <c r="C25" s="653"/>
      <c r="D25" s="654"/>
      <c r="E25" s="654"/>
      <c r="F25" s="654"/>
      <c r="G25" s="654"/>
      <c r="H25" s="359"/>
      <c r="I25" s="655"/>
    </row>
    <row r="26" spans="2:9" s="656" customFormat="1">
      <c r="B26" s="657"/>
      <c r="C26" s="658"/>
      <c r="D26" s="659"/>
      <c r="E26" s="659"/>
      <c r="F26" s="659"/>
      <c r="G26" s="659"/>
      <c r="H26" s="354"/>
      <c r="I26" s="660"/>
    </row>
    <row r="27" spans="2:9" s="656" customFormat="1">
      <c r="B27" s="657"/>
      <c r="C27" s="658"/>
      <c r="D27" s="659"/>
      <c r="E27" s="659"/>
      <c r="F27" s="659"/>
      <c r="G27" s="659"/>
      <c r="H27" s="354"/>
      <c r="I27" s="660"/>
    </row>
    <row r="28" spans="2:9" s="656" customFormat="1">
      <c r="B28" s="657"/>
      <c r="C28" s="658"/>
      <c r="D28" s="659"/>
      <c r="E28" s="659"/>
      <c r="F28" s="659"/>
      <c r="G28" s="659"/>
      <c r="H28" s="354"/>
      <c r="I28" s="660"/>
    </row>
    <row r="29" spans="2:9" s="656" customFormat="1" ht="15" thickBot="1">
      <c r="B29" s="661"/>
      <c r="C29" s="662"/>
      <c r="D29" s="663"/>
      <c r="E29" s="663"/>
      <c r="F29" s="663"/>
      <c r="G29" s="663"/>
      <c r="H29" s="356"/>
      <c r="I29" s="664"/>
    </row>
    <row r="30" spans="2:9" s="656" customFormat="1" ht="15" thickBot="1">
      <c r="C30" s="672"/>
      <c r="D30" s="672"/>
      <c r="E30" s="672"/>
      <c r="F30" s="665"/>
      <c r="G30" s="665"/>
      <c r="H30" s="668" t="s">
        <v>16</v>
      </c>
      <c r="I30" s="669">
        <f>SUM(I25:I29)</f>
        <v>0</v>
      </c>
    </row>
    <row r="31" spans="2:9" s="656" customFormat="1" ht="7.9" customHeight="1">
      <c r="B31" s="145"/>
      <c r="C31" s="145"/>
      <c r="D31" s="145"/>
      <c r="E31" s="145"/>
      <c r="F31" s="145"/>
      <c r="G31" s="145"/>
      <c r="H31" s="145"/>
      <c r="I31" s="145"/>
    </row>
    <row r="32" spans="2:9" s="656" customFormat="1"/>
    <row r="33" s="656" customFormat="1"/>
    <row r="34" s="656" customFormat="1"/>
    <row r="35" s="656" customFormat="1"/>
    <row r="36" s="656" customFormat="1"/>
    <row r="37" s="656" customFormat="1"/>
    <row r="38" s="656" customFormat="1"/>
    <row r="39" s="656" customFormat="1"/>
    <row r="40" s="656" customFormat="1"/>
  </sheetData>
  <sheetProtection password="96CB" sheet="1" objects="1" scenarios="1" formatCells="0" formatColumns="0" formatRows="0" insertColumns="0" insertRows="0" deleteColumns="0" deleteRows="0" selectLockedCells="1"/>
  <mergeCells count="3">
    <mergeCell ref="B23:I23"/>
    <mergeCell ref="B5:I5"/>
    <mergeCell ref="B14:I14"/>
  </mergeCells>
  <pageMargins left="0.7" right="0.7" top="0.75" bottom="0.75" header="0.3" footer="0.3"/>
  <pageSetup paperSize="9" scale="5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"/>
  <sheetViews>
    <sheetView showGridLines="0" view="pageBreakPreview" zoomScale="85" zoomScaleNormal="70" zoomScaleSheetLayoutView="85" workbookViewId="0">
      <selection activeCell="B7" sqref="B7"/>
    </sheetView>
  </sheetViews>
  <sheetFormatPr defaultColWidth="9.140625" defaultRowHeight="14.25"/>
  <cols>
    <col min="1" max="1" width="1.7109375" style="389" customWidth="1"/>
    <col min="2" max="5" width="20" style="389" customWidth="1"/>
    <col min="6" max="6" width="24.85546875" style="389" customWidth="1"/>
    <col min="7" max="7" width="1.7109375" style="389" customWidth="1"/>
    <col min="8" max="16384" width="9.140625" style="389"/>
  </cols>
  <sheetData>
    <row r="1" spans="2:6" ht="7.9" customHeight="1"/>
    <row r="2" spans="2:6" ht="15.75">
      <c r="B2" s="232" t="s">
        <v>723</v>
      </c>
    </row>
    <row r="3" spans="2:6" ht="7.9" customHeight="1"/>
    <row r="4" spans="2:6" s="671" customFormat="1" ht="7.9" customHeight="1" thickBot="1">
      <c r="B4" s="667"/>
      <c r="C4" s="666"/>
      <c r="D4" s="667"/>
      <c r="E4" s="666"/>
      <c r="F4" s="667"/>
    </row>
    <row r="5" spans="2:6">
      <c r="B5" s="1225">
        <v>2013</v>
      </c>
      <c r="C5" s="1226"/>
      <c r="D5" s="1226"/>
      <c r="E5" s="1226"/>
      <c r="F5" s="1227"/>
    </row>
    <row r="6" spans="2:6" ht="25.5">
      <c r="B6" s="238" t="s">
        <v>725</v>
      </c>
      <c r="C6" s="230" t="s">
        <v>945</v>
      </c>
      <c r="D6" s="230" t="s">
        <v>469</v>
      </c>
      <c r="E6" s="234" t="s">
        <v>946</v>
      </c>
      <c r="F6" s="239" t="s">
        <v>721</v>
      </c>
    </row>
    <row r="7" spans="2:6" s="656" customFormat="1">
      <c r="B7" s="657"/>
      <c r="C7" s="658"/>
      <c r="D7" s="659"/>
      <c r="E7" s="354"/>
      <c r="F7" s="660"/>
    </row>
    <row r="8" spans="2:6" s="656" customFormat="1">
      <c r="B8" s="657"/>
      <c r="C8" s="658"/>
      <c r="D8" s="659"/>
      <c r="E8" s="354"/>
      <c r="F8" s="660"/>
    </row>
    <row r="9" spans="2:6" s="656" customFormat="1">
      <c r="B9" s="657"/>
      <c r="C9" s="658"/>
      <c r="D9" s="659"/>
      <c r="E9" s="354"/>
      <c r="F9" s="660"/>
    </row>
    <row r="10" spans="2:6" s="656" customFormat="1">
      <c r="B10" s="657"/>
      <c r="C10" s="658"/>
      <c r="D10" s="659"/>
      <c r="E10" s="354"/>
      <c r="F10" s="660"/>
    </row>
    <row r="11" spans="2:6" s="656" customFormat="1" ht="15" thickBot="1">
      <c r="B11" s="661"/>
      <c r="C11" s="662"/>
      <c r="D11" s="663"/>
      <c r="E11" s="356"/>
      <c r="F11" s="664"/>
    </row>
    <row r="12" spans="2:6" s="656" customFormat="1" ht="15" thickBot="1">
      <c r="B12" s="670"/>
      <c r="C12" s="670"/>
      <c r="D12" s="667"/>
      <c r="E12" s="680" t="s">
        <v>16</v>
      </c>
      <c r="F12" s="681">
        <f>SUM(F7:F11)</f>
        <v>0</v>
      </c>
    </row>
    <row r="13" spans="2:6" s="671" customFormat="1" ht="7.9" customHeight="1" thickBot="1">
      <c r="B13" s="670"/>
      <c r="C13" s="670"/>
      <c r="D13" s="667"/>
      <c r="E13" s="666"/>
      <c r="F13" s="667"/>
    </row>
    <row r="14" spans="2:6" ht="15" thickBot="1">
      <c r="B14" s="1219">
        <v>2014</v>
      </c>
      <c r="C14" s="1220"/>
      <c r="D14" s="1220"/>
      <c r="E14" s="1220"/>
      <c r="F14" s="1221"/>
    </row>
    <row r="15" spans="2:6" ht="25.5">
      <c r="B15" s="237" t="s">
        <v>725</v>
      </c>
      <c r="C15" s="230" t="s">
        <v>945</v>
      </c>
      <c r="D15" s="230" t="s">
        <v>469</v>
      </c>
      <c r="E15" s="234" t="s">
        <v>946</v>
      </c>
      <c r="F15" s="231" t="s">
        <v>721</v>
      </c>
    </row>
    <row r="16" spans="2:6" s="656" customFormat="1">
      <c r="B16" s="657"/>
      <c r="C16" s="658"/>
      <c r="D16" s="659"/>
      <c r="E16" s="354"/>
      <c r="F16" s="660"/>
    </row>
    <row r="17" spans="2:6" s="656" customFormat="1">
      <c r="B17" s="657"/>
      <c r="C17" s="658"/>
      <c r="D17" s="659"/>
      <c r="E17" s="354"/>
      <c r="F17" s="660"/>
    </row>
    <row r="18" spans="2:6" s="656" customFormat="1">
      <c r="B18" s="657"/>
      <c r="C18" s="658"/>
      <c r="D18" s="659"/>
      <c r="E18" s="354"/>
      <c r="F18" s="660"/>
    </row>
    <row r="19" spans="2:6" s="656" customFormat="1">
      <c r="B19" s="657"/>
      <c r="C19" s="658"/>
      <c r="D19" s="659"/>
      <c r="E19" s="354"/>
      <c r="F19" s="660"/>
    </row>
    <row r="20" spans="2:6" s="656" customFormat="1" ht="15" thickBot="1">
      <c r="B20" s="661"/>
      <c r="C20" s="662"/>
      <c r="D20" s="663"/>
      <c r="E20" s="356"/>
      <c r="F20" s="664"/>
    </row>
    <row r="21" spans="2:6" s="656" customFormat="1" ht="15" thickBot="1">
      <c r="B21" s="670"/>
      <c r="C21" s="670"/>
      <c r="D21" s="667"/>
      <c r="E21" s="680" t="s">
        <v>16</v>
      </c>
      <c r="F21" s="681">
        <f>SUM(F16:F20)</f>
        <v>0</v>
      </c>
    </row>
    <row r="22" spans="2:6" s="671" customFormat="1" ht="7.9" customHeight="1" thickBot="1">
      <c r="B22" s="670"/>
      <c r="C22" s="670"/>
      <c r="D22" s="667"/>
      <c r="E22" s="666"/>
      <c r="F22" s="667"/>
    </row>
    <row r="23" spans="2:6" ht="15" thickBot="1">
      <c r="B23" s="1219">
        <v>2015</v>
      </c>
      <c r="C23" s="1220"/>
      <c r="D23" s="1220"/>
      <c r="E23" s="1220"/>
      <c r="F23" s="1221"/>
    </row>
    <row r="24" spans="2:6" ht="25.5">
      <c r="B24" s="237" t="s">
        <v>725</v>
      </c>
      <c r="C24" s="230" t="s">
        <v>945</v>
      </c>
      <c r="D24" s="230" t="s">
        <v>469</v>
      </c>
      <c r="E24" s="234" t="s">
        <v>946</v>
      </c>
      <c r="F24" s="231" t="s">
        <v>721</v>
      </c>
    </row>
    <row r="25" spans="2:6" s="656" customFormat="1">
      <c r="B25" s="657"/>
      <c r="C25" s="658"/>
      <c r="D25" s="659"/>
      <c r="E25" s="354"/>
      <c r="F25" s="660"/>
    </row>
    <row r="26" spans="2:6" s="656" customFormat="1">
      <c r="B26" s="657"/>
      <c r="C26" s="658"/>
      <c r="D26" s="659"/>
      <c r="E26" s="354"/>
      <c r="F26" s="660"/>
    </row>
    <row r="27" spans="2:6" s="656" customFormat="1">
      <c r="B27" s="657"/>
      <c r="C27" s="658"/>
      <c r="D27" s="659"/>
      <c r="E27" s="354"/>
      <c r="F27" s="660"/>
    </row>
    <row r="28" spans="2:6" s="656" customFormat="1">
      <c r="B28" s="657"/>
      <c r="C28" s="658"/>
      <c r="D28" s="659"/>
      <c r="E28" s="354"/>
      <c r="F28" s="660"/>
    </row>
    <row r="29" spans="2:6" s="656" customFormat="1" ht="15" thickBot="1">
      <c r="B29" s="661"/>
      <c r="C29" s="662"/>
      <c r="D29" s="663"/>
      <c r="E29" s="356"/>
      <c r="F29" s="664"/>
    </row>
    <row r="30" spans="2:6" s="656" customFormat="1" ht="15" thickBot="1">
      <c r="B30" s="672"/>
      <c r="C30" s="672"/>
      <c r="D30" s="665"/>
      <c r="E30" s="680" t="s">
        <v>16</v>
      </c>
      <c r="F30" s="681">
        <f>SUM(F25:F29)</f>
        <v>0</v>
      </c>
    </row>
    <row r="31" spans="2:6" s="656" customFormat="1" ht="7.9" customHeight="1"/>
    <row r="32" spans="2:6" s="656" customFormat="1"/>
    <row r="33" s="656" customFormat="1"/>
    <row r="34" s="656" customFormat="1"/>
    <row r="35" s="656" customFormat="1"/>
    <row r="36" s="656" customFormat="1"/>
    <row r="37" s="656" customFormat="1"/>
    <row r="38" s="656" customFormat="1"/>
    <row r="39" s="656" customFormat="1"/>
    <row r="40" s="656" customFormat="1"/>
    <row r="41" s="656" customFormat="1"/>
    <row r="42" s="656" customFormat="1"/>
  </sheetData>
  <sheetProtection password="96CB" sheet="1" objects="1" scenarios="1" formatCells="0" formatColumns="0" formatRows="0" insertColumns="0" insertRows="0" deleteColumns="0" deleteRows="0" selectLockedCells="1"/>
  <mergeCells count="3">
    <mergeCell ref="B23:F23"/>
    <mergeCell ref="B5:F5"/>
    <mergeCell ref="B14:F14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61"/>
  <sheetViews>
    <sheetView showGridLines="0" view="pageBreakPreview" topLeftCell="A22" zoomScale="85" zoomScaleNormal="70" zoomScaleSheetLayoutView="85" workbookViewId="0">
      <selection activeCell="C33" sqref="C33:I44"/>
    </sheetView>
  </sheetViews>
  <sheetFormatPr defaultColWidth="9.140625" defaultRowHeight="12.75"/>
  <cols>
    <col min="1" max="1" width="1.7109375" style="74" customWidth="1"/>
    <col min="2" max="2" width="27" style="74" customWidth="1"/>
    <col min="3" max="3" width="24.140625" style="147" bestFit="1" customWidth="1"/>
    <col min="4" max="4" width="24.140625" style="147" customWidth="1"/>
    <col min="5" max="5" width="24.140625" style="147" bestFit="1" customWidth="1"/>
    <col min="6" max="6" width="24.42578125" style="147" customWidth="1"/>
    <col min="7" max="7" width="18.7109375" style="147" customWidth="1"/>
    <col min="8" max="8" width="19.5703125" style="147" customWidth="1"/>
    <col min="9" max="9" width="20.140625" style="147" bestFit="1" customWidth="1"/>
    <col min="10" max="10" width="14.28515625" style="147" bestFit="1" customWidth="1"/>
    <col min="11" max="11" width="1.7109375" style="2" customWidth="1"/>
    <col min="12" max="15" width="12" style="2" bestFit="1" customWidth="1"/>
    <col min="16" max="18" width="9.140625" style="2"/>
    <col min="19" max="16384" width="9.140625" style="74"/>
  </cols>
  <sheetData>
    <row r="1" spans="2:10" ht="7.9" customHeight="1"/>
    <row r="2" spans="2:10" ht="15.75">
      <c r="B2" s="111" t="s">
        <v>907</v>
      </c>
      <c r="C2" s="111"/>
      <c r="D2" s="111"/>
      <c r="E2" s="111"/>
      <c r="G2" s="73"/>
    </row>
    <row r="3" spans="2:10" ht="7.9" customHeight="1" thickBot="1">
      <c r="B3" s="111"/>
      <c r="C3" s="111"/>
      <c r="D3" s="111"/>
      <c r="E3" s="111"/>
      <c r="G3" s="73"/>
    </row>
    <row r="4" spans="2:10" ht="13.5" thickBot="1">
      <c r="B4" s="1209" t="s">
        <v>637</v>
      </c>
      <c r="C4" s="1210"/>
      <c r="D4" s="1210"/>
      <c r="E4" s="1210"/>
      <c r="F4" s="1210"/>
      <c r="G4" s="1210"/>
      <c r="H4" s="1210"/>
      <c r="I4" s="1210"/>
      <c r="J4" s="1211"/>
    </row>
    <row r="5" spans="2:10" ht="19.899999999999999" customHeight="1" thickBot="1">
      <c r="B5" s="1231" t="s">
        <v>639</v>
      </c>
      <c r="C5" s="1233" t="s">
        <v>717</v>
      </c>
      <c r="D5" s="1233" t="s">
        <v>943</v>
      </c>
      <c r="E5" s="1233" t="s">
        <v>718</v>
      </c>
      <c r="F5" s="1228" t="s">
        <v>638</v>
      </c>
      <c r="G5" s="1229"/>
      <c r="H5" s="1229"/>
      <c r="I5" s="1229"/>
      <c r="J5" s="1230"/>
    </row>
    <row r="6" spans="2:10" ht="39" thickBot="1">
      <c r="B6" s="1232"/>
      <c r="C6" s="1234"/>
      <c r="D6" s="1234"/>
      <c r="E6" s="1234"/>
      <c r="F6" s="682" t="s">
        <v>442</v>
      </c>
      <c r="G6" s="683" t="s">
        <v>443</v>
      </c>
      <c r="H6" s="683" t="s">
        <v>444</v>
      </c>
      <c r="I6" s="683" t="s">
        <v>445</v>
      </c>
      <c r="J6" s="684" t="s">
        <v>446</v>
      </c>
    </row>
    <row r="7" spans="2:10">
      <c r="B7" s="685">
        <v>41275</v>
      </c>
      <c r="C7" s="693"/>
      <c r="D7" s="693"/>
      <c r="E7" s="693"/>
      <c r="F7" s="694"/>
      <c r="G7" s="212"/>
      <c r="H7" s="212"/>
      <c r="I7" s="212"/>
      <c r="J7" s="210">
        <f>SUM(F7:I7)</f>
        <v>0</v>
      </c>
    </row>
    <row r="8" spans="2:10">
      <c r="B8" s="686">
        <v>41306</v>
      </c>
      <c r="C8" s="695"/>
      <c r="D8" s="695"/>
      <c r="E8" s="695"/>
      <c r="F8" s="696"/>
      <c r="G8" s="211"/>
      <c r="H8" s="211"/>
      <c r="I8" s="211"/>
      <c r="J8" s="117">
        <f t="shared" ref="J8:J18" si="0">SUM(F8:I8)</f>
        <v>0</v>
      </c>
    </row>
    <row r="9" spans="2:10">
      <c r="B9" s="686">
        <v>41334</v>
      </c>
      <c r="C9" s="695"/>
      <c r="D9" s="695"/>
      <c r="E9" s="695"/>
      <c r="F9" s="696"/>
      <c r="G9" s="211"/>
      <c r="H9" s="211"/>
      <c r="I9" s="211"/>
      <c r="J9" s="117">
        <f t="shared" si="0"/>
        <v>0</v>
      </c>
    </row>
    <row r="10" spans="2:10">
      <c r="B10" s="686">
        <v>41365</v>
      </c>
      <c r="C10" s="695"/>
      <c r="D10" s="695"/>
      <c r="E10" s="695"/>
      <c r="F10" s="696"/>
      <c r="G10" s="211"/>
      <c r="H10" s="211"/>
      <c r="I10" s="211"/>
      <c r="J10" s="117">
        <f t="shared" si="0"/>
        <v>0</v>
      </c>
    </row>
    <row r="11" spans="2:10">
      <c r="B11" s="686">
        <v>41395</v>
      </c>
      <c r="C11" s="695"/>
      <c r="D11" s="695"/>
      <c r="E11" s="695"/>
      <c r="F11" s="696"/>
      <c r="G11" s="211"/>
      <c r="H11" s="211"/>
      <c r="I11" s="211"/>
      <c r="J11" s="117">
        <f t="shared" si="0"/>
        <v>0</v>
      </c>
    </row>
    <row r="12" spans="2:10">
      <c r="B12" s="686">
        <v>41426</v>
      </c>
      <c r="C12" s="695"/>
      <c r="D12" s="695"/>
      <c r="E12" s="695"/>
      <c r="F12" s="696"/>
      <c r="G12" s="211"/>
      <c r="H12" s="211"/>
      <c r="I12" s="211"/>
      <c r="J12" s="117">
        <f t="shared" si="0"/>
        <v>0</v>
      </c>
    </row>
    <row r="13" spans="2:10">
      <c r="B13" s="686">
        <v>41456</v>
      </c>
      <c r="C13" s="695"/>
      <c r="D13" s="695"/>
      <c r="E13" s="695"/>
      <c r="F13" s="696"/>
      <c r="G13" s="211"/>
      <c r="H13" s="211"/>
      <c r="I13" s="211"/>
      <c r="J13" s="117">
        <f t="shared" si="0"/>
        <v>0</v>
      </c>
    </row>
    <row r="14" spans="2:10">
      <c r="B14" s="686">
        <v>41487</v>
      </c>
      <c r="C14" s="695"/>
      <c r="D14" s="695"/>
      <c r="E14" s="695"/>
      <c r="F14" s="696"/>
      <c r="G14" s="211"/>
      <c r="H14" s="211"/>
      <c r="I14" s="211"/>
      <c r="J14" s="117">
        <f t="shared" si="0"/>
        <v>0</v>
      </c>
    </row>
    <row r="15" spans="2:10">
      <c r="B15" s="686">
        <v>41518</v>
      </c>
      <c r="C15" s="695"/>
      <c r="D15" s="695"/>
      <c r="E15" s="695"/>
      <c r="F15" s="696"/>
      <c r="G15" s="211"/>
      <c r="H15" s="211"/>
      <c r="I15" s="211"/>
      <c r="J15" s="117">
        <f t="shared" si="0"/>
        <v>0</v>
      </c>
    </row>
    <row r="16" spans="2:10">
      <c r="B16" s="686">
        <v>41548</v>
      </c>
      <c r="C16" s="695"/>
      <c r="D16" s="695"/>
      <c r="E16" s="695"/>
      <c r="F16" s="696"/>
      <c r="G16" s="211"/>
      <c r="H16" s="211"/>
      <c r="I16" s="211"/>
      <c r="J16" s="117">
        <f t="shared" si="0"/>
        <v>0</v>
      </c>
    </row>
    <row r="17" spans="2:10">
      <c r="B17" s="686">
        <v>41579</v>
      </c>
      <c r="C17" s="695"/>
      <c r="D17" s="695"/>
      <c r="E17" s="695"/>
      <c r="F17" s="696"/>
      <c r="G17" s="211"/>
      <c r="H17" s="211"/>
      <c r="I17" s="211"/>
      <c r="J17" s="119">
        <f t="shared" si="0"/>
        <v>0</v>
      </c>
    </row>
    <row r="18" spans="2:10" ht="13.5" thickBot="1">
      <c r="B18" s="687">
        <v>41609</v>
      </c>
      <c r="C18" s="697"/>
      <c r="D18" s="697"/>
      <c r="E18" s="697"/>
      <c r="F18" s="698"/>
      <c r="G18" s="213"/>
      <c r="H18" s="213"/>
      <c r="I18" s="213"/>
      <c r="J18" s="121">
        <f t="shared" si="0"/>
        <v>0</v>
      </c>
    </row>
    <row r="19" spans="2:10" ht="13.5" thickBot="1">
      <c r="B19" s="688" t="s">
        <v>640</v>
      </c>
      <c r="C19" s="689">
        <f t="shared" ref="C19:J19" si="1">SUM(C7:C18)</f>
        <v>0</v>
      </c>
      <c r="D19" s="689">
        <f t="shared" ref="D19" si="2">SUM(D7:D18)</f>
        <v>0</v>
      </c>
      <c r="E19" s="689">
        <f t="shared" ref="E19" si="3">SUM(E7:E18)</f>
        <v>0</v>
      </c>
      <c r="F19" s="689">
        <f t="shared" si="1"/>
        <v>0</v>
      </c>
      <c r="G19" s="689">
        <f t="shared" si="1"/>
        <v>0</v>
      </c>
      <c r="H19" s="689">
        <f t="shared" si="1"/>
        <v>0</v>
      </c>
      <c r="I19" s="689">
        <f t="shared" si="1"/>
        <v>0</v>
      </c>
      <c r="J19" s="690">
        <f t="shared" si="1"/>
        <v>0</v>
      </c>
    </row>
    <row r="20" spans="2:10">
      <c r="B20" s="685">
        <v>41640</v>
      </c>
      <c r="C20" s="701"/>
      <c r="D20" s="701"/>
      <c r="E20" s="701"/>
      <c r="F20" s="214"/>
      <c r="G20" s="209"/>
      <c r="H20" s="209"/>
      <c r="I20" s="208"/>
      <c r="J20" s="210">
        <f>SUM(F20:I20)</f>
        <v>0</v>
      </c>
    </row>
    <row r="21" spans="2:10">
      <c r="B21" s="686">
        <v>41671</v>
      </c>
      <c r="C21" s="699"/>
      <c r="D21" s="699"/>
      <c r="E21" s="699"/>
      <c r="F21" s="215"/>
      <c r="G21" s="116"/>
      <c r="H21" s="116"/>
      <c r="I21" s="115"/>
      <c r="J21" s="117">
        <f t="shared" ref="J21:J31" si="4">SUM(F21:I21)</f>
        <v>0</v>
      </c>
    </row>
    <row r="22" spans="2:10">
      <c r="B22" s="686">
        <v>41699</v>
      </c>
      <c r="C22" s="699"/>
      <c r="D22" s="699"/>
      <c r="E22" s="699"/>
      <c r="F22" s="216"/>
      <c r="G22" s="116"/>
      <c r="H22" s="116"/>
      <c r="I22" s="115"/>
      <c r="J22" s="117">
        <f t="shared" si="4"/>
        <v>0</v>
      </c>
    </row>
    <row r="23" spans="2:10">
      <c r="B23" s="686">
        <v>41730</v>
      </c>
      <c r="C23" s="699"/>
      <c r="D23" s="699"/>
      <c r="E23" s="699"/>
      <c r="F23" s="216"/>
      <c r="G23" s="116"/>
      <c r="H23" s="116"/>
      <c r="I23" s="115"/>
      <c r="J23" s="117">
        <f t="shared" si="4"/>
        <v>0</v>
      </c>
    </row>
    <row r="24" spans="2:10">
      <c r="B24" s="686">
        <v>41760</v>
      </c>
      <c r="C24" s="699"/>
      <c r="D24" s="699"/>
      <c r="E24" s="699"/>
      <c r="F24" s="216"/>
      <c r="G24" s="116"/>
      <c r="H24" s="116"/>
      <c r="I24" s="115"/>
      <c r="J24" s="117">
        <f t="shared" si="4"/>
        <v>0</v>
      </c>
    </row>
    <row r="25" spans="2:10">
      <c r="B25" s="686">
        <v>41791</v>
      </c>
      <c r="C25" s="699"/>
      <c r="D25" s="699"/>
      <c r="E25" s="699"/>
      <c r="F25" s="216"/>
      <c r="G25" s="116"/>
      <c r="H25" s="116"/>
      <c r="I25" s="115"/>
      <c r="J25" s="117">
        <f t="shared" si="4"/>
        <v>0</v>
      </c>
    </row>
    <row r="26" spans="2:10">
      <c r="B26" s="686">
        <v>41821</v>
      </c>
      <c r="C26" s="699"/>
      <c r="D26" s="699"/>
      <c r="E26" s="699"/>
      <c r="F26" s="216"/>
      <c r="G26" s="116"/>
      <c r="H26" s="116"/>
      <c r="I26" s="115"/>
      <c r="J26" s="117">
        <f t="shared" si="4"/>
        <v>0</v>
      </c>
    </row>
    <row r="27" spans="2:10">
      <c r="B27" s="686">
        <v>41852</v>
      </c>
      <c r="C27" s="699"/>
      <c r="D27" s="699"/>
      <c r="E27" s="699"/>
      <c r="F27" s="216"/>
      <c r="G27" s="116"/>
      <c r="H27" s="116"/>
      <c r="I27" s="115"/>
      <c r="J27" s="117">
        <f t="shared" si="4"/>
        <v>0</v>
      </c>
    </row>
    <row r="28" spans="2:10">
      <c r="B28" s="686">
        <v>41883</v>
      </c>
      <c r="C28" s="699"/>
      <c r="D28" s="699"/>
      <c r="E28" s="699"/>
      <c r="F28" s="216"/>
      <c r="G28" s="116"/>
      <c r="H28" s="116"/>
      <c r="I28" s="115"/>
      <c r="J28" s="117">
        <f t="shared" si="4"/>
        <v>0</v>
      </c>
    </row>
    <row r="29" spans="2:10">
      <c r="B29" s="686">
        <v>41913</v>
      </c>
      <c r="C29" s="699"/>
      <c r="D29" s="699"/>
      <c r="E29" s="699"/>
      <c r="F29" s="216"/>
      <c r="G29" s="116"/>
      <c r="H29" s="116"/>
      <c r="I29" s="115"/>
      <c r="J29" s="117">
        <f t="shared" si="4"/>
        <v>0</v>
      </c>
    </row>
    <row r="30" spans="2:10">
      <c r="B30" s="686">
        <v>41944</v>
      </c>
      <c r="C30" s="699"/>
      <c r="D30" s="699"/>
      <c r="E30" s="699"/>
      <c r="F30" s="217"/>
      <c r="G30" s="118"/>
      <c r="H30" s="118"/>
      <c r="I30" s="118"/>
      <c r="J30" s="119">
        <f t="shared" si="4"/>
        <v>0</v>
      </c>
    </row>
    <row r="31" spans="2:10" ht="13.5" thickBot="1">
      <c r="B31" s="687">
        <v>41974</v>
      </c>
      <c r="C31" s="700"/>
      <c r="D31" s="700"/>
      <c r="E31" s="700"/>
      <c r="F31" s="218"/>
      <c r="G31" s="120"/>
      <c r="H31" s="120"/>
      <c r="I31" s="120"/>
      <c r="J31" s="121">
        <f t="shared" si="4"/>
        <v>0</v>
      </c>
    </row>
    <row r="32" spans="2:10" ht="13.5" thickBot="1">
      <c r="B32" s="688" t="s">
        <v>641</v>
      </c>
      <c r="C32" s="689">
        <f t="shared" ref="C32:J32" si="5">SUM(C20:C31)</f>
        <v>0</v>
      </c>
      <c r="D32" s="689">
        <f t="shared" ref="D32" si="6">SUM(D20:D31)</f>
        <v>0</v>
      </c>
      <c r="E32" s="689">
        <f t="shared" ref="E32" si="7">SUM(E20:E31)</f>
        <v>0</v>
      </c>
      <c r="F32" s="689">
        <f t="shared" si="5"/>
        <v>0</v>
      </c>
      <c r="G32" s="689">
        <f t="shared" si="5"/>
        <v>0</v>
      </c>
      <c r="H32" s="689">
        <f t="shared" si="5"/>
        <v>0</v>
      </c>
      <c r="I32" s="689">
        <f t="shared" si="5"/>
        <v>0</v>
      </c>
      <c r="J32" s="690">
        <f t="shared" si="5"/>
        <v>0</v>
      </c>
    </row>
    <row r="33" spans="2:18" ht="15.75">
      <c r="B33" s="685">
        <v>42005</v>
      </c>
      <c r="C33" s="702"/>
      <c r="D33" s="702"/>
      <c r="E33" s="702"/>
      <c r="F33" s="703"/>
      <c r="G33" s="704"/>
      <c r="H33" s="705"/>
      <c r="I33" s="705"/>
      <c r="J33" s="210">
        <f>SUM(F33:I33)</f>
        <v>0</v>
      </c>
    </row>
    <row r="34" spans="2:18">
      <c r="B34" s="686">
        <v>42036</v>
      </c>
      <c r="C34" s="706"/>
      <c r="D34" s="706"/>
      <c r="E34" s="706"/>
      <c r="F34" s="707"/>
      <c r="G34" s="708"/>
      <c r="H34" s="708"/>
      <c r="I34" s="708"/>
      <c r="J34" s="117">
        <f t="shared" ref="J34:J44" si="8">SUM(F34:I34)</f>
        <v>0</v>
      </c>
    </row>
    <row r="35" spans="2:18" s="112" customFormat="1">
      <c r="B35" s="686">
        <v>42064</v>
      </c>
      <c r="C35" s="709"/>
      <c r="D35" s="709"/>
      <c r="E35" s="709"/>
      <c r="F35" s="626"/>
      <c r="G35" s="627"/>
      <c r="H35" s="627"/>
      <c r="I35" s="627"/>
      <c r="J35" s="117">
        <f t="shared" si="8"/>
        <v>0</v>
      </c>
      <c r="K35" s="715"/>
      <c r="L35" s="715"/>
      <c r="M35" s="715"/>
      <c r="N35" s="715"/>
      <c r="O35" s="715"/>
      <c r="P35" s="113"/>
      <c r="Q35" s="113"/>
      <c r="R35" s="113"/>
    </row>
    <row r="36" spans="2:18">
      <c r="B36" s="686">
        <v>42095</v>
      </c>
      <c r="C36" s="710"/>
      <c r="D36" s="710"/>
      <c r="E36" s="710"/>
      <c r="F36" s="711"/>
      <c r="G36" s="708"/>
      <c r="H36" s="708"/>
      <c r="I36" s="708"/>
      <c r="J36" s="117">
        <f t="shared" si="8"/>
        <v>0</v>
      </c>
    </row>
    <row r="37" spans="2:18">
      <c r="B37" s="686">
        <v>42125</v>
      </c>
      <c r="C37" s="710"/>
      <c r="D37" s="710"/>
      <c r="E37" s="710"/>
      <c r="F37" s="711"/>
      <c r="G37" s="708"/>
      <c r="H37" s="708"/>
      <c r="I37" s="708"/>
      <c r="J37" s="117">
        <f t="shared" si="8"/>
        <v>0</v>
      </c>
    </row>
    <row r="38" spans="2:18">
      <c r="B38" s="686">
        <v>42156</v>
      </c>
      <c r="C38" s="710"/>
      <c r="D38" s="710"/>
      <c r="E38" s="710"/>
      <c r="F38" s="711"/>
      <c r="G38" s="708"/>
      <c r="H38" s="708"/>
      <c r="I38" s="708"/>
      <c r="J38" s="117">
        <f t="shared" si="8"/>
        <v>0</v>
      </c>
    </row>
    <row r="39" spans="2:18">
      <c r="B39" s="686">
        <v>42186</v>
      </c>
      <c r="C39" s="710"/>
      <c r="D39" s="710"/>
      <c r="E39" s="710"/>
      <c r="F39" s="711"/>
      <c r="G39" s="708"/>
      <c r="H39" s="708"/>
      <c r="I39" s="708"/>
      <c r="J39" s="117">
        <f t="shared" si="8"/>
        <v>0</v>
      </c>
    </row>
    <row r="40" spans="2:18">
      <c r="B40" s="686">
        <v>42217</v>
      </c>
      <c r="C40" s="710"/>
      <c r="D40" s="710"/>
      <c r="E40" s="710"/>
      <c r="F40" s="711"/>
      <c r="G40" s="708"/>
      <c r="H40" s="708"/>
      <c r="I40" s="708"/>
      <c r="J40" s="117">
        <f t="shared" si="8"/>
        <v>0</v>
      </c>
    </row>
    <row r="41" spans="2:18">
      <c r="B41" s="686">
        <v>42248</v>
      </c>
      <c r="C41" s="710"/>
      <c r="D41" s="710"/>
      <c r="E41" s="710"/>
      <c r="F41" s="711"/>
      <c r="G41" s="708"/>
      <c r="H41" s="708"/>
      <c r="I41" s="708"/>
      <c r="J41" s="117">
        <f t="shared" si="8"/>
        <v>0</v>
      </c>
    </row>
    <row r="42" spans="2:18">
      <c r="B42" s="686">
        <v>42278</v>
      </c>
      <c r="C42" s="710"/>
      <c r="D42" s="710"/>
      <c r="E42" s="710"/>
      <c r="F42" s="711"/>
      <c r="G42" s="708"/>
      <c r="H42" s="708"/>
      <c r="I42" s="708"/>
      <c r="J42" s="117">
        <f t="shared" si="8"/>
        <v>0</v>
      </c>
    </row>
    <row r="43" spans="2:18">
      <c r="B43" s="686">
        <v>42309</v>
      </c>
      <c r="C43" s="710"/>
      <c r="D43" s="710"/>
      <c r="E43" s="710"/>
      <c r="F43" s="711"/>
      <c r="G43" s="708"/>
      <c r="H43" s="708"/>
      <c r="I43" s="708"/>
      <c r="J43" s="119">
        <f t="shared" si="8"/>
        <v>0</v>
      </c>
    </row>
    <row r="44" spans="2:18" ht="13.5" thickBot="1">
      <c r="B44" s="691">
        <v>42339</v>
      </c>
      <c r="C44" s="712"/>
      <c r="D44" s="712"/>
      <c r="E44" s="712"/>
      <c r="F44" s="713"/>
      <c r="G44" s="714"/>
      <c r="H44" s="714"/>
      <c r="I44" s="714"/>
      <c r="J44" s="121">
        <f t="shared" si="8"/>
        <v>0</v>
      </c>
    </row>
    <row r="45" spans="2:18" ht="13.5" thickBot="1">
      <c r="B45" s="692" t="s">
        <v>642</v>
      </c>
      <c r="C45" s="689">
        <f t="shared" ref="C45:J45" si="9">SUM(C33:C44)</f>
        <v>0</v>
      </c>
      <c r="D45" s="689">
        <f t="shared" ref="D45" si="10">SUM(D33:D44)</f>
        <v>0</v>
      </c>
      <c r="E45" s="689">
        <f t="shared" ref="E45" si="11">SUM(E33:E44)</f>
        <v>0</v>
      </c>
      <c r="F45" s="689">
        <f t="shared" si="9"/>
        <v>0</v>
      </c>
      <c r="G45" s="689">
        <f t="shared" si="9"/>
        <v>0</v>
      </c>
      <c r="H45" s="689">
        <f t="shared" si="9"/>
        <v>0</v>
      </c>
      <c r="I45" s="689">
        <f t="shared" si="9"/>
        <v>0</v>
      </c>
      <c r="J45" s="690">
        <f t="shared" si="9"/>
        <v>0</v>
      </c>
    </row>
    <row r="46" spans="2:18" ht="7.9" customHeight="1">
      <c r="B46" s="2"/>
      <c r="C46" s="392"/>
      <c r="D46" s="392"/>
      <c r="E46" s="392"/>
      <c r="F46" s="392"/>
      <c r="G46" s="392"/>
      <c r="H46" s="392"/>
      <c r="I46" s="392"/>
      <c r="J46" s="392"/>
    </row>
    <row r="47" spans="2:18">
      <c r="B47" s="2"/>
      <c r="C47" s="392"/>
      <c r="D47" s="392"/>
      <c r="E47" s="392"/>
      <c r="F47" s="392"/>
      <c r="G47" s="392"/>
      <c r="H47" s="392"/>
      <c r="I47" s="392"/>
      <c r="J47" s="392"/>
    </row>
    <row r="48" spans="2:18">
      <c r="B48" s="2"/>
      <c r="C48" s="392"/>
      <c r="D48" s="392"/>
      <c r="E48" s="392"/>
      <c r="F48" s="392"/>
      <c r="G48" s="392"/>
      <c r="H48" s="392"/>
      <c r="I48" s="392"/>
      <c r="J48" s="392"/>
    </row>
    <row r="49" spans="2:10">
      <c r="B49" s="2"/>
      <c r="C49" s="392"/>
      <c r="D49" s="392"/>
      <c r="E49" s="392"/>
      <c r="F49" s="392"/>
      <c r="G49" s="392"/>
      <c r="H49" s="392"/>
      <c r="I49" s="392"/>
      <c r="J49" s="392"/>
    </row>
    <row r="50" spans="2:10">
      <c r="B50" s="2"/>
      <c r="C50" s="392"/>
      <c r="D50" s="392"/>
      <c r="E50" s="392"/>
      <c r="F50" s="392"/>
      <c r="G50" s="392"/>
      <c r="H50" s="392"/>
      <c r="I50" s="392"/>
      <c r="J50" s="392"/>
    </row>
    <row r="51" spans="2:10">
      <c r="B51" s="2"/>
      <c r="C51" s="392"/>
      <c r="D51" s="392"/>
      <c r="E51" s="392"/>
      <c r="F51" s="392"/>
      <c r="G51" s="392"/>
      <c r="H51" s="392"/>
      <c r="I51" s="392"/>
      <c r="J51" s="392"/>
    </row>
    <row r="52" spans="2:10">
      <c r="B52" s="2"/>
      <c r="C52" s="392"/>
      <c r="D52" s="392"/>
      <c r="E52" s="392"/>
      <c r="F52" s="392"/>
      <c r="G52" s="392"/>
      <c r="H52" s="392"/>
      <c r="I52" s="392"/>
      <c r="J52" s="392"/>
    </row>
    <row r="53" spans="2:10">
      <c r="B53" s="2"/>
      <c r="C53" s="392"/>
      <c r="D53" s="392"/>
      <c r="E53" s="392"/>
      <c r="F53" s="392"/>
      <c r="G53" s="392"/>
      <c r="H53" s="392"/>
      <c r="I53" s="392"/>
      <c r="J53" s="392"/>
    </row>
    <row r="54" spans="2:10">
      <c r="B54" s="2"/>
      <c r="C54" s="392"/>
      <c r="D54" s="392"/>
      <c r="E54" s="392"/>
      <c r="F54" s="392"/>
      <c r="G54" s="392"/>
      <c r="H54" s="392"/>
      <c r="I54" s="392"/>
      <c r="J54" s="392"/>
    </row>
    <row r="55" spans="2:10">
      <c r="B55" s="2"/>
      <c r="C55" s="392"/>
      <c r="D55" s="392"/>
      <c r="E55" s="392"/>
      <c r="F55" s="392"/>
      <c r="G55" s="392"/>
      <c r="H55" s="392"/>
      <c r="I55" s="392"/>
      <c r="J55" s="392"/>
    </row>
    <row r="56" spans="2:10">
      <c r="B56" s="2"/>
      <c r="C56" s="392"/>
      <c r="D56" s="392"/>
      <c r="E56" s="392"/>
      <c r="F56" s="392"/>
      <c r="G56" s="392"/>
      <c r="H56" s="392"/>
      <c r="I56" s="392"/>
      <c r="J56" s="392"/>
    </row>
    <row r="57" spans="2:10">
      <c r="B57" s="2"/>
      <c r="C57" s="392"/>
      <c r="D57" s="392"/>
      <c r="E57" s="392"/>
      <c r="F57" s="392"/>
      <c r="G57" s="392"/>
      <c r="H57" s="392"/>
      <c r="I57" s="392"/>
      <c r="J57" s="392"/>
    </row>
    <row r="58" spans="2:10">
      <c r="B58" s="2"/>
      <c r="C58" s="392"/>
      <c r="D58" s="392"/>
      <c r="E58" s="392"/>
      <c r="F58" s="392"/>
      <c r="G58" s="392"/>
      <c r="H58" s="392"/>
      <c r="I58" s="392"/>
      <c r="J58" s="392"/>
    </row>
    <row r="59" spans="2:10">
      <c r="B59" s="2"/>
      <c r="C59" s="392"/>
      <c r="D59" s="392"/>
      <c r="E59" s="392"/>
      <c r="F59" s="392"/>
      <c r="G59" s="392"/>
      <c r="H59" s="392"/>
      <c r="I59" s="392"/>
      <c r="J59" s="392"/>
    </row>
    <row r="60" spans="2:10">
      <c r="B60" s="2"/>
      <c r="C60" s="392"/>
      <c r="D60" s="392"/>
      <c r="E60" s="392"/>
      <c r="F60" s="392"/>
      <c r="G60" s="392"/>
      <c r="H60" s="392"/>
      <c r="I60" s="392"/>
      <c r="J60" s="392"/>
    </row>
    <row r="61" spans="2:10">
      <c r="B61" s="2"/>
      <c r="C61" s="392"/>
      <c r="D61" s="392"/>
      <c r="E61" s="392"/>
      <c r="F61" s="392"/>
      <c r="G61" s="392"/>
      <c r="H61" s="392"/>
      <c r="I61" s="392"/>
      <c r="J61" s="392"/>
    </row>
  </sheetData>
  <sheetProtection password="96CB" sheet="1" objects="1" scenarios="1" formatCells="0" formatColumns="0" formatRows="0" insertColumns="0" insertRows="0" deleteColumns="0" deleteRows="0" selectLockedCells="1"/>
  <mergeCells count="6">
    <mergeCell ref="B4:J4"/>
    <mergeCell ref="F5:J5"/>
    <mergeCell ref="B5:B6"/>
    <mergeCell ref="C5:C6"/>
    <mergeCell ref="E5:E6"/>
    <mergeCell ref="D5:D6"/>
  </mergeCells>
  <pageMargins left="0.74803149606299213" right="0.74803149606299213" top="0.98425196850393704" bottom="0.98425196850393704" header="0.51181102362204722" footer="0.51181102362204722"/>
  <pageSetup paperSize="9" scale="66" orientation="landscape" r:id="rId1"/>
  <headerFooter alignWithMargins="0"/>
  <ignoredErrors>
    <ignoredError sqref="F19:J19 C19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1"/>
  <sheetViews>
    <sheetView showGridLines="0" view="pageBreakPreview" zoomScale="85" zoomScaleNormal="90" zoomScaleSheetLayoutView="85" workbookViewId="0">
      <selection activeCell="C8" sqref="C8:E21"/>
    </sheetView>
  </sheetViews>
  <sheetFormatPr defaultColWidth="8.85546875" defaultRowHeight="14.25"/>
  <cols>
    <col min="1" max="1" width="1.7109375" style="726" customWidth="1"/>
    <col min="2" max="2" width="11.28515625" style="726" customWidth="1"/>
    <col min="3" max="5" width="17.7109375" style="726" customWidth="1"/>
    <col min="6" max="6" width="1.7109375" style="726" customWidth="1"/>
    <col min="7" max="7" width="15" style="726" customWidth="1"/>
    <col min="8" max="8" width="12.140625" style="726" customWidth="1"/>
    <col min="9" max="9" width="14.85546875" style="726" customWidth="1"/>
    <col min="10" max="10" width="5.42578125" style="726" bestFit="1" customWidth="1"/>
    <col min="11" max="11" width="10.42578125" style="726" bestFit="1" customWidth="1"/>
    <col min="12" max="12" width="13.28515625" style="726" bestFit="1" customWidth="1"/>
    <col min="13" max="13" width="12" style="726" bestFit="1" customWidth="1"/>
    <col min="14" max="14" width="16.7109375" style="726" customWidth="1"/>
    <col min="15" max="15" width="19.28515625" style="726" bestFit="1" customWidth="1"/>
    <col min="16" max="16" width="8.28515625" style="726" customWidth="1"/>
    <col min="17" max="17" width="10.7109375" style="726" bestFit="1" customWidth="1"/>
    <col min="18" max="18" width="13.85546875" style="726" customWidth="1"/>
    <col min="19" max="19" width="13.28515625" style="726" bestFit="1" customWidth="1"/>
    <col min="20" max="20" width="5.42578125" style="726" bestFit="1" customWidth="1"/>
    <col min="21" max="21" width="12" style="726" bestFit="1" customWidth="1"/>
    <col min="22" max="23" width="13.7109375" style="726" customWidth="1"/>
    <col min="24" max="25" width="9.28515625" style="726" customWidth="1"/>
    <col min="26" max="16384" width="8.85546875" style="726"/>
  </cols>
  <sheetData>
    <row r="1" spans="2:5" s="716" customFormat="1" ht="7.9" customHeight="1"/>
    <row r="2" spans="2:5" s="716" customFormat="1" ht="15.75">
      <c r="B2" s="232" t="s">
        <v>948</v>
      </c>
    </row>
    <row r="3" spans="2:5" s="716" customFormat="1" ht="14.45" customHeight="1">
      <c r="B3" s="717"/>
    </row>
    <row r="4" spans="2:5" s="716" customFormat="1">
      <c r="B4" s="718"/>
      <c r="C4" s="1235" t="s">
        <v>1031</v>
      </c>
      <c r="D4" s="1235"/>
      <c r="E4" s="1235"/>
    </row>
    <row r="5" spans="2:5" s="716" customFormat="1">
      <c r="B5" s="719" t="s">
        <v>32</v>
      </c>
      <c r="C5" s="720" t="s">
        <v>918</v>
      </c>
      <c r="D5" s="720" t="s">
        <v>919</v>
      </c>
      <c r="E5" s="720" t="s">
        <v>920</v>
      </c>
    </row>
    <row r="6" spans="2:5">
      <c r="B6" s="724">
        <v>2016</v>
      </c>
      <c r="C6" s="725"/>
      <c r="D6" s="724"/>
      <c r="E6" s="724"/>
    </row>
    <row r="7" spans="2:5">
      <c r="B7" s="724">
        <v>2016</v>
      </c>
      <c r="C7" s="725"/>
      <c r="D7" s="724"/>
      <c r="E7" s="724"/>
    </row>
    <row r="8" spans="2:5">
      <c r="B8" s="724">
        <v>2016</v>
      </c>
      <c r="C8" s="725"/>
      <c r="D8" s="724"/>
      <c r="E8" s="724"/>
    </row>
    <row r="9" spans="2:5">
      <c r="B9" s="724">
        <v>2016</v>
      </c>
      <c r="C9" s="725"/>
      <c r="D9" s="724"/>
      <c r="E9" s="724"/>
    </row>
    <row r="10" spans="2:5">
      <c r="B10" s="724">
        <v>2016</v>
      </c>
      <c r="C10" s="725"/>
      <c r="D10" s="727"/>
      <c r="E10" s="727"/>
    </row>
    <row r="11" spans="2:5">
      <c r="B11" s="724">
        <v>2016</v>
      </c>
      <c r="C11" s="725"/>
      <c r="D11" s="727"/>
      <c r="E11" s="727"/>
    </row>
    <row r="12" spans="2:5">
      <c r="B12" s="724">
        <v>2016</v>
      </c>
      <c r="C12" s="725"/>
      <c r="D12" s="728"/>
      <c r="E12" s="728"/>
    </row>
    <row r="13" spans="2:5">
      <c r="B13" s="725"/>
      <c r="C13" s="725"/>
      <c r="D13" s="728"/>
      <c r="E13" s="728"/>
    </row>
    <row r="14" spans="2:5">
      <c r="B14" s="728"/>
      <c r="C14" s="725"/>
      <c r="D14" s="728"/>
      <c r="E14" s="728"/>
    </row>
    <row r="15" spans="2:5">
      <c r="B15" s="728"/>
      <c r="C15" s="725"/>
      <c r="D15" s="728"/>
      <c r="E15" s="728"/>
    </row>
    <row r="16" spans="2:5">
      <c r="B16" s="728"/>
      <c r="C16" s="725"/>
      <c r="D16" s="728"/>
      <c r="E16" s="728"/>
    </row>
    <row r="17" spans="2:7">
      <c r="B17" s="728"/>
      <c r="C17" s="725"/>
      <c r="D17" s="728"/>
      <c r="E17" s="728"/>
    </row>
    <row r="18" spans="2:7">
      <c r="B18" s="728"/>
      <c r="C18" s="725"/>
      <c r="D18" s="728"/>
      <c r="E18" s="728"/>
    </row>
    <row r="19" spans="2:7">
      <c r="B19" s="728"/>
      <c r="C19" s="725"/>
      <c r="D19" s="728"/>
      <c r="E19" s="728"/>
    </row>
    <row r="20" spans="2:7">
      <c r="B20" s="728"/>
      <c r="C20" s="725"/>
      <c r="D20" s="728"/>
      <c r="E20" s="728"/>
    </row>
    <row r="21" spans="2:7">
      <c r="B21" s="728"/>
      <c r="C21" s="725"/>
      <c r="D21" s="728"/>
      <c r="E21" s="728"/>
    </row>
    <row r="22" spans="2:7">
      <c r="B22" s="728"/>
      <c r="C22" s="725"/>
      <c r="D22" s="728"/>
      <c r="E22" s="728"/>
    </row>
    <row r="23" spans="2:7">
      <c r="B23" s="728"/>
      <c r="C23" s="725"/>
      <c r="D23" s="728"/>
      <c r="E23" s="728"/>
    </row>
    <row r="24" spans="2:7">
      <c r="B24" s="728"/>
      <c r="C24" s="725"/>
      <c r="D24" s="728"/>
      <c r="E24" s="728"/>
    </row>
    <row r="25" spans="2:7">
      <c r="B25" s="728"/>
      <c r="C25" s="725"/>
      <c r="D25" s="728"/>
      <c r="E25" s="728"/>
      <c r="G25" s="729"/>
    </row>
    <row r="26" spans="2:7" s="729" customFormat="1">
      <c r="B26" s="728"/>
      <c r="C26" s="725"/>
      <c r="D26" s="728"/>
      <c r="E26" s="728"/>
    </row>
    <row r="27" spans="2:7" s="730" customFormat="1">
      <c r="B27" s="728"/>
      <c r="C27" s="725"/>
      <c r="D27" s="728"/>
      <c r="E27" s="728"/>
    </row>
    <row r="28" spans="2:7" s="729" customFormat="1">
      <c r="B28" s="728"/>
      <c r="C28" s="725"/>
      <c r="D28" s="728"/>
      <c r="E28" s="728"/>
    </row>
    <row r="29" spans="2:7" s="729" customFormat="1">
      <c r="B29" s="728"/>
      <c r="C29" s="725"/>
      <c r="D29" s="728"/>
      <c r="E29" s="728"/>
    </row>
    <row r="30" spans="2:7" s="729" customFormat="1">
      <c r="B30" s="728"/>
      <c r="C30" s="725"/>
      <c r="D30" s="728"/>
      <c r="E30" s="728"/>
    </row>
    <row r="31" spans="2:7" s="729" customFormat="1">
      <c r="B31" s="728"/>
      <c r="C31" s="725"/>
      <c r="D31" s="728"/>
      <c r="E31" s="728"/>
    </row>
    <row r="32" spans="2:7">
      <c r="B32" s="728"/>
      <c r="C32" s="725"/>
      <c r="D32" s="728"/>
      <c r="E32" s="728"/>
    </row>
    <row r="33" spans="2:5">
      <c r="B33" s="728"/>
      <c r="C33" s="725"/>
      <c r="D33" s="728"/>
      <c r="E33" s="728"/>
    </row>
    <row r="34" spans="2:5">
      <c r="B34" s="728"/>
      <c r="C34" s="725"/>
      <c r="D34" s="728"/>
      <c r="E34" s="728"/>
    </row>
    <row r="35" spans="2:5">
      <c r="B35" s="728"/>
      <c r="C35" s="725"/>
      <c r="D35" s="728"/>
      <c r="E35" s="728"/>
    </row>
    <row r="36" spans="2:5">
      <c r="B36" s="728"/>
      <c r="C36" s="725"/>
      <c r="D36" s="728"/>
      <c r="E36" s="728"/>
    </row>
    <row r="37" spans="2:5">
      <c r="B37" s="728"/>
      <c r="C37" s="725"/>
      <c r="D37" s="728"/>
      <c r="E37" s="728"/>
    </row>
    <row r="38" spans="2:5">
      <c r="B38" s="728"/>
      <c r="C38" s="725"/>
      <c r="D38" s="728"/>
      <c r="E38" s="728"/>
    </row>
    <row r="39" spans="2:5">
      <c r="B39" s="728"/>
      <c r="C39" s="725"/>
      <c r="D39" s="728"/>
      <c r="E39" s="728"/>
    </row>
    <row r="40" spans="2:5">
      <c r="B40" s="728"/>
      <c r="C40" s="725"/>
      <c r="D40" s="728"/>
      <c r="E40" s="728"/>
    </row>
    <row r="41" spans="2:5">
      <c r="B41" s="728"/>
      <c r="C41" s="725"/>
      <c r="D41" s="728"/>
      <c r="E41" s="728"/>
    </row>
    <row r="42" spans="2:5">
      <c r="B42" s="728"/>
      <c r="C42" s="725"/>
      <c r="D42" s="728"/>
      <c r="E42" s="728"/>
    </row>
    <row r="43" spans="2:5">
      <c r="B43" s="728"/>
      <c r="C43" s="725"/>
      <c r="D43" s="728"/>
      <c r="E43" s="728"/>
    </row>
    <row r="44" spans="2:5">
      <c r="B44" s="728"/>
      <c r="C44" s="725"/>
      <c r="D44" s="728"/>
      <c r="E44" s="728"/>
    </row>
    <row r="45" spans="2:5">
      <c r="B45" s="728"/>
      <c r="C45" s="725"/>
      <c r="D45" s="728"/>
      <c r="E45" s="728"/>
    </row>
    <row r="46" spans="2:5">
      <c r="B46" s="728"/>
      <c r="C46" s="725"/>
      <c r="D46" s="728"/>
      <c r="E46" s="728"/>
    </row>
    <row r="47" spans="2:5">
      <c r="B47" s="728"/>
      <c r="C47" s="725"/>
      <c r="D47" s="728"/>
      <c r="E47" s="728"/>
    </row>
    <row r="48" spans="2:5">
      <c r="B48" s="728"/>
      <c r="C48" s="725"/>
      <c r="D48" s="728"/>
      <c r="E48" s="728"/>
    </row>
    <row r="49" spans="2:5">
      <c r="B49" s="728"/>
      <c r="C49" s="725"/>
      <c r="D49" s="728"/>
      <c r="E49" s="728"/>
    </row>
    <row r="50" spans="2:5">
      <c r="B50" s="728"/>
      <c r="C50" s="725"/>
      <c r="D50" s="728"/>
      <c r="E50" s="728"/>
    </row>
    <row r="51" spans="2:5">
      <c r="B51" s="728"/>
      <c r="C51" s="725"/>
      <c r="D51" s="728"/>
      <c r="E51" s="728"/>
    </row>
    <row r="52" spans="2:5">
      <c r="B52" s="728"/>
      <c r="C52" s="725"/>
      <c r="D52" s="728"/>
      <c r="E52" s="728"/>
    </row>
    <row r="53" spans="2:5">
      <c r="B53" s="728"/>
      <c r="C53" s="725"/>
      <c r="D53" s="728"/>
      <c r="E53" s="728"/>
    </row>
    <row r="54" spans="2:5">
      <c r="B54" s="728"/>
      <c r="C54" s="725"/>
      <c r="D54" s="728"/>
      <c r="E54" s="728"/>
    </row>
    <row r="55" spans="2:5">
      <c r="B55" s="728"/>
      <c r="C55" s="725"/>
      <c r="D55" s="728"/>
      <c r="E55" s="728"/>
    </row>
    <row r="56" spans="2:5">
      <c r="B56" s="728"/>
      <c r="C56" s="725"/>
      <c r="D56" s="728"/>
      <c r="E56" s="728"/>
    </row>
    <row r="57" spans="2:5">
      <c r="B57" s="728"/>
      <c r="C57" s="725"/>
      <c r="D57" s="728"/>
      <c r="E57" s="728"/>
    </row>
    <row r="58" spans="2:5">
      <c r="B58" s="728"/>
      <c r="C58" s="725"/>
      <c r="D58" s="728"/>
      <c r="E58" s="728"/>
    </row>
    <row r="59" spans="2:5">
      <c r="B59" s="728"/>
      <c r="C59" s="725"/>
      <c r="D59" s="728"/>
      <c r="E59" s="728"/>
    </row>
    <row r="60" spans="2:5">
      <c r="B60" s="728"/>
      <c r="C60" s="725"/>
      <c r="D60" s="728"/>
      <c r="E60" s="728"/>
    </row>
    <row r="61" spans="2:5">
      <c r="B61" s="728"/>
      <c r="C61" s="725"/>
      <c r="D61" s="728"/>
      <c r="E61" s="728"/>
    </row>
    <row r="62" spans="2:5">
      <c r="B62" s="728"/>
      <c r="C62" s="725"/>
      <c r="D62" s="728"/>
      <c r="E62" s="728"/>
    </row>
    <row r="63" spans="2:5">
      <c r="B63" s="728"/>
      <c r="C63" s="725"/>
      <c r="D63" s="728"/>
      <c r="E63" s="728"/>
    </row>
    <row r="64" spans="2:5">
      <c r="B64" s="728"/>
      <c r="C64" s="725"/>
      <c r="D64" s="728"/>
      <c r="E64" s="728"/>
    </row>
    <row r="65" spans="2:5">
      <c r="B65" s="728"/>
      <c r="C65" s="725"/>
      <c r="D65" s="728"/>
      <c r="E65" s="728"/>
    </row>
    <row r="66" spans="2:5">
      <c r="B66" s="728"/>
      <c r="C66" s="725"/>
      <c r="D66" s="728"/>
      <c r="E66" s="728"/>
    </row>
    <row r="67" spans="2:5">
      <c r="B67" s="728"/>
      <c r="C67" s="725"/>
      <c r="D67" s="728"/>
      <c r="E67" s="728"/>
    </row>
    <row r="68" spans="2:5">
      <c r="B68" s="728"/>
      <c r="C68" s="725"/>
      <c r="D68" s="728"/>
      <c r="E68" s="728"/>
    </row>
    <row r="69" spans="2:5">
      <c r="B69" s="728"/>
      <c r="C69" s="725"/>
      <c r="D69" s="728"/>
      <c r="E69" s="728"/>
    </row>
    <row r="70" spans="2:5">
      <c r="B70" s="728"/>
      <c r="C70" s="725"/>
      <c r="D70" s="728"/>
      <c r="E70" s="728"/>
    </row>
    <row r="71" spans="2:5">
      <c r="B71" s="728"/>
      <c r="C71" s="725"/>
      <c r="D71" s="728"/>
      <c r="E71" s="728"/>
    </row>
    <row r="72" spans="2:5">
      <c r="B72" s="728"/>
      <c r="C72" s="725"/>
      <c r="D72" s="728"/>
      <c r="E72" s="728"/>
    </row>
    <row r="73" spans="2:5">
      <c r="B73" s="728"/>
      <c r="C73" s="725"/>
      <c r="D73" s="728"/>
      <c r="E73" s="728"/>
    </row>
    <row r="74" spans="2:5">
      <c r="B74" s="728"/>
      <c r="C74" s="725"/>
      <c r="D74" s="728"/>
      <c r="E74" s="728"/>
    </row>
    <row r="75" spans="2:5">
      <c r="B75" s="728"/>
      <c r="C75" s="725"/>
      <c r="D75" s="728"/>
      <c r="E75" s="728"/>
    </row>
    <row r="76" spans="2:5">
      <c r="B76" s="728"/>
      <c r="C76" s="725"/>
      <c r="D76" s="728"/>
      <c r="E76" s="728"/>
    </row>
    <row r="77" spans="2:5">
      <c r="B77" s="728"/>
      <c r="C77" s="725"/>
      <c r="D77" s="728"/>
      <c r="E77" s="728"/>
    </row>
    <row r="78" spans="2:5">
      <c r="B78" s="728"/>
      <c r="C78" s="725"/>
      <c r="D78" s="728"/>
      <c r="E78" s="728"/>
    </row>
    <row r="79" spans="2:5">
      <c r="B79" s="728"/>
      <c r="C79" s="725"/>
      <c r="D79" s="728"/>
      <c r="E79" s="728"/>
    </row>
    <row r="80" spans="2:5">
      <c r="B80" s="728"/>
      <c r="C80" s="725"/>
      <c r="D80" s="728"/>
      <c r="E80" s="728"/>
    </row>
    <row r="81" spans="2:5">
      <c r="B81" s="728"/>
      <c r="C81" s="725"/>
      <c r="D81" s="728"/>
      <c r="E81" s="728"/>
    </row>
    <row r="82" spans="2:5">
      <c r="B82" s="728"/>
      <c r="C82" s="725"/>
      <c r="D82" s="728"/>
      <c r="E82" s="728"/>
    </row>
    <row r="83" spans="2:5">
      <c r="B83" s="728"/>
      <c r="C83" s="725"/>
      <c r="D83" s="728"/>
      <c r="E83" s="728"/>
    </row>
    <row r="84" spans="2:5">
      <c r="B84" s="728"/>
      <c r="C84" s="725"/>
      <c r="D84" s="728"/>
      <c r="E84" s="728"/>
    </row>
    <row r="85" spans="2:5">
      <c r="B85" s="728"/>
      <c r="C85" s="725"/>
      <c r="D85" s="728"/>
      <c r="E85" s="728"/>
    </row>
    <row r="86" spans="2:5">
      <c r="B86" s="728"/>
      <c r="C86" s="725"/>
      <c r="D86" s="728"/>
      <c r="E86" s="728"/>
    </row>
    <row r="87" spans="2:5">
      <c r="B87" s="728"/>
      <c r="C87" s="725"/>
      <c r="D87" s="728"/>
      <c r="E87" s="728"/>
    </row>
    <row r="88" spans="2:5">
      <c r="B88" s="728"/>
      <c r="C88" s="725"/>
      <c r="D88" s="728"/>
      <c r="E88" s="728"/>
    </row>
    <row r="89" spans="2:5">
      <c r="B89" s="728"/>
      <c r="C89" s="725"/>
      <c r="D89" s="728"/>
      <c r="E89" s="728"/>
    </row>
    <row r="90" spans="2:5">
      <c r="B90" s="728"/>
      <c r="C90" s="725"/>
      <c r="D90" s="728"/>
      <c r="E90" s="728"/>
    </row>
    <row r="91" spans="2:5">
      <c r="B91" s="728"/>
      <c r="C91" s="725"/>
      <c r="D91" s="728"/>
      <c r="E91" s="728"/>
    </row>
    <row r="92" spans="2:5">
      <c r="B92" s="728"/>
      <c r="C92" s="725"/>
      <c r="D92" s="728"/>
      <c r="E92" s="728"/>
    </row>
    <row r="93" spans="2:5">
      <c r="B93" s="728"/>
      <c r="C93" s="725"/>
      <c r="D93" s="728"/>
      <c r="E93" s="728"/>
    </row>
    <row r="94" spans="2:5">
      <c r="B94" s="728"/>
      <c r="C94" s="725"/>
      <c r="D94" s="728"/>
      <c r="E94" s="728"/>
    </row>
    <row r="95" spans="2:5">
      <c r="B95" s="728"/>
      <c r="C95" s="725"/>
      <c r="D95" s="728"/>
      <c r="E95" s="728"/>
    </row>
    <row r="96" spans="2:5">
      <c r="B96" s="728"/>
      <c r="C96" s="725"/>
      <c r="D96" s="728"/>
      <c r="E96" s="728"/>
    </row>
    <row r="97" spans="2:5">
      <c r="B97" s="728"/>
      <c r="C97" s="725"/>
      <c r="D97" s="728"/>
      <c r="E97" s="728"/>
    </row>
    <row r="98" spans="2:5">
      <c r="B98" s="728"/>
      <c r="C98" s="725"/>
      <c r="D98" s="728"/>
      <c r="E98" s="728"/>
    </row>
    <row r="99" spans="2:5">
      <c r="B99" s="728"/>
      <c r="C99" s="725"/>
      <c r="D99" s="728"/>
      <c r="E99" s="728"/>
    </row>
    <row r="101" spans="2:5" ht="7.9" customHeight="1"/>
  </sheetData>
  <sheetProtection password="96CB" sheet="1" objects="1" scenarios="1" formatCells="0" formatColumns="0" formatRows="0" insertColumns="0" insertRows="0" deleteColumns="0" deleteRows="0" selectLockedCells="1"/>
  <autoFilter ref="B5:E12"/>
  <mergeCells count="1">
    <mergeCell ref="C4:E4"/>
  </mergeCells>
  <pageMargins left="0.7" right="0.7" top="0.75" bottom="0.75" header="0.3" footer="0.3"/>
  <pageSetup paperSize="9" scale="6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'Sayaç Bilgileri'!$AF$14:$AF$29</xm:f>
          </x14:formula1>
          <xm:sqref>C6:C99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8"/>
  <sheetViews>
    <sheetView showGridLines="0" view="pageBreakPreview" topLeftCell="A7" zoomScale="85" zoomScaleSheetLayoutView="85" workbookViewId="0">
      <selection activeCell="C22" sqref="C22:E22"/>
    </sheetView>
  </sheetViews>
  <sheetFormatPr defaultColWidth="8.85546875" defaultRowHeight="12.75"/>
  <cols>
    <col min="1" max="1" width="1.7109375" style="303" customWidth="1"/>
    <col min="2" max="2" width="80.85546875" style="303" customWidth="1"/>
    <col min="3" max="5" width="29.7109375" style="303" customWidth="1"/>
    <col min="6" max="6" width="1.7109375" style="145" customWidth="1"/>
    <col min="7" max="7" width="12" style="145" bestFit="1" customWidth="1"/>
    <col min="8" max="13" width="12.5703125" style="145" bestFit="1" customWidth="1"/>
    <col min="14" max="16384" width="8.85546875" style="303"/>
  </cols>
  <sheetData>
    <row r="1" spans="2:5" ht="7.9" customHeight="1"/>
    <row r="2" spans="2:5" ht="15.75">
      <c r="B2" s="232" t="s">
        <v>965</v>
      </c>
      <c r="C2" s="232"/>
      <c r="D2" s="232"/>
      <c r="E2" s="232"/>
    </row>
    <row r="3" spans="2:5" ht="7.9" customHeight="1" thickBot="1">
      <c r="B3" s="232"/>
      <c r="C3" s="232"/>
      <c r="D3" s="232"/>
      <c r="E3" s="232"/>
    </row>
    <row r="4" spans="2:5" ht="15.75" thickBot="1">
      <c r="B4" s="731" t="s">
        <v>33</v>
      </c>
      <c r="C4" s="732">
        <v>41639</v>
      </c>
      <c r="D4" s="732">
        <v>42004</v>
      </c>
      <c r="E4" s="732">
        <v>42369</v>
      </c>
    </row>
    <row r="5" spans="2:5" ht="15">
      <c r="B5" s="733" t="s">
        <v>34</v>
      </c>
      <c r="C5" s="431"/>
      <c r="D5" s="431"/>
      <c r="E5" s="431"/>
    </row>
    <row r="6" spans="2:5" ht="15">
      <c r="B6" s="734" t="s">
        <v>35</v>
      </c>
      <c r="C6" s="432"/>
      <c r="D6" s="432"/>
      <c r="E6" s="432"/>
    </row>
    <row r="7" spans="2:5" ht="15.75" thickBot="1">
      <c r="B7" s="735" t="s">
        <v>538</v>
      </c>
      <c r="C7" s="745"/>
      <c r="D7" s="745"/>
      <c r="E7" s="745"/>
    </row>
    <row r="8" spans="2:5" ht="7.9" customHeight="1" thickBot="1">
      <c r="B8" s="736"/>
      <c r="C8" s="258"/>
      <c r="D8" s="258"/>
      <c r="E8" s="258"/>
    </row>
    <row r="9" spans="2:5" ht="15.75" thickBot="1">
      <c r="B9" s="731" t="s">
        <v>694</v>
      </c>
      <c r="C9" s="732">
        <v>41639</v>
      </c>
      <c r="D9" s="732">
        <v>42004</v>
      </c>
      <c r="E9" s="732">
        <v>42369</v>
      </c>
    </row>
    <row r="10" spans="2:5" ht="14.25" customHeight="1">
      <c r="B10" s="737" t="s">
        <v>681</v>
      </c>
      <c r="C10" s="738">
        <f>SUM(C11:C13)</f>
        <v>0</v>
      </c>
      <c r="D10" s="738">
        <f>SUM(D11:D13)</f>
        <v>0</v>
      </c>
      <c r="E10" s="738">
        <f>SUM(E11:E13)</f>
        <v>0</v>
      </c>
    </row>
    <row r="11" spans="2:5" ht="14.25" customHeight="1">
      <c r="B11" s="739" t="s">
        <v>685</v>
      </c>
      <c r="C11" s="433"/>
      <c r="D11" s="433"/>
      <c r="E11" s="433"/>
    </row>
    <row r="12" spans="2:5" ht="14.25" customHeight="1">
      <c r="B12" s="739" t="s">
        <v>686</v>
      </c>
      <c r="C12" s="433"/>
      <c r="D12" s="433"/>
      <c r="E12" s="433"/>
    </row>
    <row r="13" spans="2:5" ht="14.25" customHeight="1">
      <c r="B13" s="739" t="s">
        <v>687</v>
      </c>
      <c r="C13" s="433"/>
      <c r="D13" s="433"/>
      <c r="E13" s="433"/>
    </row>
    <row r="14" spans="2:5" ht="14.25" customHeight="1">
      <c r="B14" s="737" t="s">
        <v>682</v>
      </c>
      <c r="C14" s="433"/>
      <c r="D14" s="433"/>
      <c r="E14" s="433"/>
    </row>
    <row r="15" spans="2:5" ht="14.25" customHeight="1">
      <c r="B15" s="737" t="s">
        <v>683</v>
      </c>
      <c r="C15" s="738">
        <f>SUM(C16:C19)</f>
        <v>0</v>
      </c>
      <c r="D15" s="738">
        <f>SUM(D16:D19)</f>
        <v>0</v>
      </c>
      <c r="E15" s="738">
        <f>SUM(E16:E19)</f>
        <v>0</v>
      </c>
    </row>
    <row r="16" spans="2:5" ht="14.25" customHeight="1">
      <c r="B16" s="739" t="s">
        <v>688</v>
      </c>
      <c r="C16" s="433"/>
      <c r="D16" s="433"/>
      <c r="E16" s="433"/>
    </row>
    <row r="17" spans="2:5" ht="14.25" customHeight="1">
      <c r="B17" s="739" t="s">
        <v>689</v>
      </c>
      <c r="C17" s="433"/>
      <c r="D17" s="433"/>
      <c r="E17" s="433"/>
    </row>
    <row r="18" spans="2:5" ht="14.25" customHeight="1">
      <c r="B18" s="739" t="s">
        <v>690</v>
      </c>
      <c r="C18" s="433"/>
      <c r="D18" s="433"/>
      <c r="E18" s="433"/>
    </row>
    <row r="19" spans="2:5" ht="14.25" customHeight="1">
      <c r="B19" s="739" t="s">
        <v>691</v>
      </c>
      <c r="C19" s="433"/>
      <c r="D19" s="433"/>
      <c r="E19" s="433"/>
    </row>
    <row r="20" spans="2:5" ht="14.25" customHeight="1">
      <c r="B20" s="737" t="s">
        <v>684</v>
      </c>
      <c r="C20" s="433"/>
      <c r="D20" s="433"/>
      <c r="E20" s="433"/>
    </row>
    <row r="21" spans="2:5" ht="14.25" customHeight="1">
      <c r="B21" s="737" t="s">
        <v>692</v>
      </c>
      <c r="C21" s="433"/>
      <c r="D21" s="433"/>
      <c r="E21" s="433"/>
    </row>
    <row r="22" spans="2:5" ht="14.25" customHeight="1" thickBot="1">
      <c r="B22" s="737" t="s">
        <v>693</v>
      </c>
      <c r="C22" s="433"/>
      <c r="D22" s="433"/>
      <c r="E22" s="433"/>
    </row>
    <row r="23" spans="2:5" ht="14.25" customHeight="1" thickBot="1">
      <c r="B23" s="740" t="s">
        <v>16</v>
      </c>
      <c r="C23" s="741">
        <f>C10+C14+C15+C20+C21+C22</f>
        <v>0</v>
      </c>
      <c r="D23" s="741">
        <f>D10+D14+D15+D20+D21+D22</f>
        <v>0</v>
      </c>
      <c r="E23" s="742">
        <f>E10+E14+E15+E20+E21+E22</f>
        <v>0</v>
      </c>
    </row>
    <row r="24" spans="2:5" ht="7.9" customHeight="1" thickBot="1">
      <c r="B24" s="743"/>
      <c r="C24" s="460"/>
      <c r="D24" s="460"/>
      <c r="E24" s="460"/>
    </row>
    <row r="25" spans="2:5" ht="15.75" thickBot="1">
      <c r="B25" s="731" t="s">
        <v>695</v>
      </c>
      <c r="C25" s="732">
        <v>41639</v>
      </c>
      <c r="D25" s="732">
        <v>42004</v>
      </c>
      <c r="E25" s="732">
        <v>42369</v>
      </c>
    </row>
    <row r="26" spans="2:5" ht="15">
      <c r="B26" s="737" t="s">
        <v>696</v>
      </c>
      <c r="C26" s="738">
        <f>SUM(C27:C29)</f>
        <v>0</v>
      </c>
      <c r="D26" s="738">
        <f>SUM(D27:D29)</f>
        <v>0</v>
      </c>
      <c r="E26" s="738">
        <f>SUM(E27:E29)</f>
        <v>0</v>
      </c>
    </row>
    <row r="27" spans="2:5" ht="14.25">
      <c r="B27" s="739" t="s">
        <v>685</v>
      </c>
      <c r="C27" s="433"/>
      <c r="D27" s="433"/>
      <c r="E27" s="433"/>
    </row>
    <row r="28" spans="2:5" ht="14.25">
      <c r="B28" s="739" t="s">
        <v>686</v>
      </c>
      <c r="C28" s="433"/>
      <c r="D28" s="433"/>
      <c r="E28" s="433"/>
    </row>
    <row r="29" spans="2:5" ht="14.25">
      <c r="B29" s="739" t="s">
        <v>687</v>
      </c>
      <c r="C29" s="433"/>
      <c r="D29" s="433"/>
      <c r="E29" s="433"/>
    </row>
    <row r="30" spans="2:5" ht="15">
      <c r="B30" s="737" t="s">
        <v>697</v>
      </c>
      <c r="C30" s="433"/>
      <c r="D30" s="433"/>
      <c r="E30" s="433"/>
    </row>
    <row r="31" spans="2:5" ht="15">
      <c r="B31" s="737" t="s">
        <v>698</v>
      </c>
      <c r="C31" s="738">
        <f>SUM(C32:C35)</f>
        <v>0</v>
      </c>
      <c r="D31" s="738">
        <f>SUM(D32:D35)</f>
        <v>0</v>
      </c>
      <c r="E31" s="738">
        <f>SUM(E32:E35)</f>
        <v>0</v>
      </c>
    </row>
    <row r="32" spans="2:5" ht="14.25">
      <c r="B32" s="739" t="s">
        <v>688</v>
      </c>
      <c r="C32" s="433"/>
      <c r="D32" s="433"/>
      <c r="E32" s="433"/>
    </row>
    <row r="33" spans="2:13" ht="14.25">
      <c r="B33" s="739" t="s">
        <v>689</v>
      </c>
      <c r="C33" s="433"/>
      <c r="D33" s="433"/>
      <c r="E33" s="433"/>
    </row>
    <row r="34" spans="2:13" ht="14.25">
      <c r="B34" s="739" t="s">
        <v>690</v>
      </c>
      <c r="C34" s="433"/>
      <c r="D34" s="433"/>
      <c r="E34" s="433"/>
    </row>
    <row r="35" spans="2:13" ht="14.25">
      <c r="B35" s="739" t="s">
        <v>691</v>
      </c>
      <c r="C35" s="433"/>
      <c r="D35" s="433"/>
      <c r="E35" s="433"/>
    </row>
    <row r="36" spans="2:13" ht="15">
      <c r="B36" s="737" t="s">
        <v>699</v>
      </c>
      <c r="C36" s="433"/>
      <c r="D36" s="433"/>
      <c r="E36" s="433"/>
    </row>
    <row r="37" spans="2:13" ht="15">
      <c r="B37" s="737" t="s">
        <v>700</v>
      </c>
      <c r="C37" s="433"/>
      <c r="D37" s="433"/>
      <c r="E37" s="433"/>
    </row>
    <row r="38" spans="2:13" ht="15.75" thickBot="1">
      <c r="B38" s="737" t="s">
        <v>701</v>
      </c>
      <c r="C38" s="433"/>
      <c r="D38" s="433"/>
      <c r="E38" s="433"/>
    </row>
    <row r="39" spans="2:13" ht="14.25" customHeight="1" thickBot="1">
      <c r="B39" s="740" t="s">
        <v>16</v>
      </c>
      <c r="C39" s="741">
        <f>C26+C30+C31+C36+C37+C38</f>
        <v>0</v>
      </c>
      <c r="D39" s="741">
        <f>D26+D30+D31+D36+D37+D38</f>
        <v>0</v>
      </c>
      <c r="E39" s="742">
        <f>E26+E30+E31+E36+E37+E38</f>
        <v>0</v>
      </c>
    </row>
    <row r="40" spans="2:13" s="461" customFormat="1" ht="7.9" customHeight="1"/>
    <row r="41" spans="2:13" s="461" customFormat="1"/>
    <row r="42" spans="2:13" s="461" customFormat="1"/>
    <row r="43" spans="2:13" s="461" customFormat="1"/>
    <row r="44" spans="2:13" s="461" customFormat="1"/>
    <row r="45" spans="2:13" s="461" customFormat="1"/>
    <row r="46" spans="2:13" s="461" customFormat="1"/>
    <row r="47" spans="2:13" s="461" customFormat="1"/>
    <row r="48" spans="2:13" s="744" customFormat="1">
      <c r="F48" s="461"/>
      <c r="G48" s="461"/>
      <c r="H48" s="461"/>
      <c r="I48" s="461"/>
      <c r="J48" s="461"/>
      <c r="K48" s="461"/>
      <c r="L48" s="461"/>
      <c r="M48" s="461"/>
    </row>
  </sheetData>
  <sheetProtection password="96CB" sheet="1" objects="1" scenarios="1" formatCells="0" formatColumns="0" formatRows="0" insertColumns="0" insertRows="0" deleteColumns="0" deleteRows="0" selectLockedCells="1"/>
  <pageMargins left="0.74803149606299213" right="0.74803149606299213" top="0.98425196850393704" bottom="0.98425196850393704" header="0.51181102362204722" footer="0.51181102362204722"/>
  <pageSetup paperSize="9" scale="61" orientation="landscape" r:id="rId1"/>
  <headerFooter alignWithMargins="0">
    <oddFooter>&amp;R&amp;P/&amp;N</oddFooter>
  </headerFooter>
  <ignoredErrors>
    <ignoredError sqref="C26:E37 C24:E25 C10:E15 C17:E18 C16:D16 C20:E21 C19 E19" unlocked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4"/>
  <sheetViews>
    <sheetView showGridLines="0" view="pageBreakPreview" zoomScale="85" zoomScaleSheetLayoutView="85" workbookViewId="0">
      <selection activeCell="J7" sqref="J7:K11"/>
    </sheetView>
  </sheetViews>
  <sheetFormatPr defaultColWidth="9.140625" defaultRowHeight="12.75"/>
  <cols>
    <col min="1" max="1" width="1.7109375" style="123" customWidth="1"/>
    <col min="2" max="2" width="9.140625" style="123"/>
    <col min="3" max="3" width="29.85546875" style="123" customWidth="1"/>
    <col min="4" max="4" width="17.140625" style="123" customWidth="1"/>
    <col min="5" max="5" width="16.7109375" style="123" customWidth="1"/>
    <col min="6" max="6" width="13.140625" style="123" customWidth="1"/>
    <col min="7" max="8" width="10.7109375" style="123" customWidth="1"/>
    <col min="9" max="9" width="11.85546875" style="123" customWidth="1"/>
    <col min="10" max="10" width="13.42578125" style="123" customWidth="1"/>
    <col min="11" max="11" width="12.7109375" style="123" customWidth="1"/>
    <col min="12" max="12" width="1.7109375" style="123" customWidth="1"/>
    <col min="13" max="14" width="10.7109375" style="123" customWidth="1"/>
    <col min="15" max="15" width="3.7109375" style="123" customWidth="1"/>
    <col min="16" max="19" width="10.7109375" style="123" customWidth="1"/>
    <col min="20" max="20" width="3.42578125" style="123" customWidth="1"/>
    <col min="21" max="16384" width="9.140625" style="123"/>
  </cols>
  <sheetData>
    <row r="1" spans="2:15" s="746" customFormat="1" ht="7.9" customHeight="1"/>
    <row r="2" spans="2:15" s="746" customFormat="1" ht="15.75">
      <c r="B2" s="111" t="s">
        <v>447</v>
      </c>
      <c r="E2" s="73"/>
      <c r="F2" s="73"/>
      <c r="J2" s="747"/>
      <c r="K2" s="747"/>
      <c r="L2" s="73"/>
      <c r="O2" s="747"/>
    </row>
    <row r="3" spans="2:15" s="746" customFormat="1" ht="7.9" customHeight="1" thickBot="1">
      <c r="B3" s="122"/>
      <c r="E3" s="73"/>
      <c r="F3" s="73"/>
      <c r="J3" s="747"/>
      <c r="K3" s="747"/>
      <c r="L3" s="73"/>
      <c r="O3" s="747"/>
    </row>
    <row r="4" spans="2:15" s="746" customFormat="1" ht="17.25" customHeight="1" thickBot="1">
      <c r="B4" s="1236" t="s">
        <v>966</v>
      </c>
      <c r="C4" s="1237"/>
      <c r="D4" s="1237"/>
      <c r="E4" s="1237"/>
      <c r="F4" s="1237"/>
      <c r="G4" s="1237"/>
      <c r="H4" s="1237"/>
      <c r="I4" s="1237"/>
      <c r="J4" s="1237"/>
      <c r="K4" s="1238"/>
    </row>
    <row r="5" spans="2:15" s="746" customFormat="1" ht="25.5">
      <c r="B5" s="748" t="s">
        <v>448</v>
      </c>
      <c r="C5" s="749" t="s">
        <v>449</v>
      </c>
      <c r="D5" s="749" t="s">
        <v>450</v>
      </c>
      <c r="E5" s="749" t="s">
        <v>451</v>
      </c>
      <c r="F5" s="749" t="s">
        <v>452</v>
      </c>
      <c r="G5" s="749" t="s">
        <v>453</v>
      </c>
      <c r="H5" s="749" t="s">
        <v>454</v>
      </c>
      <c r="I5" s="749" t="s">
        <v>706</v>
      </c>
      <c r="J5" s="749" t="s">
        <v>705</v>
      </c>
      <c r="K5" s="750" t="s">
        <v>455</v>
      </c>
      <c r="M5" s="751"/>
    </row>
    <row r="6" spans="2:15" s="127" customFormat="1">
      <c r="B6" s="124"/>
      <c r="C6" s="125"/>
      <c r="D6" s="125"/>
      <c r="E6" s="125"/>
      <c r="F6" s="125"/>
      <c r="G6" s="125"/>
      <c r="H6" s="125"/>
      <c r="I6" s="125"/>
      <c r="J6" s="125"/>
      <c r="K6" s="126"/>
    </row>
    <row r="7" spans="2:15" s="127" customFormat="1">
      <c r="B7" s="124"/>
      <c r="C7" s="125"/>
      <c r="D7" s="125"/>
      <c r="E7" s="125"/>
      <c r="F7" s="125"/>
      <c r="G7" s="125"/>
      <c r="H7" s="125"/>
      <c r="I7" s="125"/>
      <c r="J7" s="125"/>
      <c r="K7" s="126"/>
    </row>
    <row r="8" spans="2:15" s="127" customFormat="1">
      <c r="B8" s="124"/>
      <c r="C8" s="125"/>
      <c r="D8" s="125"/>
      <c r="E8" s="125"/>
      <c r="F8" s="125"/>
      <c r="G8" s="125"/>
      <c r="H8" s="125"/>
      <c r="I8" s="125"/>
      <c r="J8" s="125"/>
      <c r="K8" s="126"/>
    </row>
    <row r="9" spans="2:15" s="127" customFormat="1">
      <c r="B9" s="124"/>
      <c r="C9" s="125"/>
      <c r="D9" s="125"/>
      <c r="E9" s="125"/>
      <c r="F9" s="125"/>
      <c r="G9" s="125"/>
      <c r="H9" s="125"/>
      <c r="I9" s="125"/>
      <c r="J9" s="125"/>
      <c r="K9" s="126"/>
    </row>
    <row r="10" spans="2:15" s="127" customFormat="1">
      <c r="B10" s="124"/>
      <c r="C10" s="125"/>
      <c r="D10" s="125"/>
      <c r="E10" s="125"/>
      <c r="F10" s="125"/>
      <c r="G10" s="125"/>
      <c r="H10" s="125"/>
      <c r="I10" s="125"/>
      <c r="J10" s="125"/>
      <c r="K10" s="126"/>
    </row>
    <row r="11" spans="2:15" s="127" customFormat="1">
      <c r="B11" s="124"/>
      <c r="C11" s="125"/>
      <c r="D11" s="125"/>
      <c r="E11" s="125"/>
      <c r="F11" s="125"/>
      <c r="G11" s="125"/>
      <c r="H11" s="125"/>
      <c r="I11" s="125"/>
      <c r="J11" s="125"/>
      <c r="K11" s="126"/>
    </row>
    <row r="12" spans="2:15" s="127" customFormat="1">
      <c r="B12" s="124"/>
      <c r="C12" s="125"/>
      <c r="D12" s="125"/>
      <c r="E12" s="125"/>
      <c r="F12" s="125"/>
      <c r="G12" s="125"/>
      <c r="H12" s="125"/>
      <c r="I12" s="125"/>
      <c r="J12" s="125"/>
      <c r="K12" s="126"/>
    </row>
    <row r="13" spans="2:15" s="127" customFormat="1" ht="13.5" thickBot="1">
      <c r="B13" s="128"/>
      <c r="C13" s="129"/>
      <c r="D13" s="129"/>
      <c r="E13" s="129"/>
      <c r="F13" s="129"/>
      <c r="G13" s="129"/>
      <c r="H13" s="129"/>
      <c r="I13" s="129"/>
      <c r="J13" s="129"/>
      <c r="K13" s="130"/>
    </row>
    <row r="14" spans="2:15" ht="7.9" customHeight="1">
      <c r="B14" s="131"/>
    </row>
  </sheetData>
  <sheetProtection password="96CB" sheet="1" objects="1" scenarios="1" formatCells="0" formatColumns="0" formatRows="0" insertColumns="0" insertRows="0" deleteColumns="0" deleteRows="0" selectLockedCells="1"/>
  <mergeCells count="1">
    <mergeCell ref="B4:K4"/>
  </mergeCells>
  <pageMargins left="0.74803149606299213" right="0.74803149606299213" top="0.98425196850393704" bottom="0.98425196850393704" header="0.51181102362204722" footer="0.51181102362204722"/>
  <pageSetup paperSize="9" scale="5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85"/>
  <sheetViews>
    <sheetView showGridLines="0" view="pageBreakPreview" zoomScale="85" zoomScaleSheetLayoutView="85" workbookViewId="0">
      <selection activeCell="D6" sqref="D6"/>
    </sheetView>
  </sheetViews>
  <sheetFormatPr defaultColWidth="9.140625" defaultRowHeight="12.75"/>
  <cols>
    <col min="1" max="1" width="1.7109375" style="74" customWidth="1"/>
    <col min="2" max="2" width="41" style="74" customWidth="1"/>
    <col min="3" max="3" width="7.28515625" style="752" bestFit="1" customWidth="1"/>
    <col min="4" max="6" width="10.85546875" style="74" bestFit="1" customWidth="1"/>
    <col min="7" max="7" width="1.7109375" style="2" customWidth="1"/>
    <col min="8" max="8" width="15" style="2" customWidth="1"/>
    <col min="9" max="9" width="13.85546875" style="2" customWidth="1"/>
    <col min="10" max="13" width="10.28515625" style="2" bestFit="1" customWidth="1"/>
    <col min="14" max="14" width="12.140625" style="2" bestFit="1" customWidth="1"/>
    <col min="15" max="19" width="12.140625" style="74" bestFit="1" customWidth="1"/>
    <col min="20" max="16384" width="9.140625" style="74"/>
  </cols>
  <sheetData>
    <row r="1" spans="2:14" ht="9" customHeight="1"/>
    <row r="2" spans="2:14" ht="15.75">
      <c r="B2" s="111" t="s">
        <v>103</v>
      </c>
      <c r="C2" s="753"/>
      <c r="D2" s="73"/>
      <c r="E2" s="73"/>
      <c r="F2" s="73"/>
      <c r="G2" s="139"/>
      <c r="H2" s="139"/>
      <c r="I2" s="139"/>
    </row>
    <row r="3" spans="2:14" s="754" customFormat="1" ht="13.5" thickBot="1">
      <c r="C3" s="755"/>
      <c r="G3" s="15"/>
      <c r="H3" s="15"/>
      <c r="I3" s="15"/>
      <c r="J3" s="15"/>
      <c r="K3" s="15"/>
      <c r="L3" s="15"/>
      <c r="M3" s="15"/>
      <c r="N3" s="15"/>
    </row>
    <row r="4" spans="2:14" ht="13.5" thickBot="1">
      <c r="B4" s="1239" t="s">
        <v>37</v>
      </c>
      <c r="C4" s="1240"/>
      <c r="D4" s="1240"/>
      <c r="E4" s="1240"/>
      <c r="F4" s="1241"/>
    </row>
    <row r="5" spans="2:14" ht="22.5" customHeight="1" thickBot="1">
      <c r="B5" s="756"/>
      <c r="C5" s="757" t="s">
        <v>38</v>
      </c>
      <c r="D5" s="758">
        <v>41639</v>
      </c>
      <c r="E5" s="758">
        <v>42004</v>
      </c>
      <c r="F5" s="758">
        <v>42369</v>
      </c>
    </row>
    <row r="6" spans="2:14" ht="12.75" customHeight="1">
      <c r="B6" s="759" t="s">
        <v>39</v>
      </c>
      <c r="C6" s="760"/>
      <c r="D6" s="771"/>
      <c r="E6" s="771"/>
      <c r="F6" s="772"/>
    </row>
    <row r="7" spans="2:14" ht="12.75" customHeight="1">
      <c r="B7" s="761" t="s">
        <v>707</v>
      </c>
      <c r="C7" s="762" t="s">
        <v>2</v>
      </c>
      <c r="D7" s="1172">
        <f>D8+D9</f>
        <v>0</v>
      </c>
      <c r="E7" s="1172">
        <f t="shared" ref="E7:F7" si="0">E8+E9</f>
        <v>0</v>
      </c>
      <c r="F7" s="1173">
        <f t="shared" si="0"/>
        <v>0</v>
      </c>
    </row>
    <row r="8" spans="2:14" ht="12.75" customHeight="1">
      <c r="B8" s="1113" t="s">
        <v>709</v>
      </c>
      <c r="C8" s="762" t="s">
        <v>2</v>
      </c>
      <c r="D8" s="773"/>
      <c r="E8" s="773"/>
      <c r="F8" s="774"/>
    </row>
    <row r="9" spans="2:14" ht="12.75" customHeight="1">
      <c r="B9" s="1113" t="s">
        <v>708</v>
      </c>
      <c r="C9" s="762" t="s">
        <v>2</v>
      </c>
      <c r="D9" s="773"/>
      <c r="E9" s="773"/>
      <c r="F9" s="774"/>
    </row>
    <row r="10" spans="2:14" ht="12" customHeight="1">
      <c r="B10" s="763" t="s">
        <v>710</v>
      </c>
      <c r="C10" s="762" t="s">
        <v>711</v>
      </c>
      <c r="D10" s="773"/>
      <c r="E10" s="773"/>
      <c r="F10" s="774"/>
    </row>
    <row r="11" spans="2:14" ht="12.75" customHeight="1">
      <c r="B11" s="759" t="s">
        <v>40</v>
      </c>
      <c r="C11" s="762"/>
      <c r="D11" s="773"/>
      <c r="E11" s="773"/>
      <c r="F11" s="774"/>
    </row>
    <row r="12" spans="2:14" ht="12.75" customHeight="1">
      <c r="B12" s="761" t="s">
        <v>41</v>
      </c>
      <c r="C12" s="762" t="s">
        <v>2</v>
      </c>
      <c r="D12" s="773"/>
      <c r="E12" s="773"/>
      <c r="F12" s="774"/>
    </row>
    <row r="13" spans="2:14" ht="12.75" customHeight="1">
      <c r="B13" s="761" t="s">
        <v>42</v>
      </c>
      <c r="C13" s="762" t="s">
        <v>2</v>
      </c>
      <c r="D13" s="773"/>
      <c r="E13" s="773"/>
      <c r="F13" s="774"/>
    </row>
    <row r="14" spans="2:14" ht="12.75" customHeight="1">
      <c r="B14" s="761" t="s">
        <v>43</v>
      </c>
      <c r="C14" s="762" t="s">
        <v>2</v>
      </c>
      <c r="D14" s="773"/>
      <c r="E14" s="773"/>
      <c r="F14" s="774"/>
    </row>
    <row r="15" spans="2:14" ht="12.75" customHeight="1">
      <c r="B15" s="761" t="s">
        <v>44</v>
      </c>
      <c r="C15" s="762" t="s">
        <v>2</v>
      </c>
      <c r="D15" s="773"/>
      <c r="E15" s="773"/>
      <c r="F15" s="774"/>
    </row>
    <row r="16" spans="2:14" ht="12.75" customHeight="1">
      <c r="B16" s="761" t="s">
        <v>1055</v>
      </c>
      <c r="C16" s="762" t="s">
        <v>2</v>
      </c>
      <c r="D16" s="773"/>
      <c r="E16" s="773"/>
      <c r="F16" s="774"/>
    </row>
    <row r="17" spans="2:6" ht="12.75" customHeight="1">
      <c r="B17" s="759" t="s">
        <v>45</v>
      </c>
      <c r="C17" s="762"/>
      <c r="D17" s="773"/>
      <c r="E17" s="773"/>
      <c r="F17" s="774"/>
    </row>
    <row r="18" spans="2:6" ht="12.75" customHeight="1">
      <c r="B18" s="761" t="s">
        <v>46</v>
      </c>
      <c r="C18" s="762" t="s">
        <v>2</v>
      </c>
      <c r="D18" s="773"/>
      <c r="E18" s="773"/>
      <c r="F18" s="774"/>
    </row>
    <row r="19" spans="2:6" ht="12.75" customHeight="1">
      <c r="B19" s="761" t="s">
        <v>47</v>
      </c>
      <c r="C19" s="762" t="s">
        <v>2</v>
      </c>
      <c r="D19" s="773"/>
      <c r="E19" s="773"/>
      <c r="F19" s="774"/>
    </row>
    <row r="20" spans="2:6" ht="12.75" customHeight="1">
      <c r="B20" s="761" t="s">
        <v>48</v>
      </c>
      <c r="C20" s="762" t="s">
        <v>2</v>
      </c>
      <c r="D20" s="773"/>
      <c r="E20" s="773"/>
      <c r="F20" s="774"/>
    </row>
    <row r="21" spans="2:6" ht="12.75" customHeight="1">
      <c r="B21" s="764" t="s">
        <v>49</v>
      </c>
      <c r="C21" s="762" t="s">
        <v>2</v>
      </c>
      <c r="D21" s="773"/>
      <c r="E21" s="773"/>
      <c r="F21" s="774"/>
    </row>
    <row r="22" spans="2:6" ht="12.75" customHeight="1">
      <c r="B22" s="764" t="s">
        <v>50</v>
      </c>
      <c r="C22" s="762" t="s">
        <v>2</v>
      </c>
      <c r="D22" s="773"/>
      <c r="E22" s="773"/>
      <c r="F22" s="774"/>
    </row>
    <row r="23" spans="2:6" ht="12.75" customHeight="1">
      <c r="B23" s="759" t="s">
        <v>51</v>
      </c>
      <c r="C23" s="762"/>
      <c r="D23" s="773"/>
      <c r="E23" s="773"/>
      <c r="F23" s="774"/>
    </row>
    <row r="24" spans="2:6" ht="12.75" customHeight="1">
      <c r="B24" s="763" t="s">
        <v>52</v>
      </c>
      <c r="C24" s="762" t="s">
        <v>2</v>
      </c>
      <c r="D24" s="773"/>
      <c r="E24" s="773"/>
      <c r="F24" s="774"/>
    </row>
    <row r="25" spans="2:6" ht="12.75" customHeight="1">
      <c r="B25" s="763" t="s">
        <v>53</v>
      </c>
      <c r="C25" s="762" t="s">
        <v>2</v>
      </c>
      <c r="D25" s="773"/>
      <c r="E25" s="773"/>
      <c r="F25" s="774"/>
    </row>
    <row r="26" spans="2:6" ht="12.75" customHeight="1">
      <c r="B26" s="763" t="s">
        <v>54</v>
      </c>
      <c r="C26" s="762" t="s">
        <v>2</v>
      </c>
      <c r="D26" s="773"/>
      <c r="E26" s="773"/>
      <c r="F26" s="774"/>
    </row>
    <row r="27" spans="2:6" ht="12.75" customHeight="1">
      <c r="B27" s="763" t="s">
        <v>55</v>
      </c>
      <c r="C27" s="762" t="s">
        <v>2</v>
      </c>
      <c r="D27" s="773"/>
      <c r="E27" s="773"/>
      <c r="F27" s="774"/>
    </row>
    <row r="28" spans="2:6" ht="12.75" customHeight="1">
      <c r="B28" s="763" t="s">
        <v>56</v>
      </c>
      <c r="C28" s="762" t="s">
        <v>2</v>
      </c>
      <c r="D28" s="773"/>
      <c r="E28" s="773"/>
      <c r="F28" s="774"/>
    </row>
    <row r="29" spans="2:6" ht="12.75" customHeight="1">
      <c r="B29" s="759" t="s">
        <v>57</v>
      </c>
      <c r="C29" s="762"/>
      <c r="D29" s="773"/>
      <c r="E29" s="773"/>
      <c r="F29" s="774"/>
    </row>
    <row r="30" spans="2:6" ht="12.75" customHeight="1">
      <c r="B30" s="761" t="s">
        <v>58</v>
      </c>
      <c r="C30" s="762" t="s">
        <v>2</v>
      </c>
      <c r="D30" s="773"/>
      <c r="E30" s="773"/>
      <c r="F30" s="774"/>
    </row>
    <row r="31" spans="2:6" ht="12.75" customHeight="1">
      <c r="B31" s="761" t="s">
        <v>59</v>
      </c>
      <c r="C31" s="762" t="s">
        <v>2</v>
      </c>
      <c r="D31" s="773"/>
      <c r="E31" s="773"/>
      <c r="F31" s="774"/>
    </row>
    <row r="32" spans="2:6" ht="12.75" customHeight="1">
      <c r="B32" s="761" t="s">
        <v>60</v>
      </c>
      <c r="C32" s="762" t="s">
        <v>2</v>
      </c>
      <c r="D32" s="773"/>
      <c r="E32" s="773"/>
      <c r="F32" s="774"/>
    </row>
    <row r="33" spans="2:6" ht="12.75" customHeight="1">
      <c r="B33" s="761" t="s">
        <v>61</v>
      </c>
      <c r="C33" s="762" t="s">
        <v>2</v>
      </c>
      <c r="D33" s="773"/>
      <c r="E33" s="773"/>
      <c r="F33" s="774"/>
    </row>
    <row r="34" spans="2:6" ht="12.75" customHeight="1">
      <c r="B34" s="761" t="s">
        <v>62</v>
      </c>
      <c r="C34" s="762" t="s">
        <v>63</v>
      </c>
      <c r="D34" s="773"/>
      <c r="E34" s="773"/>
      <c r="F34" s="774"/>
    </row>
    <row r="35" spans="2:6" ht="12.75" customHeight="1">
      <c r="B35" s="759" t="s">
        <v>64</v>
      </c>
      <c r="C35" s="762"/>
      <c r="D35" s="773"/>
      <c r="E35" s="773"/>
      <c r="F35" s="774"/>
    </row>
    <row r="36" spans="2:6" ht="12.75" customHeight="1">
      <c r="B36" s="763" t="s">
        <v>65</v>
      </c>
      <c r="C36" s="762" t="s">
        <v>2</v>
      </c>
      <c r="D36" s="773"/>
      <c r="E36" s="773"/>
      <c r="F36" s="774"/>
    </row>
    <row r="37" spans="2:6" ht="12.75" customHeight="1">
      <c r="B37" s="763" t="s">
        <v>66</v>
      </c>
      <c r="C37" s="762" t="s">
        <v>2</v>
      </c>
      <c r="D37" s="773"/>
      <c r="E37" s="773"/>
      <c r="F37" s="774"/>
    </row>
    <row r="38" spans="2:6" ht="12.75" customHeight="1">
      <c r="B38" s="763" t="s">
        <v>67</v>
      </c>
      <c r="C38" s="762" t="s">
        <v>2</v>
      </c>
      <c r="D38" s="773"/>
      <c r="E38" s="773"/>
      <c r="F38" s="774"/>
    </row>
    <row r="39" spans="2:6">
      <c r="B39" s="759" t="s">
        <v>68</v>
      </c>
      <c r="C39" s="762"/>
      <c r="D39" s="773"/>
      <c r="E39" s="773"/>
      <c r="F39" s="774"/>
    </row>
    <row r="40" spans="2:6">
      <c r="B40" s="763" t="s">
        <v>69</v>
      </c>
      <c r="C40" s="762" t="s">
        <v>2</v>
      </c>
      <c r="D40" s="773"/>
      <c r="E40" s="773"/>
      <c r="F40" s="774"/>
    </row>
    <row r="41" spans="2:6">
      <c r="B41" s="763" t="s">
        <v>70</v>
      </c>
      <c r="C41" s="762" t="s">
        <v>2</v>
      </c>
      <c r="D41" s="773"/>
      <c r="E41" s="773"/>
      <c r="F41" s="774"/>
    </row>
    <row r="42" spans="2:6" ht="12" customHeight="1">
      <c r="B42" s="763" t="s">
        <v>71</v>
      </c>
      <c r="C42" s="762" t="s">
        <v>2</v>
      </c>
      <c r="D42" s="773"/>
      <c r="E42" s="773"/>
      <c r="F42" s="774"/>
    </row>
    <row r="43" spans="2:6" ht="12" customHeight="1">
      <c r="B43" s="763" t="s">
        <v>72</v>
      </c>
      <c r="C43" s="762" t="s">
        <v>2</v>
      </c>
      <c r="D43" s="773"/>
      <c r="E43" s="773"/>
      <c r="F43" s="774"/>
    </row>
    <row r="44" spans="2:6" ht="12" customHeight="1">
      <c r="B44" s="763" t="s">
        <v>73</v>
      </c>
      <c r="C44" s="762" t="s">
        <v>2</v>
      </c>
      <c r="D44" s="773"/>
      <c r="E44" s="773"/>
      <c r="F44" s="774"/>
    </row>
    <row r="45" spans="2:6" ht="12.75" customHeight="1">
      <c r="B45" s="759" t="s">
        <v>74</v>
      </c>
      <c r="C45" s="762"/>
      <c r="D45" s="773"/>
      <c r="E45" s="773"/>
      <c r="F45" s="774"/>
    </row>
    <row r="46" spans="2:6" ht="12.75" customHeight="1">
      <c r="B46" s="761" t="s">
        <v>75</v>
      </c>
      <c r="C46" s="762" t="s">
        <v>2</v>
      </c>
      <c r="D46" s="773"/>
      <c r="E46" s="773"/>
      <c r="F46" s="774"/>
    </row>
    <row r="47" spans="2:6" ht="12.75" customHeight="1">
      <c r="B47" s="761" t="s">
        <v>76</v>
      </c>
      <c r="C47" s="762" t="s">
        <v>2</v>
      </c>
      <c r="D47" s="773"/>
      <c r="E47" s="773"/>
      <c r="F47" s="774"/>
    </row>
    <row r="48" spans="2:6" ht="12.75" customHeight="1">
      <c r="B48" s="761" t="s">
        <v>77</v>
      </c>
      <c r="C48" s="762" t="s">
        <v>2</v>
      </c>
      <c r="D48" s="773"/>
      <c r="E48" s="773"/>
      <c r="F48" s="774"/>
    </row>
    <row r="49" spans="2:6" ht="12.75" customHeight="1">
      <c r="B49" s="761" t="s">
        <v>78</v>
      </c>
      <c r="C49" s="762" t="s">
        <v>2</v>
      </c>
      <c r="D49" s="773"/>
      <c r="E49" s="773"/>
      <c r="F49" s="774"/>
    </row>
    <row r="50" spans="2:6" ht="12.75" customHeight="1">
      <c r="B50" s="761" t="s">
        <v>79</v>
      </c>
      <c r="C50" s="762" t="s">
        <v>80</v>
      </c>
      <c r="D50" s="773"/>
      <c r="E50" s="773"/>
      <c r="F50" s="774"/>
    </row>
    <row r="51" spans="2:6">
      <c r="B51" s="759" t="s">
        <v>81</v>
      </c>
      <c r="C51" s="762"/>
      <c r="D51" s="773"/>
      <c r="E51" s="773"/>
      <c r="F51" s="774"/>
    </row>
    <row r="52" spans="2:6" ht="12.75" customHeight="1">
      <c r="B52" s="761" t="s">
        <v>82</v>
      </c>
      <c r="C52" s="762" t="s">
        <v>2</v>
      </c>
      <c r="D52" s="773"/>
      <c r="E52" s="773"/>
      <c r="F52" s="774"/>
    </row>
    <row r="53" spans="2:6" ht="12.75" customHeight="1">
      <c r="B53" s="761" t="s">
        <v>83</v>
      </c>
      <c r="C53" s="762" t="s">
        <v>80</v>
      </c>
      <c r="D53" s="773"/>
      <c r="E53" s="773"/>
      <c r="F53" s="774"/>
    </row>
    <row r="54" spans="2:6" ht="12.75" customHeight="1">
      <c r="B54" s="761" t="s">
        <v>84</v>
      </c>
      <c r="C54" s="762" t="s">
        <v>2</v>
      </c>
      <c r="D54" s="773"/>
      <c r="E54" s="773"/>
      <c r="F54" s="774"/>
    </row>
    <row r="55" spans="2:6" ht="12.75" customHeight="1">
      <c r="B55" s="761" t="s">
        <v>85</v>
      </c>
      <c r="C55" s="762" t="s">
        <v>80</v>
      </c>
      <c r="D55" s="773"/>
      <c r="E55" s="773"/>
      <c r="F55" s="774"/>
    </row>
    <row r="56" spans="2:6" ht="12.75" customHeight="1">
      <c r="B56" s="759" t="s">
        <v>86</v>
      </c>
      <c r="C56" s="762"/>
      <c r="D56" s="773"/>
      <c r="E56" s="773"/>
      <c r="F56" s="774"/>
    </row>
    <row r="57" spans="2:6" ht="12.75" customHeight="1">
      <c r="B57" s="761" t="s">
        <v>87</v>
      </c>
      <c r="C57" s="762" t="s">
        <v>2</v>
      </c>
      <c r="D57" s="773"/>
      <c r="E57" s="773"/>
      <c r="F57" s="774"/>
    </row>
    <row r="58" spans="2:6" ht="12.75" customHeight="1">
      <c r="B58" s="761" t="s">
        <v>88</v>
      </c>
      <c r="C58" s="762" t="s">
        <v>2</v>
      </c>
      <c r="D58" s="773"/>
      <c r="E58" s="773"/>
      <c r="F58" s="774"/>
    </row>
    <row r="59" spans="2:6" ht="12.75" customHeight="1">
      <c r="B59" s="761" t="s">
        <v>89</v>
      </c>
      <c r="C59" s="762" t="s">
        <v>2</v>
      </c>
      <c r="D59" s="773"/>
      <c r="E59" s="773"/>
      <c r="F59" s="774"/>
    </row>
    <row r="60" spans="2:6" ht="12.75" customHeight="1">
      <c r="B60" s="759" t="s">
        <v>90</v>
      </c>
      <c r="C60" s="762"/>
      <c r="D60" s="773"/>
      <c r="E60" s="773"/>
      <c r="F60" s="774"/>
    </row>
    <row r="61" spans="2:6" ht="12.75" customHeight="1">
      <c r="B61" s="761" t="s">
        <v>91</v>
      </c>
      <c r="C61" s="762" t="s">
        <v>2</v>
      </c>
      <c r="D61" s="773"/>
      <c r="E61" s="773"/>
      <c r="F61" s="774"/>
    </row>
    <row r="62" spans="2:6" ht="12.75" customHeight="1">
      <c r="B62" s="759" t="s">
        <v>92</v>
      </c>
      <c r="C62" s="765"/>
      <c r="D62" s="775"/>
      <c r="E62" s="775"/>
      <c r="F62" s="776"/>
    </row>
    <row r="63" spans="2:6" ht="12.75" customHeight="1">
      <c r="B63" s="766" t="s">
        <v>93</v>
      </c>
      <c r="C63" s="762" t="s">
        <v>2</v>
      </c>
      <c r="D63" s="773"/>
      <c r="E63" s="773"/>
      <c r="F63" s="774"/>
    </row>
    <row r="64" spans="2:6" ht="12.75" customHeight="1">
      <c r="B64" s="766" t="s">
        <v>94</v>
      </c>
      <c r="C64" s="762" t="s">
        <v>2</v>
      </c>
      <c r="D64" s="773"/>
      <c r="E64" s="773"/>
      <c r="F64" s="774"/>
    </row>
    <row r="65" spans="2:10" ht="12.75" customHeight="1">
      <c r="B65" s="766" t="s">
        <v>95</v>
      </c>
      <c r="C65" s="762" t="s">
        <v>2</v>
      </c>
      <c r="D65" s="773"/>
      <c r="E65" s="773"/>
      <c r="F65" s="774"/>
    </row>
    <row r="66" spans="2:10" ht="12.75" customHeight="1" thickBot="1">
      <c r="B66" s="767" t="s">
        <v>96</v>
      </c>
      <c r="C66" s="768" t="s">
        <v>97</v>
      </c>
      <c r="D66" s="108"/>
      <c r="E66" s="108"/>
      <c r="F66" s="777"/>
    </row>
    <row r="67" spans="2:10" s="2" customFormat="1" ht="7.9" customHeight="1">
      <c r="B67" s="778"/>
      <c r="C67" s="779"/>
      <c r="D67" s="778"/>
      <c r="E67" s="778"/>
      <c r="F67" s="778"/>
    </row>
    <row r="68" spans="2:10" s="2" customFormat="1">
      <c r="B68" s="778"/>
      <c r="C68" s="779"/>
      <c r="D68" s="778"/>
      <c r="E68" s="778"/>
      <c r="F68" s="778"/>
    </row>
    <row r="69" spans="2:10" s="2" customFormat="1">
      <c r="B69" s="171"/>
      <c r="C69" s="780"/>
      <c r="D69" s="171"/>
      <c r="E69" s="171"/>
      <c r="F69" s="171"/>
    </row>
    <row r="70" spans="2:10" s="2" customFormat="1">
      <c r="B70" s="16"/>
      <c r="C70" s="779"/>
      <c r="D70" s="16"/>
      <c r="E70" s="16"/>
      <c r="F70" s="16"/>
    </row>
    <row r="71" spans="2:10" s="2" customFormat="1">
      <c r="B71" s="16"/>
      <c r="C71" s="779"/>
      <c r="D71" s="16"/>
      <c r="E71" s="16"/>
      <c r="F71" s="16"/>
    </row>
    <row r="72" spans="2:10" s="2" customFormat="1">
      <c r="B72" s="16"/>
      <c r="C72" s="779"/>
      <c r="D72" s="16"/>
      <c r="E72" s="16"/>
      <c r="F72" s="16"/>
      <c r="G72" s="16"/>
      <c r="H72" s="16"/>
      <c r="I72" s="16"/>
      <c r="J72" s="16"/>
    </row>
    <row r="73" spans="2:10" s="2" customFormat="1">
      <c r="B73" s="16"/>
      <c r="C73" s="779"/>
      <c r="D73" s="16"/>
      <c r="E73" s="16"/>
      <c r="F73" s="16"/>
      <c r="G73" s="16"/>
      <c r="H73" s="16"/>
      <c r="I73" s="16"/>
      <c r="J73" s="16"/>
    </row>
    <row r="74" spans="2:10" s="2" customFormat="1">
      <c r="B74" s="16"/>
      <c r="C74" s="779"/>
      <c r="D74" s="16"/>
      <c r="E74" s="16"/>
      <c r="F74" s="16"/>
      <c r="G74" s="16"/>
      <c r="H74" s="16"/>
      <c r="I74" s="16"/>
      <c r="J74" s="16"/>
    </row>
    <row r="75" spans="2:10">
      <c r="B75" s="770"/>
      <c r="C75" s="769"/>
      <c r="D75" s="770"/>
      <c r="E75" s="770"/>
      <c r="F75" s="770"/>
      <c r="G75" s="16"/>
      <c r="H75" s="16"/>
      <c r="I75" s="16"/>
      <c r="J75" s="16"/>
    </row>
    <row r="76" spans="2:10">
      <c r="B76" s="770"/>
      <c r="C76" s="769"/>
      <c r="D76" s="770"/>
      <c r="E76" s="770"/>
      <c r="F76" s="770"/>
      <c r="G76" s="16"/>
      <c r="H76" s="16"/>
      <c r="I76" s="16"/>
      <c r="J76" s="16"/>
    </row>
    <row r="77" spans="2:10">
      <c r="B77" s="770"/>
      <c r="C77" s="769"/>
      <c r="D77" s="770"/>
      <c r="E77" s="770"/>
      <c r="F77" s="770"/>
      <c r="G77" s="16"/>
      <c r="H77" s="16"/>
      <c r="I77" s="16"/>
      <c r="J77" s="16"/>
    </row>
    <row r="78" spans="2:10">
      <c r="B78" s="770"/>
      <c r="C78" s="769"/>
      <c r="D78" s="770"/>
      <c r="E78" s="770"/>
      <c r="F78" s="770"/>
      <c r="G78" s="16"/>
      <c r="H78" s="16"/>
      <c r="I78" s="16"/>
      <c r="J78" s="16"/>
    </row>
    <row r="79" spans="2:10">
      <c r="B79" s="770"/>
      <c r="C79" s="769"/>
      <c r="D79" s="770"/>
      <c r="E79" s="770"/>
      <c r="F79" s="770"/>
      <c r="G79" s="16"/>
      <c r="H79" s="16"/>
      <c r="I79" s="16"/>
      <c r="J79" s="16"/>
    </row>
    <row r="80" spans="2:10">
      <c r="B80" s="770"/>
      <c r="C80" s="769"/>
      <c r="D80" s="770"/>
      <c r="E80" s="770"/>
      <c r="F80" s="770"/>
      <c r="G80" s="16"/>
      <c r="H80" s="16"/>
      <c r="I80" s="16"/>
      <c r="J80" s="16"/>
    </row>
    <row r="81" spans="2:10">
      <c r="B81" s="770"/>
      <c r="C81" s="769"/>
      <c r="D81" s="770"/>
      <c r="E81" s="770"/>
      <c r="F81" s="770"/>
      <c r="G81" s="16"/>
      <c r="H81" s="16"/>
      <c r="I81" s="16"/>
      <c r="J81" s="16"/>
    </row>
    <row r="82" spans="2:10">
      <c r="B82" s="770"/>
      <c r="C82" s="769"/>
      <c r="D82" s="770"/>
      <c r="E82" s="770"/>
      <c r="F82" s="770"/>
      <c r="G82" s="16"/>
      <c r="H82" s="16"/>
      <c r="I82" s="16"/>
      <c r="J82" s="16"/>
    </row>
    <row r="83" spans="2:10">
      <c r="B83" s="770"/>
      <c r="C83" s="769"/>
      <c r="D83" s="770"/>
      <c r="E83" s="770"/>
      <c r="F83" s="770"/>
      <c r="G83" s="16"/>
      <c r="H83" s="16"/>
      <c r="I83" s="16"/>
      <c r="J83" s="16"/>
    </row>
    <row r="84" spans="2:10">
      <c r="B84" s="770"/>
      <c r="C84" s="769"/>
      <c r="D84" s="770"/>
      <c r="E84" s="770"/>
      <c r="F84" s="770"/>
      <c r="G84" s="16"/>
      <c r="H84" s="16"/>
      <c r="I84" s="16"/>
      <c r="J84" s="16"/>
    </row>
    <row r="85" spans="2:10">
      <c r="B85" s="770"/>
      <c r="C85" s="769"/>
      <c r="D85" s="770"/>
      <c r="E85" s="770"/>
      <c r="F85" s="770"/>
      <c r="G85" s="16"/>
      <c r="H85" s="16"/>
      <c r="I85" s="16"/>
      <c r="J85" s="16"/>
    </row>
  </sheetData>
  <sheetProtection password="96CB" sheet="1" objects="1" scenarios="1" formatCells="0" formatColumns="0" formatRows="0" insertColumns="0" insertRows="0" deleteColumns="0" deleteRows="0" selectLockedCells="1"/>
  <mergeCells count="1">
    <mergeCell ref="B4:F4"/>
  </mergeCells>
  <pageMargins left="0.74803149606299213" right="0.74803149606299213" top="0.98425196850393704" bottom="0.98425196850393704" header="0.51181102362204722" footer="0.51181102362204722"/>
  <pageSetup paperSize="9" scale="8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56"/>
  <sheetViews>
    <sheetView showGridLines="0" view="pageBreakPreview" topLeftCell="A22" zoomScale="85" zoomScaleNormal="85" zoomScaleSheetLayoutView="85" workbookViewId="0">
      <selection activeCell="K42" sqref="D42:K42"/>
    </sheetView>
  </sheetViews>
  <sheetFormatPr defaultColWidth="9.140625" defaultRowHeight="12.75"/>
  <cols>
    <col min="1" max="1" width="1.7109375" style="74" customWidth="1"/>
    <col min="2" max="2" width="77.28515625" style="74" customWidth="1"/>
    <col min="3" max="3" width="7.5703125" style="781" customWidth="1"/>
    <col min="4" max="11" width="14.5703125" style="74" customWidth="1"/>
    <col min="12" max="12" width="1.7109375" style="2" customWidth="1"/>
    <col min="13" max="15" width="10" style="2" customWidth="1"/>
    <col min="16" max="16" width="13.28515625" style="2" customWidth="1"/>
    <col min="17" max="20" width="11.5703125" style="2" customWidth="1"/>
    <col min="21" max="25" width="9.140625" style="2"/>
    <col min="26" max="16384" width="9.140625" style="74"/>
  </cols>
  <sheetData>
    <row r="1" spans="2:25" ht="7.9" customHeight="1"/>
    <row r="2" spans="2:25" ht="15.75">
      <c r="B2" s="111" t="s">
        <v>522</v>
      </c>
      <c r="C2" s="782"/>
      <c r="E2" s="449"/>
      <c r="L2" s="139"/>
    </row>
    <row r="3" spans="2:25" ht="7.9" customHeight="1" thickBot="1">
      <c r="B3" s="783"/>
      <c r="C3" s="782"/>
      <c r="E3" s="449"/>
      <c r="L3" s="139"/>
    </row>
    <row r="4" spans="2:25" s="594" customFormat="1" ht="17.25" customHeight="1" thickBot="1">
      <c r="B4" s="784"/>
      <c r="C4" s="1167" t="s">
        <v>38</v>
      </c>
      <c r="D4" s="786">
        <v>39813</v>
      </c>
      <c r="E4" s="785">
        <v>40178</v>
      </c>
      <c r="F4" s="786">
        <v>40543</v>
      </c>
      <c r="G4" s="786">
        <v>40908</v>
      </c>
      <c r="H4" s="786">
        <v>41274</v>
      </c>
      <c r="I4" s="786">
        <v>41639</v>
      </c>
      <c r="J4" s="786">
        <v>42004</v>
      </c>
      <c r="K4" s="786">
        <v>42369</v>
      </c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</row>
    <row r="5" spans="2:25" s="594" customFormat="1" ht="17.25" customHeight="1" thickBot="1">
      <c r="B5" s="1169" t="s">
        <v>534</v>
      </c>
      <c r="C5" s="1170" t="s">
        <v>535</v>
      </c>
      <c r="D5" s="1171"/>
      <c r="E5" s="158"/>
      <c r="F5" s="158"/>
      <c r="G5" s="158"/>
      <c r="H5" s="158"/>
      <c r="I5" s="158"/>
      <c r="J5" s="158"/>
      <c r="K5" s="158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</row>
    <row r="6" spans="2:25" s="790" customFormat="1" ht="15">
      <c r="B6" s="788" t="s">
        <v>115</v>
      </c>
      <c r="C6" s="1168" t="s">
        <v>2</v>
      </c>
      <c r="D6" s="1166">
        <f t="shared" ref="D6:E6" si="0">D7+D8</f>
        <v>0</v>
      </c>
      <c r="E6" s="159">
        <f t="shared" si="0"/>
        <v>0</v>
      </c>
      <c r="F6" s="159">
        <f t="shared" ref="F6:K6" si="1">F7+F8</f>
        <v>0</v>
      </c>
      <c r="G6" s="159">
        <f t="shared" si="1"/>
        <v>0</v>
      </c>
      <c r="H6" s="159">
        <f t="shared" si="1"/>
        <v>0</v>
      </c>
      <c r="I6" s="159">
        <f t="shared" si="1"/>
        <v>0</v>
      </c>
      <c r="J6" s="159">
        <f t="shared" si="1"/>
        <v>0</v>
      </c>
      <c r="K6" s="159">
        <f t="shared" si="1"/>
        <v>0</v>
      </c>
      <c r="L6" s="808"/>
      <c r="M6" s="808"/>
      <c r="N6" s="808"/>
      <c r="O6" s="808"/>
      <c r="P6" s="808"/>
      <c r="Q6" s="808"/>
      <c r="R6" s="808"/>
      <c r="S6" s="808"/>
      <c r="T6" s="808"/>
      <c r="U6" s="808"/>
      <c r="V6" s="808"/>
      <c r="W6" s="808"/>
      <c r="X6" s="808"/>
      <c r="Y6" s="808"/>
    </row>
    <row r="7" spans="2:25" ht="17.25" customHeight="1">
      <c r="B7" s="791" t="s">
        <v>106</v>
      </c>
      <c r="C7" s="792" t="s">
        <v>2</v>
      </c>
      <c r="D7" s="160"/>
      <c r="E7" s="160"/>
      <c r="F7" s="160"/>
      <c r="G7" s="160"/>
      <c r="H7" s="160"/>
      <c r="I7" s="160"/>
      <c r="J7" s="160"/>
      <c r="K7" s="160"/>
    </row>
    <row r="8" spans="2:25" ht="17.25" customHeight="1">
      <c r="B8" s="791" t="s">
        <v>105</v>
      </c>
      <c r="C8" s="792" t="s">
        <v>2</v>
      </c>
      <c r="D8" s="160"/>
      <c r="E8" s="160"/>
      <c r="F8" s="160"/>
      <c r="G8" s="160"/>
      <c r="H8" s="160"/>
      <c r="I8" s="160"/>
      <c r="J8" s="160"/>
      <c r="K8" s="160"/>
    </row>
    <row r="9" spans="2:25" s="790" customFormat="1" ht="15" customHeight="1">
      <c r="B9" s="793" t="s">
        <v>116</v>
      </c>
      <c r="C9" s="794" t="s">
        <v>2</v>
      </c>
      <c r="D9" s="161">
        <f t="shared" ref="D9:E9" si="2">D10+D11</f>
        <v>0</v>
      </c>
      <c r="E9" s="161">
        <f t="shared" si="2"/>
        <v>0</v>
      </c>
      <c r="F9" s="161">
        <f t="shared" ref="F9:K9" si="3">F10+F11</f>
        <v>0</v>
      </c>
      <c r="G9" s="161">
        <f t="shared" si="3"/>
        <v>0</v>
      </c>
      <c r="H9" s="161">
        <f t="shared" si="3"/>
        <v>0</v>
      </c>
      <c r="I9" s="161">
        <f t="shared" si="3"/>
        <v>0</v>
      </c>
      <c r="J9" s="161">
        <f t="shared" si="3"/>
        <v>0</v>
      </c>
      <c r="K9" s="161">
        <f t="shared" si="3"/>
        <v>0</v>
      </c>
      <c r="L9" s="808"/>
      <c r="M9" s="808"/>
      <c r="N9" s="808"/>
      <c r="O9" s="808"/>
      <c r="P9" s="808"/>
      <c r="Q9" s="808"/>
      <c r="R9" s="808"/>
      <c r="S9" s="808"/>
      <c r="T9" s="808"/>
      <c r="U9" s="808"/>
      <c r="V9" s="808"/>
      <c r="W9" s="808"/>
      <c r="X9" s="808"/>
      <c r="Y9" s="808"/>
    </row>
    <row r="10" spans="2:25" ht="17.25" customHeight="1">
      <c r="B10" s="791" t="s">
        <v>106</v>
      </c>
      <c r="C10" s="792" t="s">
        <v>2</v>
      </c>
      <c r="D10" s="160"/>
      <c r="E10" s="160"/>
      <c r="F10" s="160"/>
      <c r="G10" s="160"/>
      <c r="H10" s="160"/>
      <c r="I10" s="160"/>
      <c r="J10" s="160"/>
      <c r="K10" s="160"/>
    </row>
    <row r="11" spans="2:25" ht="16.899999999999999" customHeight="1" thickBot="1">
      <c r="B11" s="795" t="s">
        <v>105</v>
      </c>
      <c r="C11" s="796" t="s">
        <v>2</v>
      </c>
      <c r="D11" s="162"/>
      <c r="E11" s="162"/>
      <c r="F11" s="162"/>
      <c r="G11" s="162"/>
      <c r="H11" s="162"/>
      <c r="I11" s="162"/>
      <c r="J11" s="162"/>
      <c r="K11" s="162"/>
    </row>
    <row r="12" spans="2:25" ht="7.9" customHeight="1" thickBot="1">
      <c r="B12" s="797"/>
      <c r="C12" s="798"/>
      <c r="D12" s="799"/>
      <c r="E12" s="799"/>
      <c r="F12" s="799"/>
      <c r="G12" s="799"/>
      <c r="H12" s="799"/>
      <c r="I12" s="799"/>
      <c r="J12" s="799"/>
      <c r="K12" s="799"/>
    </row>
    <row r="13" spans="2:25" ht="17.25" customHeight="1">
      <c r="B13" s="800" t="s">
        <v>753</v>
      </c>
      <c r="C13" s="801" t="s">
        <v>2</v>
      </c>
      <c r="D13" s="251"/>
      <c r="E13" s="251"/>
      <c r="F13" s="251"/>
      <c r="G13" s="251"/>
      <c r="H13" s="251"/>
      <c r="I13" s="251"/>
      <c r="J13" s="251"/>
      <c r="K13" s="251"/>
    </row>
    <row r="14" spans="2:25" ht="17.25" customHeight="1">
      <c r="B14" s="802" t="s">
        <v>754</v>
      </c>
      <c r="C14" s="787" t="s">
        <v>755</v>
      </c>
      <c r="D14" s="252"/>
      <c r="E14" s="252"/>
      <c r="F14" s="252"/>
      <c r="G14" s="252"/>
      <c r="H14" s="252"/>
      <c r="I14" s="252"/>
      <c r="J14" s="252"/>
      <c r="K14" s="252"/>
    </row>
    <row r="15" spans="2:25" ht="30.75" thickBot="1">
      <c r="B15" s="802" t="s">
        <v>757</v>
      </c>
      <c r="C15" s="787" t="s">
        <v>756</v>
      </c>
      <c r="D15" s="252"/>
      <c r="E15" s="252"/>
      <c r="F15" s="252"/>
      <c r="G15" s="252"/>
      <c r="H15" s="252"/>
      <c r="I15" s="252"/>
      <c r="J15" s="252"/>
      <c r="K15" s="252"/>
    </row>
    <row r="16" spans="2:25" ht="7.9" customHeight="1" thickBot="1">
      <c r="B16" s="797"/>
      <c r="C16" s="798"/>
      <c r="D16" s="799"/>
      <c r="E16" s="799"/>
      <c r="F16" s="799"/>
      <c r="G16" s="799"/>
      <c r="H16" s="799"/>
      <c r="I16" s="799"/>
      <c r="J16" s="799"/>
      <c r="K16" s="799"/>
    </row>
    <row r="17" spans="2:11" ht="17.25" customHeight="1">
      <c r="B17" s="803" t="s">
        <v>114</v>
      </c>
      <c r="C17" s="794" t="s">
        <v>2</v>
      </c>
      <c r="D17" s="161">
        <f t="shared" ref="D17:E17" si="4">D18+D19</f>
        <v>0</v>
      </c>
      <c r="E17" s="161">
        <f t="shared" si="4"/>
        <v>0</v>
      </c>
      <c r="F17" s="161">
        <f t="shared" ref="F17:K17" si="5">F18+F19</f>
        <v>0</v>
      </c>
      <c r="G17" s="161">
        <f t="shared" si="5"/>
        <v>0</v>
      </c>
      <c r="H17" s="161">
        <f t="shared" si="5"/>
        <v>0</v>
      </c>
      <c r="I17" s="161">
        <f t="shared" si="5"/>
        <v>0</v>
      </c>
      <c r="J17" s="161">
        <f t="shared" si="5"/>
        <v>0</v>
      </c>
      <c r="K17" s="161">
        <f t="shared" si="5"/>
        <v>0</v>
      </c>
    </row>
    <row r="18" spans="2:11" ht="17.25" customHeight="1">
      <c r="B18" s="791" t="s">
        <v>106</v>
      </c>
      <c r="C18" s="792" t="s">
        <v>2</v>
      </c>
      <c r="D18" s="160"/>
      <c r="E18" s="160"/>
      <c r="F18" s="160"/>
      <c r="G18" s="160"/>
      <c r="H18" s="160"/>
      <c r="I18" s="160"/>
      <c r="J18" s="160"/>
      <c r="K18" s="160"/>
    </row>
    <row r="19" spans="2:11" ht="17.25" customHeight="1">
      <c r="B19" s="791" t="s">
        <v>105</v>
      </c>
      <c r="C19" s="792" t="s">
        <v>2</v>
      </c>
      <c r="D19" s="160"/>
      <c r="E19" s="160"/>
      <c r="F19" s="160"/>
      <c r="G19" s="160"/>
      <c r="H19" s="160"/>
      <c r="I19" s="160"/>
      <c r="J19" s="160"/>
      <c r="K19" s="160"/>
    </row>
    <row r="20" spans="2:11" ht="17.25" customHeight="1">
      <c r="B20" s="803" t="s">
        <v>110</v>
      </c>
      <c r="C20" s="794" t="s">
        <v>3</v>
      </c>
      <c r="D20" s="161">
        <f t="shared" ref="D20:E20" si="6">D21+D22</f>
        <v>0</v>
      </c>
      <c r="E20" s="161">
        <f t="shared" si="6"/>
        <v>0</v>
      </c>
      <c r="F20" s="161">
        <f t="shared" ref="F20:K20" si="7">F21+F22</f>
        <v>0</v>
      </c>
      <c r="G20" s="161">
        <f t="shared" si="7"/>
        <v>0</v>
      </c>
      <c r="H20" s="161">
        <f t="shared" si="7"/>
        <v>0</v>
      </c>
      <c r="I20" s="161">
        <f t="shared" si="7"/>
        <v>0</v>
      </c>
      <c r="J20" s="161">
        <f t="shared" si="7"/>
        <v>0</v>
      </c>
      <c r="K20" s="161">
        <f t="shared" si="7"/>
        <v>0</v>
      </c>
    </row>
    <row r="21" spans="2:11" ht="17.25" customHeight="1">
      <c r="B21" s="791" t="s">
        <v>106</v>
      </c>
      <c r="C21" s="794" t="s">
        <v>3</v>
      </c>
      <c r="D21" s="160"/>
      <c r="E21" s="160"/>
      <c r="F21" s="160"/>
      <c r="G21" s="160"/>
      <c r="H21" s="160"/>
      <c r="I21" s="160"/>
      <c r="J21" s="160"/>
      <c r="K21" s="160"/>
    </row>
    <row r="22" spans="2:11" ht="17.25" customHeight="1" thickBot="1">
      <c r="B22" s="795" t="s">
        <v>105</v>
      </c>
      <c r="C22" s="804" t="s">
        <v>3</v>
      </c>
      <c r="D22" s="162"/>
      <c r="E22" s="162"/>
      <c r="F22" s="162"/>
      <c r="G22" s="162"/>
      <c r="H22" s="162"/>
      <c r="I22" s="162"/>
      <c r="J22" s="162"/>
      <c r="K22" s="162"/>
    </row>
    <row r="23" spans="2:11" ht="7.9" customHeight="1" thickBot="1">
      <c r="B23" s="797"/>
      <c r="C23" s="798"/>
      <c r="D23" s="799"/>
      <c r="E23" s="799"/>
      <c r="F23" s="799"/>
      <c r="G23" s="799"/>
      <c r="H23" s="799"/>
      <c r="I23" s="799"/>
      <c r="J23" s="799"/>
      <c r="K23" s="799"/>
    </row>
    <row r="24" spans="2:11" ht="31.5" customHeight="1">
      <c r="B24" s="800" t="s">
        <v>108</v>
      </c>
      <c r="C24" s="789" t="s">
        <v>2</v>
      </c>
      <c r="D24" s="159">
        <f t="shared" ref="D24:E24" si="8">SUM(D25:D28)</f>
        <v>0</v>
      </c>
      <c r="E24" s="159">
        <f t="shared" si="8"/>
        <v>0</v>
      </c>
      <c r="F24" s="159">
        <f t="shared" ref="F24:K24" si="9">SUM(F25:F28)</f>
        <v>0</v>
      </c>
      <c r="G24" s="159">
        <f t="shared" si="9"/>
        <v>0</v>
      </c>
      <c r="H24" s="159">
        <f t="shared" si="9"/>
        <v>0</v>
      </c>
      <c r="I24" s="159">
        <f t="shared" si="9"/>
        <v>0</v>
      </c>
      <c r="J24" s="159">
        <f t="shared" si="9"/>
        <v>0</v>
      </c>
      <c r="K24" s="159">
        <f t="shared" si="9"/>
        <v>0</v>
      </c>
    </row>
    <row r="25" spans="2:11" ht="17.25" customHeight="1">
      <c r="B25" s="791" t="s">
        <v>117</v>
      </c>
      <c r="C25" s="792" t="s">
        <v>2</v>
      </c>
      <c r="D25" s="160"/>
      <c r="E25" s="160"/>
      <c r="F25" s="160"/>
      <c r="G25" s="160"/>
      <c r="H25" s="160"/>
      <c r="I25" s="160"/>
      <c r="J25" s="160"/>
      <c r="K25" s="160"/>
    </row>
    <row r="26" spans="2:11" ht="17.25" customHeight="1">
      <c r="B26" s="791" t="s">
        <v>111</v>
      </c>
      <c r="C26" s="792" t="s">
        <v>2</v>
      </c>
      <c r="D26" s="160"/>
      <c r="E26" s="160"/>
      <c r="F26" s="160"/>
      <c r="G26" s="160"/>
      <c r="H26" s="160"/>
      <c r="I26" s="160"/>
      <c r="J26" s="160"/>
      <c r="K26" s="160"/>
    </row>
    <row r="27" spans="2:11" ht="17.25" customHeight="1">
      <c r="B27" s="791" t="s">
        <v>118</v>
      </c>
      <c r="C27" s="792" t="s">
        <v>2</v>
      </c>
      <c r="D27" s="160"/>
      <c r="E27" s="160"/>
      <c r="F27" s="160"/>
      <c r="G27" s="160"/>
      <c r="H27" s="160"/>
      <c r="I27" s="160"/>
      <c r="J27" s="160"/>
      <c r="K27" s="160"/>
    </row>
    <row r="28" spans="2:11" ht="17.25" customHeight="1">
      <c r="B28" s="791" t="s">
        <v>112</v>
      </c>
      <c r="C28" s="792" t="s">
        <v>2</v>
      </c>
      <c r="D28" s="160"/>
      <c r="E28" s="160"/>
      <c r="F28" s="160"/>
      <c r="G28" s="160"/>
      <c r="H28" s="160"/>
      <c r="I28" s="160"/>
      <c r="J28" s="160"/>
      <c r="K28" s="160"/>
    </row>
    <row r="29" spans="2:11" ht="33" customHeight="1">
      <c r="B29" s="803" t="s">
        <v>107</v>
      </c>
      <c r="C29" s="794" t="s">
        <v>3</v>
      </c>
      <c r="D29" s="161">
        <f>SUM(D30:D33)</f>
        <v>0</v>
      </c>
      <c r="E29" s="161">
        <f>SUM(E30:E33)</f>
        <v>0</v>
      </c>
      <c r="F29" s="161">
        <f t="shared" ref="F29:K29" si="10">SUM(F30:F33)</f>
        <v>0</v>
      </c>
      <c r="G29" s="161">
        <f t="shared" si="10"/>
        <v>0</v>
      </c>
      <c r="H29" s="161">
        <f t="shared" si="10"/>
        <v>0</v>
      </c>
      <c r="I29" s="161">
        <f t="shared" si="10"/>
        <v>0</v>
      </c>
      <c r="J29" s="161">
        <f t="shared" si="10"/>
        <v>0</v>
      </c>
      <c r="K29" s="161">
        <f t="shared" si="10"/>
        <v>0</v>
      </c>
    </row>
    <row r="30" spans="2:11" ht="17.25" customHeight="1">
      <c r="B30" s="791" t="s">
        <v>117</v>
      </c>
      <c r="C30" s="794" t="s">
        <v>3</v>
      </c>
      <c r="D30" s="160"/>
      <c r="E30" s="160"/>
      <c r="F30" s="160"/>
      <c r="G30" s="160"/>
      <c r="H30" s="160"/>
      <c r="I30" s="160"/>
      <c r="J30" s="160"/>
      <c r="K30" s="160"/>
    </row>
    <row r="31" spans="2:11" ht="17.25" customHeight="1">
      <c r="B31" s="791" t="s">
        <v>111</v>
      </c>
      <c r="C31" s="794" t="s">
        <v>3</v>
      </c>
      <c r="D31" s="160"/>
      <c r="E31" s="160"/>
      <c r="F31" s="160"/>
      <c r="G31" s="160"/>
      <c r="H31" s="160"/>
      <c r="I31" s="160"/>
      <c r="J31" s="160"/>
      <c r="K31" s="160"/>
    </row>
    <row r="32" spans="2:11" ht="17.25" customHeight="1">
      <c r="B32" s="791" t="s">
        <v>118</v>
      </c>
      <c r="C32" s="794" t="s">
        <v>3</v>
      </c>
      <c r="D32" s="160"/>
      <c r="E32" s="160"/>
      <c r="F32" s="160"/>
      <c r="G32" s="160"/>
      <c r="H32" s="160"/>
      <c r="I32" s="160"/>
      <c r="J32" s="160"/>
      <c r="K32" s="160"/>
    </row>
    <row r="33" spans="2:25" ht="17.25" customHeight="1">
      <c r="B33" s="791" t="s">
        <v>112</v>
      </c>
      <c r="C33" s="794" t="s">
        <v>3</v>
      </c>
      <c r="D33" s="160"/>
      <c r="E33" s="160"/>
      <c r="F33" s="160"/>
      <c r="G33" s="160"/>
      <c r="H33" s="160"/>
      <c r="I33" s="160"/>
      <c r="J33" s="160"/>
      <c r="K33" s="160"/>
    </row>
    <row r="34" spans="2:25" ht="17.25" customHeight="1" thickBot="1">
      <c r="B34" s="805" t="s">
        <v>109</v>
      </c>
      <c r="C34" s="804" t="s">
        <v>2</v>
      </c>
      <c r="D34" s="162"/>
      <c r="E34" s="162"/>
      <c r="F34" s="162"/>
      <c r="G34" s="162"/>
      <c r="H34" s="162"/>
      <c r="I34" s="162"/>
      <c r="J34" s="162"/>
      <c r="K34" s="162"/>
    </row>
    <row r="35" spans="2:25" ht="7.9" customHeight="1" thickBot="1">
      <c r="B35" s="797"/>
      <c r="C35" s="798"/>
      <c r="D35" s="799"/>
      <c r="E35" s="799"/>
      <c r="F35" s="799"/>
      <c r="G35" s="799"/>
      <c r="H35" s="799"/>
      <c r="I35" s="799"/>
      <c r="J35" s="799"/>
      <c r="K35" s="799"/>
    </row>
    <row r="36" spans="2:25" s="781" customFormat="1" ht="15">
      <c r="B36" s="788" t="s">
        <v>944</v>
      </c>
      <c r="C36" s="801" t="s">
        <v>2</v>
      </c>
      <c r="D36" s="163"/>
      <c r="E36" s="163"/>
      <c r="F36" s="163"/>
      <c r="G36" s="163"/>
      <c r="H36" s="163"/>
      <c r="I36" s="163"/>
      <c r="J36" s="163"/>
      <c r="K36" s="163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</row>
    <row r="37" spans="2:25" ht="17.25" customHeight="1">
      <c r="B37" s="803" t="s">
        <v>712</v>
      </c>
      <c r="C37" s="792" t="s">
        <v>2</v>
      </c>
      <c r="D37" s="160"/>
      <c r="E37" s="160"/>
      <c r="F37" s="160"/>
      <c r="G37" s="160"/>
      <c r="H37" s="160"/>
      <c r="I37" s="160"/>
      <c r="J37" s="160"/>
      <c r="K37" s="160"/>
    </row>
    <row r="38" spans="2:25" ht="17.25" customHeight="1">
      <c r="B38" s="793" t="s">
        <v>713</v>
      </c>
      <c r="C38" s="806" t="s">
        <v>2</v>
      </c>
      <c r="D38" s="164"/>
      <c r="E38" s="164"/>
      <c r="F38" s="164"/>
      <c r="G38" s="164"/>
      <c r="H38" s="164"/>
      <c r="I38" s="164"/>
      <c r="J38" s="164"/>
      <c r="K38" s="164"/>
    </row>
    <row r="39" spans="2:25" ht="15">
      <c r="B39" s="793" t="s">
        <v>714</v>
      </c>
      <c r="C39" s="806" t="s">
        <v>2</v>
      </c>
      <c r="D39" s="164"/>
      <c r="E39" s="164"/>
      <c r="F39" s="164"/>
      <c r="G39" s="164"/>
      <c r="H39" s="164"/>
      <c r="I39" s="164"/>
      <c r="J39" s="164"/>
      <c r="K39" s="164"/>
    </row>
    <row r="40" spans="2:25" ht="17.25" customHeight="1" thickBot="1">
      <c r="B40" s="805" t="s">
        <v>113</v>
      </c>
      <c r="C40" s="807" t="s">
        <v>2</v>
      </c>
      <c r="D40" s="165"/>
      <c r="E40" s="165"/>
      <c r="F40" s="165"/>
      <c r="G40" s="165"/>
      <c r="H40" s="165"/>
      <c r="I40" s="165"/>
      <c r="J40" s="165"/>
      <c r="K40" s="165"/>
    </row>
    <row r="41" spans="2:25" ht="7.9" customHeight="1" thickBot="1">
      <c r="B41" s="797"/>
      <c r="C41" s="798"/>
      <c r="D41" s="799"/>
      <c r="E41" s="799"/>
      <c r="F41" s="799"/>
      <c r="G41" s="799"/>
      <c r="H41" s="799"/>
      <c r="I41" s="799"/>
      <c r="J41" s="799"/>
      <c r="K41" s="799"/>
    </row>
    <row r="42" spans="2:25" ht="16.899999999999999" customHeight="1" thickBot="1">
      <c r="B42" s="805" t="s">
        <v>746</v>
      </c>
      <c r="C42" s="807" t="s">
        <v>2</v>
      </c>
      <c r="D42" s="165"/>
      <c r="E42" s="165"/>
      <c r="F42" s="165"/>
      <c r="G42" s="165"/>
      <c r="H42" s="165"/>
      <c r="I42" s="165"/>
      <c r="J42" s="165"/>
      <c r="K42" s="165"/>
    </row>
    <row r="43" spans="2:25" s="2" customFormat="1" ht="7.9" customHeight="1">
      <c r="C43" s="138"/>
    </row>
    <row r="44" spans="2:25" s="2" customFormat="1">
      <c r="C44" s="138"/>
    </row>
    <row r="45" spans="2:25" s="2" customFormat="1">
      <c r="C45" s="138"/>
    </row>
    <row r="46" spans="2:25" s="2" customFormat="1">
      <c r="C46" s="138"/>
    </row>
    <row r="47" spans="2:25" s="2" customFormat="1">
      <c r="C47" s="138"/>
    </row>
    <row r="48" spans="2:25" s="2" customFormat="1">
      <c r="C48" s="138"/>
    </row>
    <row r="49" spans="3:3" s="2" customFormat="1">
      <c r="C49" s="138"/>
    </row>
    <row r="50" spans="3:3" s="2" customFormat="1">
      <c r="C50" s="138"/>
    </row>
    <row r="51" spans="3:3" s="2" customFormat="1">
      <c r="C51" s="138"/>
    </row>
    <row r="52" spans="3:3" s="2" customFormat="1">
      <c r="C52" s="138"/>
    </row>
    <row r="53" spans="3:3" s="2" customFormat="1">
      <c r="C53" s="138"/>
    </row>
    <row r="54" spans="3:3" s="2" customFormat="1">
      <c r="C54" s="138"/>
    </row>
    <row r="55" spans="3:3" s="2" customFormat="1">
      <c r="C55" s="138"/>
    </row>
    <row r="56" spans="3:3" s="2" customFormat="1">
      <c r="C56" s="138"/>
    </row>
  </sheetData>
  <sheetProtection sheet="1" objects="1" scenarios="1" formatCells="0" formatColumns="0" formatRows="0" insertColumns="0" insertRows="0" deleteColumns="0" deleteRows="0" selectLockedCells="1"/>
  <pageMargins left="0.74803149606299213" right="0.74803149606299213" top="0.98425196850393704" bottom="0.98425196850393704" header="0.51181102362204722" footer="0.51181102362204722"/>
  <pageSetup paperSize="9" scale="6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A318"/>
  <sheetViews>
    <sheetView showGridLines="0" view="pageBreakPreview" topLeftCell="A76" zoomScale="85" zoomScaleNormal="70" zoomScaleSheetLayoutView="85" zoomScalePageLayoutView="80" workbookViewId="0">
      <selection activeCell="K94" sqref="K94"/>
    </sheetView>
  </sheetViews>
  <sheetFormatPr defaultColWidth="8.85546875" defaultRowHeight="12.75"/>
  <cols>
    <col min="1" max="1" width="1.7109375" style="303" customWidth="1"/>
    <col min="2" max="2" width="39.140625" style="303" customWidth="1"/>
    <col min="3" max="3" width="11.28515625" style="809" customWidth="1"/>
    <col min="4" max="19" width="12.7109375" style="303" customWidth="1"/>
    <col min="20" max="20" width="1.7109375" style="145" customWidth="1"/>
    <col min="21" max="34" width="10.7109375" style="145" customWidth="1"/>
    <col min="35" max="79" width="8.7109375" style="145" customWidth="1"/>
    <col min="80" max="87" width="8.7109375" style="303" customWidth="1"/>
    <col min="88" max="133" width="3.28515625" style="303" customWidth="1"/>
    <col min="134" max="16384" width="8.85546875" style="303"/>
  </cols>
  <sheetData>
    <row r="1" spans="2:79" ht="9" customHeight="1"/>
    <row r="2" spans="2:79" ht="15.75">
      <c r="B2" s="232" t="s">
        <v>949</v>
      </c>
      <c r="C2" s="810"/>
      <c r="D2" s="882"/>
      <c r="E2" s="145"/>
      <c r="F2" s="145"/>
      <c r="G2" s="145"/>
      <c r="H2" s="882"/>
      <c r="I2" s="145"/>
      <c r="J2" s="145"/>
      <c r="K2" s="145"/>
      <c r="L2" s="882"/>
      <c r="M2" s="145"/>
      <c r="N2" s="145"/>
      <c r="O2" s="145"/>
      <c r="P2" s="882"/>
      <c r="Q2" s="145"/>
      <c r="R2" s="145"/>
      <c r="S2" s="145"/>
      <c r="T2" s="882"/>
      <c r="W2" s="882"/>
      <c r="AA2" s="882"/>
      <c r="AE2" s="882"/>
    </row>
    <row r="3" spans="2:79" s="345" customFormat="1" ht="7.9" customHeight="1">
      <c r="B3" s="811"/>
      <c r="C3" s="812"/>
      <c r="D3" s="882"/>
      <c r="E3" s="882"/>
      <c r="F3" s="882"/>
      <c r="G3" s="882"/>
      <c r="H3" s="882"/>
      <c r="I3" s="882"/>
      <c r="J3" s="882"/>
      <c r="K3" s="882"/>
      <c r="L3" s="882"/>
      <c r="M3" s="882"/>
      <c r="N3" s="882"/>
      <c r="O3" s="882"/>
      <c r="P3" s="882"/>
      <c r="Q3" s="882"/>
      <c r="R3" s="882"/>
      <c r="S3" s="882"/>
      <c r="T3" s="882"/>
      <c r="U3" s="882"/>
      <c r="V3" s="882"/>
      <c r="W3" s="882"/>
      <c r="X3" s="882"/>
      <c r="Y3" s="882"/>
      <c r="Z3" s="882"/>
      <c r="AA3" s="882"/>
      <c r="AB3" s="882"/>
      <c r="AC3" s="882"/>
      <c r="AD3" s="882"/>
      <c r="AE3" s="882"/>
      <c r="AF3" s="882"/>
      <c r="AG3" s="882"/>
      <c r="AH3" s="882"/>
      <c r="AI3" s="882"/>
      <c r="AJ3" s="882"/>
      <c r="AK3" s="882"/>
      <c r="AL3" s="882"/>
      <c r="AM3" s="882"/>
      <c r="AN3" s="882"/>
      <c r="AO3" s="882"/>
      <c r="AP3" s="882"/>
      <c r="AQ3" s="882"/>
      <c r="AR3" s="882"/>
      <c r="AS3" s="882"/>
      <c r="AT3" s="882"/>
      <c r="AU3" s="882"/>
      <c r="AV3" s="882"/>
      <c r="AW3" s="882"/>
      <c r="AX3" s="882"/>
      <c r="AY3" s="882"/>
      <c r="AZ3" s="882"/>
      <c r="BA3" s="882"/>
      <c r="BB3" s="882"/>
      <c r="BC3" s="882"/>
      <c r="BD3" s="882"/>
      <c r="BE3" s="882"/>
      <c r="BF3" s="882"/>
      <c r="BG3" s="882"/>
      <c r="BH3" s="882"/>
      <c r="BI3" s="882"/>
      <c r="BJ3" s="882"/>
      <c r="BK3" s="882"/>
      <c r="BL3" s="882"/>
      <c r="BM3" s="882"/>
      <c r="BN3" s="882"/>
      <c r="BO3" s="882"/>
      <c r="BP3" s="882"/>
      <c r="BQ3" s="882"/>
      <c r="BR3" s="882"/>
      <c r="BS3" s="882"/>
      <c r="BT3" s="882"/>
      <c r="BU3" s="882"/>
      <c r="BV3" s="882"/>
      <c r="BW3" s="882"/>
      <c r="BX3" s="882"/>
      <c r="BY3" s="882"/>
      <c r="BZ3" s="882"/>
      <c r="CA3" s="882"/>
    </row>
    <row r="4" spans="2:79" ht="16.5" thickBot="1">
      <c r="B4" s="813" t="s">
        <v>485</v>
      </c>
      <c r="C4" s="814"/>
      <c r="D4" s="145"/>
      <c r="E4" s="883"/>
      <c r="F4" s="883"/>
      <c r="G4" s="258"/>
      <c r="H4" s="145"/>
      <c r="I4" s="883"/>
      <c r="J4" s="883"/>
      <c r="K4" s="258"/>
      <c r="L4" s="145"/>
      <c r="M4" s="883"/>
      <c r="N4" s="883"/>
      <c r="O4" s="258"/>
      <c r="P4" s="145"/>
      <c r="Q4" s="883"/>
      <c r="R4" s="883"/>
      <c r="S4" s="258"/>
      <c r="U4" s="883"/>
      <c r="V4" s="258"/>
      <c r="X4" s="883"/>
      <c r="Y4" s="883"/>
      <c r="Z4" s="258"/>
      <c r="AB4" s="883"/>
      <c r="AC4" s="883"/>
      <c r="AD4" s="258"/>
      <c r="AF4" s="883"/>
      <c r="AG4" s="883"/>
      <c r="AH4" s="258"/>
    </row>
    <row r="5" spans="2:79" ht="20.45" customHeight="1" thickBot="1">
      <c r="B5" s="1245"/>
      <c r="C5" s="1246"/>
      <c r="D5" s="1242">
        <v>41274</v>
      </c>
      <c r="E5" s="1243"/>
      <c r="F5" s="1243"/>
      <c r="G5" s="1244"/>
      <c r="H5" s="1242">
        <v>41639</v>
      </c>
      <c r="I5" s="1243"/>
      <c r="J5" s="1243"/>
      <c r="K5" s="1244"/>
      <c r="L5" s="1242">
        <v>42004</v>
      </c>
      <c r="M5" s="1243"/>
      <c r="N5" s="1243"/>
      <c r="O5" s="1244"/>
      <c r="P5" s="1242">
        <v>42369</v>
      </c>
      <c r="Q5" s="1243"/>
      <c r="R5" s="1243"/>
      <c r="S5" s="1244"/>
    </row>
    <row r="6" spans="2:79" ht="69.75" thickBot="1">
      <c r="B6" s="815" t="s">
        <v>486</v>
      </c>
      <c r="C6" s="816" t="s">
        <v>38</v>
      </c>
      <c r="D6" s="817" t="s">
        <v>487</v>
      </c>
      <c r="E6" s="818" t="s">
        <v>488</v>
      </c>
      <c r="F6" s="818" t="s">
        <v>489</v>
      </c>
      <c r="G6" s="819" t="s">
        <v>490</v>
      </c>
      <c r="H6" s="817" t="s">
        <v>487</v>
      </c>
      <c r="I6" s="818" t="s">
        <v>488</v>
      </c>
      <c r="J6" s="818" t="s">
        <v>489</v>
      </c>
      <c r="K6" s="819" t="s">
        <v>490</v>
      </c>
      <c r="L6" s="817" t="s">
        <v>487</v>
      </c>
      <c r="M6" s="818" t="s">
        <v>488</v>
      </c>
      <c r="N6" s="818" t="s">
        <v>489</v>
      </c>
      <c r="O6" s="819" t="s">
        <v>490</v>
      </c>
      <c r="P6" s="817" t="s">
        <v>487</v>
      </c>
      <c r="Q6" s="818" t="s">
        <v>488</v>
      </c>
      <c r="R6" s="818" t="s">
        <v>489</v>
      </c>
      <c r="S6" s="819" t="s">
        <v>490</v>
      </c>
    </row>
    <row r="7" spans="2:79" ht="13.5" thickBot="1">
      <c r="B7" s="1133" t="s">
        <v>1085</v>
      </c>
      <c r="C7" s="1135"/>
      <c r="D7" s="1136"/>
      <c r="E7" s="1137"/>
      <c r="F7" s="1137"/>
      <c r="G7" s="1138">
        <f>G8+G102+G132+C165</f>
        <v>0</v>
      </c>
      <c r="H7" s="1136"/>
      <c r="I7" s="1137"/>
      <c r="J7" s="1137"/>
      <c r="K7" s="1138">
        <f>K8+K102+K132+D165</f>
        <v>0</v>
      </c>
      <c r="L7" s="1136"/>
      <c r="M7" s="1137"/>
      <c r="N7" s="1137"/>
      <c r="O7" s="1138">
        <f>O8+O102+O132+E165</f>
        <v>0</v>
      </c>
      <c r="P7" s="1136"/>
      <c r="Q7" s="1137"/>
      <c r="R7" s="1137"/>
      <c r="S7" s="1139">
        <f>S8+S102+S132+F165</f>
        <v>0</v>
      </c>
      <c r="AR7" s="303"/>
      <c r="AS7" s="303"/>
      <c r="AT7" s="303"/>
      <c r="AU7" s="303"/>
      <c r="AV7" s="303"/>
      <c r="AW7" s="303"/>
      <c r="AX7" s="303"/>
      <c r="AY7" s="303"/>
      <c r="AZ7" s="303"/>
      <c r="BA7" s="303"/>
      <c r="BB7" s="303"/>
      <c r="BC7" s="303"/>
      <c r="BD7" s="303"/>
      <c r="BE7" s="303"/>
      <c r="BF7" s="303"/>
      <c r="BG7" s="303"/>
      <c r="BH7" s="303"/>
      <c r="BI7" s="303"/>
      <c r="BJ7" s="303"/>
      <c r="BK7" s="303"/>
      <c r="BL7" s="303"/>
      <c r="BM7" s="303"/>
      <c r="BN7" s="303"/>
      <c r="BO7" s="303"/>
      <c r="BP7" s="303"/>
      <c r="BQ7" s="303"/>
      <c r="BR7" s="303"/>
      <c r="BS7" s="303"/>
      <c r="BT7" s="303"/>
      <c r="BU7" s="303"/>
      <c r="BV7" s="303"/>
      <c r="BW7" s="303"/>
      <c r="BX7" s="303"/>
      <c r="BY7" s="303"/>
      <c r="BZ7" s="303"/>
      <c r="CA7" s="303"/>
    </row>
    <row r="8" spans="2:79">
      <c r="B8" s="820" t="s">
        <v>491</v>
      </c>
      <c r="C8" s="1134"/>
      <c r="D8" s="268"/>
      <c r="E8" s="262"/>
      <c r="F8" s="262"/>
      <c r="G8" s="269">
        <f>G9+G30+G51+G72+G73+G88</f>
        <v>0</v>
      </c>
      <c r="H8" s="268"/>
      <c r="I8" s="262"/>
      <c r="J8" s="262"/>
      <c r="K8" s="269">
        <f>K9+K30+K51+K72+K73+K88</f>
        <v>0</v>
      </c>
      <c r="L8" s="268"/>
      <c r="M8" s="262"/>
      <c r="N8" s="262"/>
      <c r="O8" s="269">
        <f>O9+O30+O51+O72+O73+O88</f>
        <v>0</v>
      </c>
      <c r="P8" s="268"/>
      <c r="Q8" s="262"/>
      <c r="R8" s="262"/>
      <c r="S8" s="269">
        <f>S9+S30+S51+S72+S73+S88</f>
        <v>0</v>
      </c>
    </row>
    <row r="9" spans="2:79">
      <c r="B9" s="822" t="s">
        <v>492</v>
      </c>
      <c r="C9" s="823"/>
      <c r="D9" s="270"/>
      <c r="E9" s="256"/>
      <c r="F9" s="256"/>
      <c r="G9" s="271">
        <f>G10+G23</f>
        <v>0</v>
      </c>
      <c r="H9" s="270"/>
      <c r="I9" s="256"/>
      <c r="J9" s="256"/>
      <c r="K9" s="271">
        <f>K10+K23</f>
        <v>0</v>
      </c>
      <c r="L9" s="270"/>
      <c r="M9" s="256"/>
      <c r="N9" s="256"/>
      <c r="O9" s="271">
        <f>O10+O23</f>
        <v>0</v>
      </c>
      <c r="P9" s="270"/>
      <c r="Q9" s="256"/>
      <c r="R9" s="256"/>
      <c r="S9" s="271">
        <f>S10+S23</f>
        <v>0</v>
      </c>
    </row>
    <row r="10" spans="2:79">
      <c r="B10" s="824" t="s">
        <v>493</v>
      </c>
      <c r="C10" s="823"/>
      <c r="D10" s="270"/>
      <c r="E10" s="256"/>
      <c r="F10" s="256"/>
      <c r="G10" s="271">
        <f>SUM(G11:G22)</f>
        <v>0</v>
      </c>
      <c r="H10" s="270"/>
      <c r="I10" s="256"/>
      <c r="J10" s="256"/>
      <c r="K10" s="271">
        <f>SUM(K11:K22)</f>
        <v>0</v>
      </c>
      <c r="L10" s="270"/>
      <c r="M10" s="256"/>
      <c r="N10" s="256"/>
      <c r="O10" s="271">
        <f>SUM(O11:O22)</f>
        <v>0</v>
      </c>
      <c r="P10" s="270"/>
      <c r="Q10" s="256"/>
      <c r="R10" s="256"/>
      <c r="S10" s="271">
        <f>SUM(S11:S22)</f>
        <v>0</v>
      </c>
    </row>
    <row r="11" spans="2:79">
      <c r="B11" s="825" t="s">
        <v>494</v>
      </c>
      <c r="C11" s="826" t="s">
        <v>495</v>
      </c>
      <c r="D11" s="272"/>
      <c r="E11" s="257"/>
      <c r="F11" s="257"/>
      <c r="G11" s="274">
        <f t="shared" ref="G11:G22" si="0">D11*(E11+F11)</f>
        <v>0</v>
      </c>
      <c r="H11" s="272"/>
      <c r="I11" s="257"/>
      <c r="J11" s="257"/>
      <c r="K11" s="274">
        <f t="shared" ref="K11:K22" si="1">H11*(I11+J11)</f>
        <v>0</v>
      </c>
      <c r="L11" s="272"/>
      <c r="M11" s="257"/>
      <c r="N11" s="257"/>
      <c r="O11" s="274">
        <f t="shared" ref="O11:O22" si="2">L11*(M11+N11)</f>
        <v>0</v>
      </c>
      <c r="P11" s="272"/>
      <c r="Q11" s="257"/>
      <c r="R11" s="257"/>
      <c r="S11" s="274">
        <f t="shared" ref="S11:S22" si="3">P11*(Q11+R11)</f>
        <v>0</v>
      </c>
    </row>
    <row r="12" spans="2:79">
      <c r="B12" s="825" t="s">
        <v>496</v>
      </c>
      <c r="C12" s="826" t="s">
        <v>495</v>
      </c>
      <c r="D12" s="272"/>
      <c r="E12" s="257"/>
      <c r="F12" s="257"/>
      <c r="G12" s="274">
        <f t="shared" si="0"/>
        <v>0</v>
      </c>
      <c r="H12" s="272"/>
      <c r="I12" s="257"/>
      <c r="J12" s="257"/>
      <c r="K12" s="274">
        <f t="shared" si="1"/>
        <v>0</v>
      </c>
      <c r="L12" s="272"/>
      <c r="M12" s="257"/>
      <c r="N12" s="257"/>
      <c r="O12" s="274">
        <f t="shared" si="2"/>
        <v>0</v>
      </c>
      <c r="P12" s="272"/>
      <c r="Q12" s="257"/>
      <c r="R12" s="257"/>
      <c r="S12" s="274">
        <f t="shared" si="3"/>
        <v>0</v>
      </c>
    </row>
    <row r="13" spans="2:79">
      <c r="B13" s="825" t="s">
        <v>497</v>
      </c>
      <c r="C13" s="826" t="s">
        <v>495</v>
      </c>
      <c r="D13" s="272"/>
      <c r="E13" s="257"/>
      <c r="F13" s="257"/>
      <c r="G13" s="274">
        <f t="shared" si="0"/>
        <v>0</v>
      </c>
      <c r="H13" s="272"/>
      <c r="I13" s="257"/>
      <c r="J13" s="257"/>
      <c r="K13" s="274">
        <f t="shared" si="1"/>
        <v>0</v>
      </c>
      <c r="L13" s="272"/>
      <c r="M13" s="257"/>
      <c r="N13" s="257"/>
      <c r="O13" s="274">
        <f t="shared" si="2"/>
        <v>0</v>
      </c>
      <c r="P13" s="272"/>
      <c r="Q13" s="257"/>
      <c r="R13" s="257"/>
      <c r="S13" s="274">
        <f t="shared" si="3"/>
        <v>0</v>
      </c>
    </row>
    <row r="14" spans="2:79">
      <c r="B14" s="825" t="s">
        <v>498</v>
      </c>
      <c r="C14" s="826" t="s">
        <v>495</v>
      </c>
      <c r="D14" s="272"/>
      <c r="E14" s="257"/>
      <c r="F14" s="257"/>
      <c r="G14" s="274">
        <f t="shared" si="0"/>
        <v>0</v>
      </c>
      <c r="H14" s="272"/>
      <c r="I14" s="257"/>
      <c r="J14" s="257"/>
      <c r="K14" s="274">
        <f t="shared" si="1"/>
        <v>0</v>
      </c>
      <c r="L14" s="272"/>
      <c r="M14" s="257"/>
      <c r="N14" s="257"/>
      <c r="O14" s="274">
        <f t="shared" si="2"/>
        <v>0</v>
      </c>
      <c r="P14" s="272"/>
      <c r="Q14" s="257"/>
      <c r="R14" s="257"/>
      <c r="S14" s="274">
        <f t="shared" si="3"/>
        <v>0</v>
      </c>
    </row>
    <row r="15" spans="2:79">
      <c r="B15" s="825" t="s">
        <v>499</v>
      </c>
      <c r="C15" s="826" t="s">
        <v>495</v>
      </c>
      <c r="D15" s="272"/>
      <c r="E15" s="257"/>
      <c r="F15" s="257"/>
      <c r="G15" s="274">
        <f t="shared" si="0"/>
        <v>0</v>
      </c>
      <c r="H15" s="272"/>
      <c r="I15" s="257"/>
      <c r="J15" s="257"/>
      <c r="K15" s="274">
        <f t="shared" si="1"/>
        <v>0</v>
      </c>
      <c r="L15" s="272"/>
      <c r="M15" s="257"/>
      <c r="N15" s="257"/>
      <c r="O15" s="274">
        <f t="shared" si="2"/>
        <v>0</v>
      </c>
      <c r="P15" s="272"/>
      <c r="Q15" s="257"/>
      <c r="R15" s="257"/>
      <c r="S15" s="274">
        <f t="shared" si="3"/>
        <v>0</v>
      </c>
    </row>
    <row r="16" spans="2:79">
      <c r="B16" s="825" t="s">
        <v>500</v>
      </c>
      <c r="C16" s="826" t="s">
        <v>495</v>
      </c>
      <c r="D16" s="272"/>
      <c r="E16" s="257"/>
      <c r="F16" s="257"/>
      <c r="G16" s="274">
        <f t="shared" si="0"/>
        <v>0</v>
      </c>
      <c r="H16" s="272"/>
      <c r="I16" s="257"/>
      <c r="J16" s="257"/>
      <c r="K16" s="274">
        <f t="shared" si="1"/>
        <v>0</v>
      </c>
      <c r="L16" s="272"/>
      <c r="M16" s="257"/>
      <c r="N16" s="257"/>
      <c r="O16" s="274">
        <f t="shared" si="2"/>
        <v>0</v>
      </c>
      <c r="P16" s="272"/>
      <c r="Q16" s="257"/>
      <c r="R16" s="257"/>
      <c r="S16" s="274">
        <f t="shared" si="3"/>
        <v>0</v>
      </c>
    </row>
    <row r="17" spans="2:79">
      <c r="B17" s="825" t="s">
        <v>501</v>
      </c>
      <c r="C17" s="826" t="s">
        <v>495</v>
      </c>
      <c r="D17" s="272"/>
      <c r="E17" s="257"/>
      <c r="F17" s="257"/>
      <c r="G17" s="274">
        <f t="shared" si="0"/>
        <v>0</v>
      </c>
      <c r="H17" s="272"/>
      <c r="I17" s="257"/>
      <c r="J17" s="257"/>
      <c r="K17" s="274">
        <f t="shared" si="1"/>
        <v>0</v>
      </c>
      <c r="L17" s="272"/>
      <c r="M17" s="257"/>
      <c r="N17" s="257"/>
      <c r="O17" s="274">
        <f t="shared" si="2"/>
        <v>0</v>
      </c>
      <c r="P17" s="272"/>
      <c r="Q17" s="257"/>
      <c r="R17" s="257"/>
      <c r="S17" s="274">
        <f t="shared" si="3"/>
        <v>0</v>
      </c>
    </row>
    <row r="18" spans="2:79">
      <c r="B18" s="825" t="s">
        <v>502</v>
      </c>
      <c r="C18" s="826" t="s">
        <v>495</v>
      </c>
      <c r="D18" s="272"/>
      <c r="E18" s="257"/>
      <c r="F18" s="257"/>
      <c r="G18" s="274">
        <f t="shared" si="0"/>
        <v>0</v>
      </c>
      <c r="H18" s="272"/>
      <c r="I18" s="257"/>
      <c r="J18" s="257"/>
      <c r="K18" s="274">
        <f t="shared" si="1"/>
        <v>0</v>
      </c>
      <c r="L18" s="272"/>
      <c r="M18" s="257"/>
      <c r="N18" s="257"/>
      <c r="O18" s="274">
        <f t="shared" si="2"/>
        <v>0</v>
      </c>
      <c r="P18" s="272"/>
      <c r="Q18" s="257"/>
      <c r="R18" s="257"/>
      <c r="S18" s="274">
        <f t="shared" si="3"/>
        <v>0</v>
      </c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</row>
    <row r="19" spans="2:79">
      <c r="B19" s="825" t="s">
        <v>503</v>
      </c>
      <c r="C19" s="826" t="s">
        <v>495</v>
      </c>
      <c r="D19" s="272"/>
      <c r="E19" s="257"/>
      <c r="F19" s="257"/>
      <c r="G19" s="274">
        <f t="shared" si="0"/>
        <v>0</v>
      </c>
      <c r="H19" s="272"/>
      <c r="I19" s="257"/>
      <c r="J19" s="257"/>
      <c r="K19" s="274">
        <f t="shared" si="1"/>
        <v>0</v>
      </c>
      <c r="L19" s="272"/>
      <c r="M19" s="257"/>
      <c r="N19" s="257"/>
      <c r="O19" s="274">
        <f t="shared" si="2"/>
        <v>0</v>
      </c>
      <c r="P19" s="272"/>
      <c r="Q19" s="257"/>
      <c r="R19" s="257"/>
      <c r="S19" s="274">
        <f t="shared" si="3"/>
        <v>0</v>
      </c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</row>
    <row r="20" spans="2:79">
      <c r="B20" s="825" t="s">
        <v>504</v>
      </c>
      <c r="C20" s="826" t="s">
        <v>495</v>
      </c>
      <c r="D20" s="272"/>
      <c r="E20" s="257"/>
      <c r="F20" s="257"/>
      <c r="G20" s="274">
        <f t="shared" si="0"/>
        <v>0</v>
      </c>
      <c r="H20" s="272"/>
      <c r="I20" s="257"/>
      <c r="J20" s="257"/>
      <c r="K20" s="274">
        <f t="shared" si="1"/>
        <v>0</v>
      </c>
      <c r="L20" s="272"/>
      <c r="M20" s="257"/>
      <c r="N20" s="257"/>
      <c r="O20" s="274">
        <f t="shared" si="2"/>
        <v>0</v>
      </c>
      <c r="P20" s="272"/>
      <c r="Q20" s="257"/>
      <c r="R20" s="257"/>
      <c r="S20" s="274">
        <f t="shared" si="3"/>
        <v>0</v>
      </c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</row>
    <row r="21" spans="2:79">
      <c r="B21" s="825" t="s">
        <v>505</v>
      </c>
      <c r="C21" s="826" t="s">
        <v>495</v>
      </c>
      <c r="D21" s="272"/>
      <c r="E21" s="257"/>
      <c r="F21" s="257"/>
      <c r="G21" s="274">
        <f t="shared" si="0"/>
        <v>0</v>
      </c>
      <c r="H21" s="272"/>
      <c r="I21" s="257"/>
      <c r="J21" s="257"/>
      <c r="K21" s="274">
        <f t="shared" si="1"/>
        <v>0</v>
      </c>
      <c r="L21" s="272"/>
      <c r="M21" s="257"/>
      <c r="N21" s="257"/>
      <c r="O21" s="274">
        <f t="shared" si="2"/>
        <v>0</v>
      </c>
      <c r="P21" s="272"/>
      <c r="Q21" s="257"/>
      <c r="R21" s="257"/>
      <c r="S21" s="274">
        <f t="shared" si="3"/>
        <v>0</v>
      </c>
      <c r="T21" s="303"/>
      <c r="U21" s="303"/>
      <c r="V21" s="303"/>
      <c r="W21" s="303"/>
      <c r="X21" s="303"/>
      <c r="Y21" s="303"/>
      <c r="Z21" s="303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303"/>
      <c r="BW21" s="303"/>
      <c r="BX21" s="303"/>
      <c r="BY21" s="303"/>
      <c r="BZ21" s="303"/>
      <c r="CA21" s="303"/>
    </row>
    <row r="22" spans="2:79">
      <c r="B22" s="825" t="s">
        <v>506</v>
      </c>
      <c r="C22" s="826" t="s">
        <v>495</v>
      </c>
      <c r="D22" s="272"/>
      <c r="E22" s="257"/>
      <c r="F22" s="257"/>
      <c r="G22" s="274">
        <f t="shared" si="0"/>
        <v>0</v>
      </c>
      <c r="H22" s="272"/>
      <c r="I22" s="257"/>
      <c r="J22" s="257"/>
      <c r="K22" s="274">
        <f t="shared" si="1"/>
        <v>0</v>
      </c>
      <c r="L22" s="272"/>
      <c r="M22" s="257"/>
      <c r="N22" s="257"/>
      <c r="O22" s="274">
        <f t="shared" si="2"/>
        <v>0</v>
      </c>
      <c r="P22" s="272"/>
      <c r="Q22" s="257"/>
      <c r="R22" s="257"/>
      <c r="S22" s="274">
        <f t="shared" si="3"/>
        <v>0</v>
      </c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303"/>
      <c r="AT22" s="303"/>
      <c r="AU22" s="303"/>
      <c r="AV22" s="303"/>
      <c r="AW22" s="303"/>
      <c r="AX22" s="303"/>
      <c r="AY22" s="303"/>
      <c r="AZ22" s="303"/>
      <c r="BA22" s="303"/>
      <c r="BB22" s="303"/>
      <c r="BC22" s="303"/>
      <c r="BD22" s="303"/>
      <c r="BE22" s="303"/>
      <c r="BF22" s="303"/>
      <c r="BG22" s="303"/>
      <c r="BH22" s="303"/>
      <c r="BI22" s="303"/>
      <c r="BJ22" s="303"/>
      <c r="BK22" s="303"/>
      <c r="BL22" s="303"/>
      <c r="BM22" s="303"/>
      <c r="BN22" s="303"/>
      <c r="BO22" s="303"/>
      <c r="BP22" s="303"/>
      <c r="BQ22" s="303"/>
      <c r="BR22" s="303"/>
      <c r="BS22" s="303"/>
      <c r="BT22" s="303"/>
      <c r="BU22" s="303"/>
      <c r="BV22" s="303"/>
      <c r="BW22" s="303"/>
      <c r="BX22" s="303"/>
      <c r="BY22" s="303"/>
      <c r="BZ22" s="303"/>
      <c r="CA22" s="303"/>
    </row>
    <row r="23" spans="2:79">
      <c r="B23" s="824" t="s">
        <v>507</v>
      </c>
      <c r="C23" s="823"/>
      <c r="D23" s="270"/>
      <c r="E23" s="256"/>
      <c r="F23" s="256"/>
      <c r="G23" s="271">
        <f>SUM(G24:G29)</f>
        <v>0</v>
      </c>
      <c r="H23" s="270"/>
      <c r="I23" s="256"/>
      <c r="J23" s="256"/>
      <c r="K23" s="271">
        <f>SUM(K24:K29)</f>
        <v>0</v>
      </c>
      <c r="L23" s="270"/>
      <c r="M23" s="256"/>
      <c r="N23" s="256"/>
      <c r="O23" s="271">
        <f>SUM(O24:O29)</f>
        <v>0</v>
      </c>
      <c r="P23" s="270"/>
      <c r="Q23" s="256"/>
      <c r="R23" s="256"/>
      <c r="S23" s="271">
        <f>SUM(S24:S29)</f>
        <v>0</v>
      </c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</row>
    <row r="24" spans="2:79">
      <c r="B24" s="825" t="s">
        <v>508</v>
      </c>
      <c r="C24" s="826" t="s">
        <v>495</v>
      </c>
      <c r="D24" s="272"/>
      <c r="E24" s="257"/>
      <c r="F24" s="257"/>
      <c r="G24" s="274">
        <f t="shared" ref="G24:G29" si="4">D24*(E24+F24)</f>
        <v>0</v>
      </c>
      <c r="H24" s="272"/>
      <c r="I24" s="257"/>
      <c r="J24" s="257"/>
      <c r="K24" s="274">
        <f t="shared" ref="K24:K29" si="5">H24*(I24+J24)</f>
        <v>0</v>
      </c>
      <c r="L24" s="272"/>
      <c r="M24" s="257"/>
      <c r="N24" s="257"/>
      <c r="O24" s="274">
        <f t="shared" ref="O24:O29" si="6">L24*(M24+N24)</f>
        <v>0</v>
      </c>
      <c r="P24" s="272"/>
      <c r="Q24" s="257"/>
      <c r="R24" s="257"/>
      <c r="S24" s="274">
        <f t="shared" ref="S24:S29" si="7">P24*(Q24+R24)</f>
        <v>0</v>
      </c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</row>
    <row r="25" spans="2:79">
      <c r="B25" s="825" t="s">
        <v>509</v>
      </c>
      <c r="C25" s="826" t="s">
        <v>495</v>
      </c>
      <c r="D25" s="272"/>
      <c r="E25" s="257"/>
      <c r="F25" s="257"/>
      <c r="G25" s="274">
        <f t="shared" si="4"/>
        <v>0</v>
      </c>
      <c r="H25" s="272"/>
      <c r="I25" s="257"/>
      <c r="J25" s="257"/>
      <c r="K25" s="274">
        <f t="shared" si="5"/>
        <v>0</v>
      </c>
      <c r="L25" s="272"/>
      <c r="M25" s="257"/>
      <c r="N25" s="257"/>
      <c r="O25" s="274">
        <f t="shared" si="6"/>
        <v>0</v>
      </c>
      <c r="P25" s="272"/>
      <c r="Q25" s="257"/>
      <c r="R25" s="257"/>
      <c r="S25" s="274">
        <f t="shared" si="7"/>
        <v>0</v>
      </c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303"/>
      <c r="BW25" s="303"/>
      <c r="BX25" s="303"/>
      <c r="BY25" s="303"/>
      <c r="BZ25" s="303"/>
      <c r="CA25" s="303"/>
    </row>
    <row r="26" spans="2:79">
      <c r="B26" s="825" t="s">
        <v>510</v>
      </c>
      <c r="C26" s="826" t="s">
        <v>495</v>
      </c>
      <c r="D26" s="272"/>
      <c r="E26" s="257"/>
      <c r="F26" s="257"/>
      <c r="G26" s="274">
        <f t="shared" si="4"/>
        <v>0</v>
      </c>
      <c r="H26" s="272"/>
      <c r="I26" s="257"/>
      <c r="J26" s="257"/>
      <c r="K26" s="274">
        <f t="shared" si="5"/>
        <v>0</v>
      </c>
      <c r="L26" s="272"/>
      <c r="M26" s="257"/>
      <c r="N26" s="257"/>
      <c r="O26" s="274">
        <f t="shared" si="6"/>
        <v>0</v>
      </c>
      <c r="P26" s="272"/>
      <c r="Q26" s="257"/>
      <c r="R26" s="257"/>
      <c r="S26" s="274">
        <f t="shared" si="7"/>
        <v>0</v>
      </c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303"/>
      <c r="BW26" s="303"/>
      <c r="BX26" s="303"/>
      <c r="BY26" s="303"/>
      <c r="BZ26" s="303"/>
      <c r="CA26" s="303"/>
    </row>
    <row r="27" spans="2:79">
      <c r="B27" s="825" t="s">
        <v>511</v>
      </c>
      <c r="C27" s="826" t="s">
        <v>495</v>
      </c>
      <c r="D27" s="272"/>
      <c r="E27" s="257"/>
      <c r="F27" s="257"/>
      <c r="G27" s="274">
        <f t="shared" si="4"/>
        <v>0</v>
      </c>
      <c r="H27" s="272"/>
      <c r="I27" s="257"/>
      <c r="J27" s="257"/>
      <c r="K27" s="274">
        <f t="shared" si="5"/>
        <v>0</v>
      </c>
      <c r="L27" s="272"/>
      <c r="M27" s="257"/>
      <c r="N27" s="257"/>
      <c r="O27" s="274">
        <f t="shared" si="6"/>
        <v>0</v>
      </c>
      <c r="P27" s="272"/>
      <c r="Q27" s="257"/>
      <c r="R27" s="257"/>
      <c r="S27" s="274">
        <f t="shared" si="7"/>
        <v>0</v>
      </c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3"/>
      <c r="AX27" s="303"/>
      <c r="AY27" s="303"/>
      <c r="AZ27" s="303"/>
      <c r="BA27" s="303"/>
      <c r="BB27" s="303"/>
      <c r="BC27" s="303"/>
      <c r="BD27" s="303"/>
      <c r="BE27" s="303"/>
      <c r="BF27" s="303"/>
      <c r="BG27" s="303"/>
      <c r="BH27" s="303"/>
      <c r="BI27" s="303"/>
      <c r="BJ27" s="303"/>
      <c r="BK27" s="303"/>
      <c r="BL27" s="303"/>
      <c r="BM27" s="303"/>
      <c r="BN27" s="303"/>
      <c r="BO27" s="303"/>
      <c r="BP27" s="303"/>
      <c r="BQ27" s="303"/>
      <c r="BR27" s="303"/>
      <c r="BS27" s="303"/>
      <c r="BT27" s="303"/>
      <c r="BU27" s="303"/>
      <c r="BV27" s="303"/>
      <c r="BW27" s="303"/>
      <c r="BX27" s="303"/>
      <c r="BY27" s="303"/>
      <c r="BZ27" s="303"/>
      <c r="CA27" s="303"/>
    </row>
    <row r="28" spans="2:79">
      <c r="B28" s="825" t="s">
        <v>512</v>
      </c>
      <c r="C28" s="826" t="s">
        <v>495</v>
      </c>
      <c r="D28" s="272"/>
      <c r="E28" s="257"/>
      <c r="F28" s="257"/>
      <c r="G28" s="274">
        <f t="shared" si="4"/>
        <v>0</v>
      </c>
      <c r="H28" s="272"/>
      <c r="I28" s="257"/>
      <c r="J28" s="257"/>
      <c r="K28" s="274">
        <f t="shared" si="5"/>
        <v>0</v>
      </c>
      <c r="L28" s="272"/>
      <c r="M28" s="257"/>
      <c r="N28" s="257"/>
      <c r="O28" s="274">
        <f t="shared" si="6"/>
        <v>0</v>
      </c>
      <c r="P28" s="272"/>
      <c r="Q28" s="257"/>
      <c r="R28" s="257"/>
      <c r="S28" s="274">
        <f t="shared" si="7"/>
        <v>0</v>
      </c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</row>
    <row r="29" spans="2:79">
      <c r="B29" s="825" t="s">
        <v>513</v>
      </c>
      <c r="C29" s="826" t="s">
        <v>495</v>
      </c>
      <c r="D29" s="272"/>
      <c r="E29" s="257"/>
      <c r="F29" s="257"/>
      <c r="G29" s="274">
        <f t="shared" si="4"/>
        <v>0</v>
      </c>
      <c r="H29" s="272"/>
      <c r="I29" s="257"/>
      <c r="J29" s="257"/>
      <c r="K29" s="274">
        <f t="shared" si="5"/>
        <v>0</v>
      </c>
      <c r="L29" s="272"/>
      <c r="M29" s="257"/>
      <c r="N29" s="257"/>
      <c r="O29" s="274">
        <f t="shared" si="6"/>
        <v>0</v>
      </c>
      <c r="P29" s="272"/>
      <c r="Q29" s="257"/>
      <c r="R29" s="257"/>
      <c r="S29" s="274">
        <f t="shared" si="7"/>
        <v>0</v>
      </c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</row>
    <row r="30" spans="2:79">
      <c r="B30" s="822" t="s">
        <v>514</v>
      </c>
      <c r="C30" s="823"/>
      <c r="D30" s="270"/>
      <c r="E30" s="256"/>
      <c r="F30" s="256"/>
      <c r="G30" s="271">
        <f>G31+G44</f>
        <v>0</v>
      </c>
      <c r="H30" s="270"/>
      <c r="I30" s="256"/>
      <c r="J30" s="256"/>
      <c r="K30" s="271">
        <f>K31+K44</f>
        <v>0</v>
      </c>
      <c r="L30" s="270"/>
      <c r="M30" s="256"/>
      <c r="N30" s="256"/>
      <c r="O30" s="271">
        <f>O31+O44</f>
        <v>0</v>
      </c>
      <c r="P30" s="270"/>
      <c r="Q30" s="256"/>
      <c r="R30" s="256"/>
      <c r="S30" s="271">
        <f>S31+S44</f>
        <v>0</v>
      </c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303"/>
      <c r="BW30" s="303"/>
      <c r="BX30" s="303"/>
      <c r="BY30" s="303"/>
      <c r="BZ30" s="303"/>
      <c r="CA30" s="303"/>
    </row>
    <row r="31" spans="2:79">
      <c r="B31" s="824" t="s">
        <v>515</v>
      </c>
      <c r="C31" s="823"/>
      <c r="D31" s="270"/>
      <c r="E31" s="256"/>
      <c r="F31" s="256"/>
      <c r="G31" s="271">
        <f>SUM(G32:G43)</f>
        <v>0</v>
      </c>
      <c r="H31" s="270"/>
      <c r="I31" s="256"/>
      <c r="J31" s="256"/>
      <c r="K31" s="271">
        <f>SUM(K32:K43)</f>
        <v>0</v>
      </c>
      <c r="L31" s="270"/>
      <c r="M31" s="256"/>
      <c r="N31" s="256"/>
      <c r="O31" s="271">
        <f>SUM(O32:O43)</f>
        <v>0</v>
      </c>
      <c r="P31" s="270"/>
      <c r="Q31" s="256"/>
      <c r="R31" s="256"/>
      <c r="S31" s="271">
        <f>SUM(S32:S43)</f>
        <v>0</v>
      </c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303"/>
      <c r="BA31" s="303"/>
      <c r="BB31" s="303"/>
      <c r="BC31" s="303"/>
      <c r="BD31" s="303"/>
      <c r="BE31" s="303"/>
      <c r="BF31" s="303"/>
      <c r="BG31" s="303"/>
      <c r="BH31" s="303"/>
      <c r="BI31" s="303"/>
      <c r="BJ31" s="303"/>
      <c r="BK31" s="303"/>
      <c r="BL31" s="303"/>
      <c r="BM31" s="303"/>
      <c r="BN31" s="303"/>
      <c r="BO31" s="303"/>
      <c r="BP31" s="303"/>
      <c r="BQ31" s="303"/>
      <c r="BR31" s="303"/>
      <c r="BS31" s="303"/>
      <c r="BT31" s="303"/>
      <c r="BU31" s="303"/>
      <c r="BV31" s="303"/>
      <c r="BW31" s="303"/>
      <c r="BX31" s="303"/>
      <c r="BY31" s="303"/>
      <c r="BZ31" s="303"/>
      <c r="CA31" s="303"/>
    </row>
    <row r="32" spans="2:79">
      <c r="B32" s="825" t="s">
        <v>494</v>
      </c>
      <c r="C32" s="826" t="s">
        <v>495</v>
      </c>
      <c r="D32" s="272"/>
      <c r="E32" s="257"/>
      <c r="F32" s="257"/>
      <c r="G32" s="274">
        <f t="shared" ref="G32:G43" si="8">D32*(E32+F32)</f>
        <v>0</v>
      </c>
      <c r="H32" s="272"/>
      <c r="I32" s="257"/>
      <c r="J32" s="257"/>
      <c r="K32" s="274">
        <f t="shared" ref="K32:K43" si="9">H32*(I32+J32)</f>
        <v>0</v>
      </c>
      <c r="L32" s="272"/>
      <c r="M32" s="257"/>
      <c r="N32" s="257"/>
      <c r="O32" s="274">
        <f t="shared" ref="O32:O43" si="10">L32*(M32+N32)</f>
        <v>0</v>
      </c>
      <c r="P32" s="272"/>
      <c r="Q32" s="257"/>
      <c r="R32" s="257"/>
      <c r="S32" s="274">
        <f t="shared" ref="S32:S43" si="11">P32*(Q32+R32)</f>
        <v>0</v>
      </c>
      <c r="T32" s="303"/>
      <c r="U32" s="303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303"/>
      <c r="BA32" s="303"/>
      <c r="BB32" s="303"/>
      <c r="BC32" s="303"/>
      <c r="BD32" s="303"/>
      <c r="BE32" s="303"/>
      <c r="BF32" s="303"/>
      <c r="BG32" s="303"/>
      <c r="BH32" s="303"/>
      <c r="BI32" s="303"/>
      <c r="BJ32" s="303"/>
      <c r="BK32" s="303"/>
      <c r="BL32" s="303"/>
      <c r="BM32" s="303"/>
      <c r="BN32" s="303"/>
      <c r="BO32" s="303"/>
      <c r="BP32" s="303"/>
      <c r="BQ32" s="303"/>
      <c r="BR32" s="303"/>
      <c r="BS32" s="303"/>
      <c r="BT32" s="303"/>
      <c r="BU32" s="303"/>
      <c r="BV32" s="303"/>
      <c r="BW32" s="303"/>
      <c r="BX32" s="303"/>
      <c r="BY32" s="303"/>
      <c r="BZ32" s="303"/>
      <c r="CA32" s="303"/>
    </row>
    <row r="33" spans="2:79">
      <c r="B33" s="825" t="s">
        <v>496</v>
      </c>
      <c r="C33" s="826" t="s">
        <v>495</v>
      </c>
      <c r="D33" s="272"/>
      <c r="E33" s="257"/>
      <c r="F33" s="257"/>
      <c r="G33" s="274">
        <f t="shared" si="8"/>
        <v>0</v>
      </c>
      <c r="H33" s="272"/>
      <c r="I33" s="257"/>
      <c r="J33" s="257"/>
      <c r="K33" s="274">
        <f t="shared" si="9"/>
        <v>0</v>
      </c>
      <c r="L33" s="272"/>
      <c r="M33" s="257"/>
      <c r="N33" s="257"/>
      <c r="O33" s="274">
        <f t="shared" si="10"/>
        <v>0</v>
      </c>
      <c r="P33" s="272"/>
      <c r="Q33" s="257"/>
      <c r="R33" s="257"/>
      <c r="S33" s="274">
        <f t="shared" si="11"/>
        <v>0</v>
      </c>
      <c r="T33" s="303"/>
      <c r="U33" s="303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3"/>
      <c r="BF33" s="303"/>
      <c r="BG33" s="303"/>
      <c r="BH33" s="303"/>
      <c r="BI33" s="303"/>
      <c r="BJ33" s="303"/>
      <c r="BK33" s="303"/>
      <c r="BL33" s="303"/>
      <c r="BM33" s="303"/>
      <c r="BN33" s="303"/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</row>
    <row r="34" spans="2:79">
      <c r="B34" s="825" t="s">
        <v>497</v>
      </c>
      <c r="C34" s="826" t="s">
        <v>495</v>
      </c>
      <c r="D34" s="272"/>
      <c r="E34" s="257"/>
      <c r="F34" s="257"/>
      <c r="G34" s="274">
        <f t="shared" si="8"/>
        <v>0</v>
      </c>
      <c r="H34" s="272"/>
      <c r="I34" s="257"/>
      <c r="J34" s="257"/>
      <c r="K34" s="274">
        <f t="shared" si="9"/>
        <v>0</v>
      </c>
      <c r="L34" s="272"/>
      <c r="M34" s="257"/>
      <c r="N34" s="257"/>
      <c r="O34" s="274">
        <f t="shared" si="10"/>
        <v>0</v>
      </c>
      <c r="P34" s="272"/>
      <c r="Q34" s="257"/>
      <c r="R34" s="257"/>
      <c r="S34" s="274">
        <f t="shared" si="11"/>
        <v>0</v>
      </c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3"/>
      <c r="BJ34" s="303"/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</row>
    <row r="35" spans="2:79">
      <c r="B35" s="825" t="s">
        <v>498</v>
      </c>
      <c r="C35" s="826" t="s">
        <v>495</v>
      </c>
      <c r="D35" s="272"/>
      <c r="E35" s="257"/>
      <c r="F35" s="257"/>
      <c r="G35" s="274">
        <f t="shared" si="8"/>
        <v>0</v>
      </c>
      <c r="H35" s="272"/>
      <c r="I35" s="257"/>
      <c r="J35" s="257"/>
      <c r="K35" s="274">
        <f t="shared" si="9"/>
        <v>0</v>
      </c>
      <c r="L35" s="272"/>
      <c r="M35" s="257"/>
      <c r="N35" s="257"/>
      <c r="O35" s="274">
        <f t="shared" si="10"/>
        <v>0</v>
      </c>
      <c r="P35" s="272"/>
      <c r="Q35" s="257"/>
      <c r="R35" s="257"/>
      <c r="S35" s="274">
        <f t="shared" si="11"/>
        <v>0</v>
      </c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303"/>
      <c r="AT35" s="303"/>
      <c r="AU35" s="303"/>
      <c r="AV35" s="303"/>
      <c r="AW35" s="303"/>
      <c r="AX35" s="303"/>
      <c r="AY35" s="303"/>
      <c r="AZ35" s="303"/>
      <c r="BA35" s="303"/>
      <c r="BB35" s="303"/>
      <c r="BC35" s="303"/>
      <c r="BD35" s="303"/>
      <c r="BE35" s="303"/>
      <c r="BF35" s="303"/>
      <c r="BG35" s="303"/>
      <c r="BH35" s="303"/>
      <c r="BI35" s="303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</row>
    <row r="36" spans="2:79">
      <c r="B36" s="825" t="s">
        <v>499</v>
      </c>
      <c r="C36" s="826" t="s">
        <v>495</v>
      </c>
      <c r="D36" s="272"/>
      <c r="E36" s="257"/>
      <c r="F36" s="257"/>
      <c r="G36" s="274">
        <f t="shared" si="8"/>
        <v>0</v>
      </c>
      <c r="H36" s="272"/>
      <c r="I36" s="257"/>
      <c r="J36" s="257"/>
      <c r="K36" s="274">
        <f t="shared" si="9"/>
        <v>0</v>
      </c>
      <c r="L36" s="272"/>
      <c r="M36" s="257"/>
      <c r="N36" s="257"/>
      <c r="O36" s="274">
        <f t="shared" si="10"/>
        <v>0</v>
      </c>
      <c r="P36" s="272"/>
      <c r="Q36" s="257"/>
      <c r="R36" s="257"/>
      <c r="S36" s="274">
        <f t="shared" si="11"/>
        <v>0</v>
      </c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303"/>
      <c r="AT36" s="303"/>
      <c r="AU36" s="303"/>
      <c r="AV36" s="303"/>
      <c r="AW36" s="303"/>
      <c r="AX36" s="303"/>
      <c r="AY36" s="303"/>
      <c r="AZ36" s="303"/>
      <c r="BA36" s="303"/>
      <c r="BB36" s="303"/>
      <c r="BC36" s="303"/>
      <c r="BD36" s="303"/>
      <c r="BE36" s="303"/>
      <c r="BF36" s="303"/>
      <c r="BG36" s="303"/>
      <c r="BH36" s="303"/>
      <c r="BI36" s="303"/>
      <c r="BJ36" s="303"/>
      <c r="BK36" s="303"/>
      <c r="BL36" s="303"/>
      <c r="BM36" s="303"/>
      <c r="BN36" s="303"/>
      <c r="BO36" s="303"/>
      <c r="BP36" s="303"/>
      <c r="BQ36" s="303"/>
      <c r="BR36" s="303"/>
      <c r="BS36" s="303"/>
      <c r="BT36" s="303"/>
      <c r="BU36" s="303"/>
      <c r="BV36" s="303"/>
      <c r="BW36" s="303"/>
      <c r="BX36" s="303"/>
      <c r="BY36" s="303"/>
      <c r="BZ36" s="303"/>
      <c r="CA36" s="303"/>
    </row>
    <row r="37" spans="2:79">
      <c r="B37" s="825" t="s">
        <v>500</v>
      </c>
      <c r="C37" s="826" t="s">
        <v>495</v>
      </c>
      <c r="D37" s="272"/>
      <c r="E37" s="257"/>
      <c r="F37" s="257"/>
      <c r="G37" s="274">
        <f t="shared" si="8"/>
        <v>0</v>
      </c>
      <c r="H37" s="272"/>
      <c r="I37" s="257"/>
      <c r="J37" s="257"/>
      <c r="K37" s="274">
        <f t="shared" si="9"/>
        <v>0</v>
      </c>
      <c r="L37" s="272"/>
      <c r="M37" s="257"/>
      <c r="N37" s="257"/>
      <c r="O37" s="274">
        <f t="shared" si="10"/>
        <v>0</v>
      </c>
      <c r="P37" s="272"/>
      <c r="Q37" s="257"/>
      <c r="R37" s="257"/>
      <c r="S37" s="274">
        <f t="shared" si="11"/>
        <v>0</v>
      </c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303"/>
      <c r="AT37" s="303"/>
      <c r="AU37" s="303"/>
      <c r="AV37" s="303"/>
      <c r="AW37" s="303"/>
      <c r="AX37" s="303"/>
      <c r="AY37" s="303"/>
      <c r="AZ37" s="303"/>
      <c r="BA37" s="303"/>
      <c r="BB37" s="303"/>
      <c r="BC37" s="303"/>
      <c r="BD37" s="303"/>
      <c r="BE37" s="303"/>
      <c r="BF37" s="303"/>
      <c r="BG37" s="303"/>
      <c r="BH37" s="303"/>
      <c r="BI37" s="303"/>
      <c r="BJ37" s="303"/>
      <c r="BK37" s="303"/>
      <c r="BL37" s="303"/>
      <c r="BM37" s="303"/>
      <c r="BN37" s="303"/>
      <c r="BO37" s="303"/>
      <c r="BP37" s="303"/>
      <c r="BQ37" s="303"/>
      <c r="BR37" s="303"/>
      <c r="BS37" s="303"/>
      <c r="BT37" s="303"/>
      <c r="BU37" s="303"/>
      <c r="BV37" s="303"/>
      <c r="BW37" s="303"/>
      <c r="BX37" s="303"/>
      <c r="BY37" s="303"/>
      <c r="BZ37" s="303"/>
      <c r="CA37" s="303"/>
    </row>
    <row r="38" spans="2:79">
      <c r="B38" s="825" t="s">
        <v>501</v>
      </c>
      <c r="C38" s="826" t="s">
        <v>495</v>
      </c>
      <c r="D38" s="272"/>
      <c r="E38" s="257"/>
      <c r="F38" s="257"/>
      <c r="G38" s="274">
        <f t="shared" si="8"/>
        <v>0</v>
      </c>
      <c r="H38" s="272"/>
      <c r="I38" s="257"/>
      <c r="J38" s="257"/>
      <c r="K38" s="274">
        <f t="shared" si="9"/>
        <v>0</v>
      </c>
      <c r="L38" s="272"/>
      <c r="M38" s="257"/>
      <c r="N38" s="257"/>
      <c r="O38" s="274">
        <f t="shared" si="10"/>
        <v>0</v>
      </c>
      <c r="P38" s="272"/>
      <c r="Q38" s="257"/>
      <c r="R38" s="257"/>
      <c r="S38" s="274">
        <f t="shared" si="11"/>
        <v>0</v>
      </c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</row>
    <row r="39" spans="2:79">
      <c r="B39" s="825" t="s">
        <v>502</v>
      </c>
      <c r="C39" s="826" t="s">
        <v>495</v>
      </c>
      <c r="D39" s="272"/>
      <c r="E39" s="257"/>
      <c r="F39" s="257"/>
      <c r="G39" s="274">
        <f t="shared" si="8"/>
        <v>0</v>
      </c>
      <c r="H39" s="272"/>
      <c r="I39" s="257"/>
      <c r="J39" s="257"/>
      <c r="K39" s="274">
        <f t="shared" si="9"/>
        <v>0</v>
      </c>
      <c r="L39" s="272"/>
      <c r="M39" s="257"/>
      <c r="N39" s="257"/>
      <c r="O39" s="274">
        <f t="shared" si="10"/>
        <v>0</v>
      </c>
      <c r="P39" s="272"/>
      <c r="Q39" s="257"/>
      <c r="R39" s="257"/>
      <c r="S39" s="274">
        <f t="shared" si="11"/>
        <v>0</v>
      </c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</row>
    <row r="40" spans="2:79">
      <c r="B40" s="825" t="s">
        <v>503</v>
      </c>
      <c r="C40" s="826" t="s">
        <v>495</v>
      </c>
      <c r="D40" s="272"/>
      <c r="E40" s="257"/>
      <c r="F40" s="257"/>
      <c r="G40" s="274">
        <f t="shared" si="8"/>
        <v>0</v>
      </c>
      <c r="H40" s="272"/>
      <c r="I40" s="257"/>
      <c r="J40" s="257"/>
      <c r="K40" s="274">
        <f t="shared" si="9"/>
        <v>0</v>
      </c>
      <c r="L40" s="272"/>
      <c r="M40" s="257"/>
      <c r="N40" s="257"/>
      <c r="O40" s="274">
        <f t="shared" si="10"/>
        <v>0</v>
      </c>
      <c r="P40" s="272"/>
      <c r="Q40" s="257"/>
      <c r="R40" s="257"/>
      <c r="S40" s="274">
        <f t="shared" si="11"/>
        <v>0</v>
      </c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</row>
    <row r="41" spans="2:79">
      <c r="B41" s="825" t="s">
        <v>504</v>
      </c>
      <c r="C41" s="826" t="s">
        <v>495</v>
      </c>
      <c r="D41" s="272"/>
      <c r="E41" s="257"/>
      <c r="F41" s="257"/>
      <c r="G41" s="274">
        <f t="shared" si="8"/>
        <v>0</v>
      </c>
      <c r="H41" s="272"/>
      <c r="I41" s="257"/>
      <c r="J41" s="257"/>
      <c r="K41" s="274">
        <f t="shared" si="9"/>
        <v>0</v>
      </c>
      <c r="L41" s="272"/>
      <c r="M41" s="257"/>
      <c r="N41" s="257"/>
      <c r="O41" s="274">
        <f t="shared" si="10"/>
        <v>0</v>
      </c>
      <c r="P41" s="272"/>
      <c r="Q41" s="257"/>
      <c r="R41" s="257"/>
      <c r="S41" s="274">
        <f t="shared" si="11"/>
        <v>0</v>
      </c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</row>
    <row r="42" spans="2:79">
      <c r="B42" s="825" t="s">
        <v>505</v>
      </c>
      <c r="C42" s="826" t="s">
        <v>495</v>
      </c>
      <c r="D42" s="272"/>
      <c r="E42" s="257"/>
      <c r="F42" s="257"/>
      <c r="G42" s="274">
        <f t="shared" si="8"/>
        <v>0</v>
      </c>
      <c r="H42" s="272"/>
      <c r="I42" s="257"/>
      <c r="J42" s="257"/>
      <c r="K42" s="274">
        <f t="shared" si="9"/>
        <v>0</v>
      </c>
      <c r="L42" s="272"/>
      <c r="M42" s="257"/>
      <c r="N42" s="257"/>
      <c r="O42" s="274">
        <f t="shared" si="10"/>
        <v>0</v>
      </c>
      <c r="P42" s="272"/>
      <c r="Q42" s="257"/>
      <c r="R42" s="257"/>
      <c r="S42" s="274">
        <f t="shared" si="11"/>
        <v>0</v>
      </c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</row>
    <row r="43" spans="2:79">
      <c r="B43" s="825" t="s">
        <v>506</v>
      </c>
      <c r="C43" s="826" t="s">
        <v>495</v>
      </c>
      <c r="D43" s="272"/>
      <c r="E43" s="257"/>
      <c r="F43" s="257"/>
      <c r="G43" s="274">
        <f t="shared" si="8"/>
        <v>0</v>
      </c>
      <c r="H43" s="272"/>
      <c r="I43" s="257"/>
      <c r="J43" s="257"/>
      <c r="K43" s="274">
        <f t="shared" si="9"/>
        <v>0</v>
      </c>
      <c r="L43" s="272"/>
      <c r="M43" s="257"/>
      <c r="N43" s="257"/>
      <c r="O43" s="274">
        <f t="shared" si="10"/>
        <v>0</v>
      </c>
      <c r="P43" s="272"/>
      <c r="Q43" s="257"/>
      <c r="R43" s="257"/>
      <c r="S43" s="274">
        <f t="shared" si="11"/>
        <v>0</v>
      </c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  <c r="BY43" s="303"/>
      <c r="BZ43" s="303"/>
      <c r="CA43" s="303"/>
    </row>
    <row r="44" spans="2:79">
      <c r="B44" s="824" t="s">
        <v>516</v>
      </c>
      <c r="C44" s="823"/>
      <c r="D44" s="270"/>
      <c r="E44" s="256"/>
      <c r="F44" s="256"/>
      <c r="G44" s="271">
        <f>SUM(G45:G50)</f>
        <v>0</v>
      </c>
      <c r="H44" s="270"/>
      <c r="I44" s="256"/>
      <c r="J44" s="256"/>
      <c r="K44" s="271">
        <f>SUM(K45:K50)</f>
        <v>0</v>
      </c>
      <c r="L44" s="270"/>
      <c r="M44" s="256"/>
      <c r="N44" s="256"/>
      <c r="O44" s="271">
        <f>SUM(O45:O50)</f>
        <v>0</v>
      </c>
      <c r="P44" s="270"/>
      <c r="Q44" s="256"/>
      <c r="R44" s="256"/>
      <c r="S44" s="271">
        <f>SUM(S45:S50)</f>
        <v>0</v>
      </c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3"/>
      <c r="BJ44" s="303"/>
      <c r="BK44" s="303"/>
      <c r="BL44" s="303"/>
      <c r="BM44" s="303"/>
      <c r="BN44" s="303"/>
      <c r="BO44" s="303"/>
      <c r="BP44" s="303"/>
      <c r="BQ44" s="303"/>
      <c r="BR44" s="303"/>
      <c r="BS44" s="303"/>
      <c r="BT44" s="303"/>
      <c r="BU44" s="303"/>
      <c r="BV44" s="303"/>
      <c r="BW44" s="303"/>
      <c r="BX44" s="303"/>
      <c r="BY44" s="303"/>
      <c r="BZ44" s="303"/>
      <c r="CA44" s="303"/>
    </row>
    <row r="45" spans="2:79">
      <c r="B45" s="825" t="s">
        <v>508</v>
      </c>
      <c r="C45" s="826" t="s">
        <v>495</v>
      </c>
      <c r="D45" s="272"/>
      <c r="E45" s="257"/>
      <c r="F45" s="257"/>
      <c r="G45" s="274">
        <f t="shared" ref="G45:G50" si="12">D45*(E45+F45)</f>
        <v>0</v>
      </c>
      <c r="H45" s="272"/>
      <c r="I45" s="257"/>
      <c r="J45" s="257"/>
      <c r="K45" s="274">
        <f t="shared" ref="K45:K50" si="13">H45*(I45+J45)</f>
        <v>0</v>
      </c>
      <c r="L45" s="272"/>
      <c r="M45" s="257"/>
      <c r="N45" s="257"/>
      <c r="O45" s="274">
        <f t="shared" ref="O45:O50" si="14">L45*(M45+N45)</f>
        <v>0</v>
      </c>
      <c r="P45" s="272"/>
      <c r="Q45" s="257"/>
      <c r="R45" s="257"/>
      <c r="S45" s="274">
        <f t="shared" ref="S45:S50" si="15">P45*(Q45+R45)</f>
        <v>0</v>
      </c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 s="303"/>
      <c r="BC45" s="303"/>
      <c r="BD45" s="303"/>
      <c r="BE45" s="303"/>
      <c r="BF45" s="303"/>
      <c r="BG45" s="303"/>
      <c r="BH45" s="303"/>
      <c r="BI45" s="303"/>
      <c r="BJ45" s="303"/>
      <c r="BK45" s="303"/>
      <c r="BL45" s="303"/>
      <c r="BM45" s="303"/>
      <c r="BN45" s="303"/>
      <c r="BO45" s="303"/>
      <c r="BP45" s="303"/>
      <c r="BQ45" s="303"/>
      <c r="BR45" s="303"/>
      <c r="BS45" s="303"/>
      <c r="BT45" s="303"/>
      <c r="BU45" s="303"/>
      <c r="BV45" s="303"/>
      <c r="BW45" s="303"/>
      <c r="BX45" s="303"/>
      <c r="BY45" s="303"/>
      <c r="BZ45" s="303"/>
      <c r="CA45" s="303"/>
    </row>
    <row r="46" spans="2:79">
      <c r="B46" s="825" t="s">
        <v>509</v>
      </c>
      <c r="C46" s="826" t="s">
        <v>495</v>
      </c>
      <c r="D46" s="272"/>
      <c r="E46" s="257"/>
      <c r="F46" s="257"/>
      <c r="G46" s="274">
        <f t="shared" si="12"/>
        <v>0</v>
      </c>
      <c r="H46" s="272"/>
      <c r="I46" s="257"/>
      <c r="J46" s="257"/>
      <c r="K46" s="274">
        <f t="shared" si="13"/>
        <v>0</v>
      </c>
      <c r="L46" s="272"/>
      <c r="M46" s="257"/>
      <c r="N46" s="257"/>
      <c r="O46" s="274">
        <f t="shared" si="14"/>
        <v>0</v>
      </c>
      <c r="P46" s="272"/>
      <c r="Q46" s="257"/>
      <c r="R46" s="257"/>
      <c r="S46" s="274">
        <f t="shared" si="15"/>
        <v>0</v>
      </c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 s="303"/>
      <c r="BC46" s="303"/>
      <c r="BD46" s="303"/>
      <c r="BE46" s="303"/>
      <c r="BF46" s="303"/>
      <c r="BG46" s="303"/>
      <c r="BH46" s="303"/>
      <c r="BI46" s="303"/>
      <c r="BJ46" s="303"/>
      <c r="BK46" s="303"/>
      <c r="BL46" s="303"/>
      <c r="BM46" s="303"/>
      <c r="BN46" s="303"/>
      <c r="BO46" s="303"/>
      <c r="BP46" s="303"/>
      <c r="BQ46" s="303"/>
      <c r="BR46" s="303"/>
      <c r="BS46" s="303"/>
      <c r="BT46" s="303"/>
      <c r="BU46" s="303"/>
      <c r="BV46" s="303"/>
      <c r="BW46" s="303"/>
      <c r="BX46" s="303"/>
      <c r="BY46" s="303"/>
      <c r="BZ46" s="303"/>
      <c r="CA46" s="303"/>
    </row>
    <row r="47" spans="2:79">
      <c r="B47" s="825" t="s">
        <v>510</v>
      </c>
      <c r="C47" s="826" t="s">
        <v>495</v>
      </c>
      <c r="D47" s="272"/>
      <c r="E47" s="257"/>
      <c r="F47" s="257"/>
      <c r="G47" s="274">
        <f t="shared" si="12"/>
        <v>0</v>
      </c>
      <c r="H47" s="272"/>
      <c r="I47" s="257"/>
      <c r="J47" s="257"/>
      <c r="K47" s="274">
        <f t="shared" si="13"/>
        <v>0</v>
      </c>
      <c r="L47" s="272"/>
      <c r="M47" s="257"/>
      <c r="N47" s="257"/>
      <c r="O47" s="274">
        <f t="shared" si="14"/>
        <v>0</v>
      </c>
      <c r="P47" s="272"/>
      <c r="Q47" s="257"/>
      <c r="R47" s="257"/>
      <c r="S47" s="274">
        <f t="shared" si="15"/>
        <v>0</v>
      </c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 s="303"/>
      <c r="BC47" s="303"/>
      <c r="BD47" s="303"/>
      <c r="BE47" s="303"/>
      <c r="BF47" s="303"/>
      <c r="BG47" s="303"/>
      <c r="BH47" s="303"/>
      <c r="BI47" s="303"/>
      <c r="BJ47" s="303"/>
      <c r="BK47" s="303"/>
      <c r="BL47" s="303"/>
      <c r="BM47" s="303"/>
      <c r="BN47" s="303"/>
      <c r="BO47" s="303"/>
      <c r="BP47" s="303"/>
      <c r="BQ47" s="303"/>
      <c r="BR47" s="303"/>
      <c r="BS47" s="303"/>
      <c r="BT47" s="303"/>
      <c r="BU47" s="303"/>
      <c r="BV47" s="303"/>
      <c r="BW47" s="303"/>
      <c r="BX47" s="303"/>
      <c r="BY47" s="303"/>
      <c r="BZ47" s="303"/>
      <c r="CA47" s="303"/>
    </row>
    <row r="48" spans="2:79">
      <c r="B48" s="825" t="s">
        <v>511</v>
      </c>
      <c r="C48" s="826" t="s">
        <v>495</v>
      </c>
      <c r="D48" s="272"/>
      <c r="E48" s="257"/>
      <c r="F48" s="257"/>
      <c r="G48" s="274">
        <f t="shared" si="12"/>
        <v>0</v>
      </c>
      <c r="H48" s="272"/>
      <c r="I48" s="257"/>
      <c r="J48" s="257"/>
      <c r="K48" s="274">
        <f t="shared" si="13"/>
        <v>0</v>
      </c>
      <c r="L48" s="272"/>
      <c r="M48" s="257"/>
      <c r="N48" s="257"/>
      <c r="O48" s="274">
        <f t="shared" si="14"/>
        <v>0</v>
      </c>
      <c r="P48" s="272"/>
      <c r="Q48" s="257"/>
      <c r="R48" s="257"/>
      <c r="S48" s="274">
        <f t="shared" si="15"/>
        <v>0</v>
      </c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 s="303"/>
      <c r="BC48" s="303"/>
      <c r="BD48" s="303"/>
      <c r="BE48" s="303"/>
      <c r="BF48" s="303"/>
      <c r="BG48" s="303"/>
      <c r="BH48" s="303"/>
      <c r="BI48" s="303"/>
      <c r="BJ48" s="303"/>
      <c r="BK48" s="303"/>
      <c r="BL48" s="303"/>
      <c r="BM48" s="303"/>
      <c r="BN48" s="303"/>
      <c r="BO48" s="303"/>
      <c r="BP48" s="303"/>
      <c r="BQ48" s="303"/>
      <c r="BR48" s="303"/>
      <c r="BS48" s="303"/>
      <c r="BT48" s="303"/>
      <c r="BU48" s="303"/>
      <c r="BV48" s="303"/>
      <c r="BW48" s="303"/>
      <c r="BX48" s="303"/>
      <c r="BY48" s="303"/>
      <c r="BZ48" s="303"/>
      <c r="CA48" s="303"/>
    </row>
    <row r="49" spans="2:79">
      <c r="B49" s="825" t="s">
        <v>512</v>
      </c>
      <c r="C49" s="826" t="s">
        <v>495</v>
      </c>
      <c r="D49" s="272"/>
      <c r="E49" s="257"/>
      <c r="F49" s="257"/>
      <c r="G49" s="274">
        <f t="shared" si="12"/>
        <v>0</v>
      </c>
      <c r="H49" s="272"/>
      <c r="I49" s="257"/>
      <c r="J49" s="257"/>
      <c r="K49" s="274">
        <f t="shared" si="13"/>
        <v>0</v>
      </c>
      <c r="L49" s="272"/>
      <c r="M49" s="257"/>
      <c r="N49" s="257"/>
      <c r="O49" s="274">
        <f t="shared" si="14"/>
        <v>0</v>
      </c>
      <c r="P49" s="272"/>
      <c r="Q49" s="257"/>
      <c r="R49" s="257"/>
      <c r="S49" s="274">
        <f t="shared" si="15"/>
        <v>0</v>
      </c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 s="303"/>
      <c r="BC49" s="303"/>
      <c r="BD49" s="303"/>
      <c r="BE49" s="303"/>
      <c r="BF49" s="303"/>
      <c r="BG49" s="303"/>
      <c r="BH49" s="303"/>
      <c r="BI49" s="303"/>
      <c r="BJ49" s="303"/>
      <c r="BK49" s="303"/>
      <c r="BL49" s="303"/>
      <c r="BM49" s="303"/>
      <c r="BN49" s="303"/>
      <c r="BO49" s="303"/>
      <c r="BP49" s="303"/>
      <c r="BQ49" s="303"/>
      <c r="BR49" s="303"/>
      <c r="BS49" s="303"/>
      <c r="BT49" s="303"/>
      <c r="BU49" s="303"/>
      <c r="BV49" s="303"/>
      <c r="BW49" s="303"/>
      <c r="BX49" s="303"/>
      <c r="BY49" s="303"/>
      <c r="BZ49" s="303"/>
      <c r="CA49" s="303"/>
    </row>
    <row r="50" spans="2:79">
      <c r="B50" s="825" t="s">
        <v>513</v>
      </c>
      <c r="C50" s="826" t="s">
        <v>495</v>
      </c>
      <c r="D50" s="272"/>
      <c r="E50" s="257"/>
      <c r="F50" s="257"/>
      <c r="G50" s="274">
        <f t="shared" si="12"/>
        <v>0</v>
      </c>
      <c r="H50" s="272"/>
      <c r="I50" s="257"/>
      <c r="J50" s="257"/>
      <c r="K50" s="274">
        <f t="shared" si="13"/>
        <v>0</v>
      </c>
      <c r="L50" s="272"/>
      <c r="M50" s="257"/>
      <c r="N50" s="257"/>
      <c r="O50" s="274">
        <f t="shared" si="14"/>
        <v>0</v>
      </c>
      <c r="P50" s="272"/>
      <c r="Q50" s="257"/>
      <c r="R50" s="257"/>
      <c r="S50" s="274">
        <f t="shared" si="15"/>
        <v>0</v>
      </c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 s="303"/>
      <c r="BC50" s="303"/>
      <c r="BD50" s="303"/>
      <c r="BE50" s="303"/>
      <c r="BF50" s="303"/>
      <c r="BG50" s="303"/>
      <c r="BH50" s="303"/>
      <c r="BI50" s="303"/>
      <c r="BJ50" s="303"/>
      <c r="BK50" s="303"/>
      <c r="BL50" s="303"/>
      <c r="BM50" s="303"/>
      <c r="BN50" s="303"/>
      <c r="BO50" s="303"/>
      <c r="BP50" s="303"/>
      <c r="BQ50" s="303"/>
      <c r="BR50" s="303"/>
      <c r="BS50" s="303"/>
      <c r="BT50" s="303"/>
      <c r="BU50" s="303"/>
      <c r="BV50" s="303"/>
      <c r="BW50" s="303"/>
      <c r="BX50" s="303"/>
      <c r="BY50" s="303"/>
      <c r="BZ50" s="303"/>
      <c r="CA50" s="303"/>
    </row>
    <row r="51" spans="2:79">
      <c r="B51" s="822" t="s">
        <v>517</v>
      </c>
      <c r="C51" s="823"/>
      <c r="D51" s="270"/>
      <c r="E51" s="256"/>
      <c r="F51" s="256"/>
      <c r="G51" s="271">
        <f>G52+G65</f>
        <v>0</v>
      </c>
      <c r="H51" s="270"/>
      <c r="I51" s="256"/>
      <c r="J51" s="256"/>
      <c r="K51" s="271">
        <f>K52+K65</f>
        <v>0</v>
      </c>
      <c r="L51" s="270"/>
      <c r="M51" s="256"/>
      <c r="N51" s="256"/>
      <c r="O51" s="271">
        <f>O52+O65</f>
        <v>0</v>
      </c>
      <c r="P51" s="270"/>
      <c r="Q51" s="256"/>
      <c r="R51" s="256"/>
      <c r="S51" s="271">
        <f>S52+S65</f>
        <v>0</v>
      </c>
      <c r="T51" s="303"/>
      <c r="U51" s="303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303"/>
      <c r="BA51" s="303"/>
      <c r="BB51" s="303"/>
      <c r="BC51" s="303"/>
      <c r="BD51" s="303"/>
      <c r="BE51" s="303"/>
      <c r="BF51" s="303"/>
      <c r="BG51" s="303"/>
      <c r="BH51" s="303"/>
      <c r="BI51" s="303"/>
      <c r="BJ51" s="303"/>
      <c r="BK51" s="303"/>
      <c r="BL51" s="303"/>
      <c r="BM51" s="303"/>
      <c r="BN51" s="303"/>
      <c r="BO51" s="303"/>
      <c r="BP51" s="303"/>
      <c r="BQ51" s="303"/>
      <c r="BR51" s="303"/>
      <c r="BS51" s="303"/>
      <c r="BT51" s="303"/>
      <c r="BU51" s="303"/>
      <c r="BV51" s="303"/>
      <c r="BW51" s="303"/>
      <c r="BX51" s="303"/>
      <c r="BY51" s="303"/>
      <c r="BZ51" s="303"/>
      <c r="CA51" s="303"/>
    </row>
    <row r="52" spans="2:79">
      <c r="B52" s="824" t="s">
        <v>518</v>
      </c>
      <c r="C52" s="823"/>
      <c r="D52" s="270"/>
      <c r="E52" s="256"/>
      <c r="F52" s="256"/>
      <c r="G52" s="271">
        <f>SUM(G53:G64)</f>
        <v>0</v>
      </c>
      <c r="H52" s="270"/>
      <c r="I52" s="256"/>
      <c r="J52" s="256"/>
      <c r="K52" s="271">
        <f>SUM(K53:K64)</f>
        <v>0</v>
      </c>
      <c r="L52" s="270"/>
      <c r="M52" s="256"/>
      <c r="N52" s="256"/>
      <c r="O52" s="271">
        <f>SUM(O53:O64)</f>
        <v>0</v>
      </c>
      <c r="P52" s="270"/>
      <c r="Q52" s="256"/>
      <c r="R52" s="256"/>
      <c r="S52" s="271">
        <f>SUM(S53:S64)</f>
        <v>0</v>
      </c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3"/>
      <c r="AE52" s="303"/>
      <c r="AF52" s="303"/>
      <c r="AG52" s="303"/>
      <c r="AH52" s="303"/>
      <c r="AI52" s="303"/>
      <c r="AJ52" s="303"/>
      <c r="AK52" s="303"/>
      <c r="AL52" s="303"/>
      <c r="AM52" s="303"/>
      <c r="AN52" s="303"/>
      <c r="AO52" s="303"/>
      <c r="AP52" s="303"/>
      <c r="AQ52" s="303"/>
      <c r="AR52" s="303"/>
      <c r="AS52" s="303"/>
      <c r="AT52" s="303"/>
      <c r="AU52" s="303"/>
      <c r="AV52" s="303"/>
      <c r="AW52" s="303"/>
      <c r="AX52" s="303"/>
      <c r="AY52" s="303"/>
      <c r="AZ52" s="303"/>
      <c r="BA52" s="303"/>
      <c r="BB52" s="303"/>
      <c r="BC52" s="303"/>
      <c r="BD52" s="303"/>
      <c r="BE52" s="303"/>
      <c r="BF52" s="303"/>
      <c r="BG52" s="303"/>
      <c r="BH52" s="303"/>
      <c r="BI52" s="303"/>
      <c r="BJ52" s="303"/>
      <c r="BK52" s="303"/>
      <c r="BL52" s="303"/>
      <c r="BM52" s="303"/>
      <c r="BN52" s="303"/>
      <c r="BO52" s="303"/>
      <c r="BP52" s="303"/>
      <c r="BQ52" s="303"/>
      <c r="BR52" s="303"/>
      <c r="BS52" s="303"/>
      <c r="BT52" s="303"/>
      <c r="BU52" s="303"/>
      <c r="BV52" s="303"/>
      <c r="BW52" s="303"/>
      <c r="BX52" s="303"/>
      <c r="BY52" s="303"/>
      <c r="BZ52" s="303"/>
      <c r="CA52" s="303"/>
    </row>
    <row r="53" spans="2:79">
      <c r="B53" s="825" t="s">
        <v>494</v>
      </c>
      <c r="C53" s="826" t="s">
        <v>102</v>
      </c>
      <c r="D53" s="272"/>
      <c r="E53" s="257"/>
      <c r="F53" s="257"/>
      <c r="G53" s="274">
        <f t="shared" ref="G53:G64" si="16">D53*(E53+F53)</f>
        <v>0</v>
      </c>
      <c r="H53" s="272"/>
      <c r="I53" s="257"/>
      <c r="J53" s="257"/>
      <c r="K53" s="274">
        <f t="shared" ref="K53:K64" si="17">H53*(I53+J53)</f>
        <v>0</v>
      </c>
      <c r="L53" s="272"/>
      <c r="M53" s="257"/>
      <c r="N53" s="257"/>
      <c r="O53" s="274">
        <f t="shared" ref="O53:O64" si="18">L53*(M53+N53)</f>
        <v>0</v>
      </c>
      <c r="P53" s="272"/>
      <c r="Q53" s="257"/>
      <c r="R53" s="257"/>
      <c r="S53" s="274">
        <f t="shared" ref="S53:S64" si="19">P53*(Q53+R53)</f>
        <v>0</v>
      </c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3"/>
      <c r="AE53" s="303"/>
      <c r="AF53" s="303"/>
      <c r="AG53" s="303"/>
      <c r="AH53" s="303"/>
      <c r="AI53" s="303"/>
      <c r="AJ53" s="303"/>
      <c r="AK53" s="303"/>
      <c r="AL53" s="303"/>
      <c r="AM53" s="303"/>
      <c r="AN53" s="303"/>
      <c r="AO53" s="303"/>
      <c r="AP53" s="303"/>
      <c r="AQ53" s="303"/>
      <c r="AR53" s="303"/>
      <c r="AS53" s="303"/>
      <c r="AT53" s="303"/>
      <c r="AU53" s="303"/>
      <c r="AV53" s="303"/>
      <c r="AW53" s="303"/>
      <c r="AX53" s="303"/>
      <c r="AY53" s="303"/>
      <c r="AZ53" s="303"/>
      <c r="BA53" s="303"/>
      <c r="BB53" s="303"/>
      <c r="BC53" s="303"/>
      <c r="BD53" s="303"/>
      <c r="BE53" s="303"/>
      <c r="BF53" s="303"/>
      <c r="BG53" s="303"/>
      <c r="BH53" s="303"/>
      <c r="BI53" s="303"/>
      <c r="BJ53" s="303"/>
      <c r="BK53" s="303"/>
      <c r="BL53" s="303"/>
      <c r="BM53" s="303"/>
      <c r="BN53" s="303"/>
      <c r="BO53" s="303"/>
      <c r="BP53" s="303"/>
      <c r="BQ53" s="303"/>
      <c r="BR53" s="303"/>
      <c r="BS53" s="303"/>
      <c r="BT53" s="303"/>
      <c r="BU53" s="303"/>
      <c r="BV53" s="303"/>
      <c r="BW53" s="303"/>
      <c r="BX53" s="303"/>
      <c r="BY53" s="303"/>
      <c r="BZ53" s="303"/>
      <c r="CA53" s="303"/>
    </row>
    <row r="54" spans="2:79">
      <c r="B54" s="825" t="s">
        <v>496</v>
      </c>
      <c r="C54" s="826" t="s">
        <v>102</v>
      </c>
      <c r="D54" s="272"/>
      <c r="E54" s="257"/>
      <c r="F54" s="257"/>
      <c r="G54" s="274">
        <f t="shared" si="16"/>
        <v>0</v>
      </c>
      <c r="H54" s="272"/>
      <c r="I54" s="257"/>
      <c r="J54" s="257"/>
      <c r="K54" s="274">
        <f t="shared" si="17"/>
        <v>0</v>
      </c>
      <c r="L54" s="272"/>
      <c r="M54" s="257"/>
      <c r="N54" s="257"/>
      <c r="O54" s="274">
        <f t="shared" si="18"/>
        <v>0</v>
      </c>
      <c r="P54" s="272"/>
      <c r="Q54" s="257"/>
      <c r="R54" s="257"/>
      <c r="S54" s="274">
        <f t="shared" si="19"/>
        <v>0</v>
      </c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3"/>
      <c r="AE54" s="303"/>
      <c r="AF54" s="303"/>
      <c r="AG54" s="303"/>
      <c r="AH54" s="303"/>
      <c r="AI54" s="303"/>
      <c r="AJ54" s="303"/>
      <c r="AK54" s="303"/>
      <c r="AL54" s="303"/>
      <c r="AM54" s="303"/>
      <c r="AN54" s="303"/>
      <c r="AO54" s="303"/>
      <c r="AP54" s="303"/>
      <c r="AQ54" s="303"/>
      <c r="AR54" s="303"/>
      <c r="AS54" s="303"/>
      <c r="AT54" s="303"/>
      <c r="AU54" s="303"/>
      <c r="AV54" s="303"/>
      <c r="AW54" s="303"/>
      <c r="AX54" s="303"/>
      <c r="AY54" s="303"/>
      <c r="AZ54" s="303"/>
      <c r="BA54" s="303"/>
      <c r="BB54" s="303"/>
      <c r="BC54" s="303"/>
      <c r="BD54" s="303"/>
      <c r="BE54" s="303"/>
      <c r="BF54" s="303"/>
      <c r="BG54" s="303"/>
      <c r="BH54" s="303"/>
      <c r="BI54" s="303"/>
      <c r="BJ54" s="303"/>
      <c r="BK54" s="303"/>
      <c r="BL54" s="303"/>
      <c r="BM54" s="303"/>
      <c r="BN54" s="303"/>
      <c r="BO54" s="303"/>
      <c r="BP54" s="303"/>
      <c r="BQ54" s="303"/>
      <c r="BR54" s="303"/>
      <c r="BS54" s="303"/>
      <c r="BT54" s="303"/>
      <c r="BU54" s="303"/>
      <c r="BV54" s="303"/>
      <c r="BW54" s="303"/>
      <c r="BX54" s="303"/>
      <c r="BY54" s="303"/>
      <c r="BZ54" s="303"/>
      <c r="CA54" s="303"/>
    </row>
    <row r="55" spans="2:79">
      <c r="B55" s="825" t="s">
        <v>497</v>
      </c>
      <c r="C55" s="826" t="s">
        <v>102</v>
      </c>
      <c r="D55" s="272"/>
      <c r="E55" s="257"/>
      <c r="F55" s="257"/>
      <c r="G55" s="274">
        <f t="shared" si="16"/>
        <v>0</v>
      </c>
      <c r="H55" s="272"/>
      <c r="I55" s="257"/>
      <c r="J55" s="257"/>
      <c r="K55" s="274">
        <f t="shared" si="17"/>
        <v>0</v>
      </c>
      <c r="L55" s="272"/>
      <c r="M55" s="257"/>
      <c r="N55" s="257"/>
      <c r="O55" s="274">
        <f t="shared" si="18"/>
        <v>0</v>
      </c>
      <c r="P55" s="272"/>
      <c r="Q55" s="257"/>
      <c r="R55" s="257"/>
      <c r="S55" s="274">
        <f t="shared" si="19"/>
        <v>0</v>
      </c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303"/>
      <c r="BA55" s="303"/>
      <c r="BB55" s="303"/>
      <c r="BC55" s="303"/>
      <c r="BD55" s="303"/>
      <c r="BE55" s="303"/>
      <c r="BF55" s="303"/>
      <c r="BG55" s="303"/>
      <c r="BH55" s="303"/>
      <c r="BI55" s="303"/>
      <c r="BJ55" s="303"/>
      <c r="BK55" s="303"/>
      <c r="BL55" s="303"/>
      <c r="BM55" s="303"/>
      <c r="BN55" s="303"/>
      <c r="BO55" s="303"/>
      <c r="BP55" s="303"/>
      <c r="BQ55" s="303"/>
      <c r="BR55" s="303"/>
      <c r="BS55" s="303"/>
      <c r="BT55" s="303"/>
      <c r="BU55" s="303"/>
      <c r="BV55" s="303"/>
      <c r="BW55" s="303"/>
      <c r="BX55" s="303"/>
      <c r="BY55" s="303"/>
      <c r="BZ55" s="303"/>
      <c r="CA55" s="303"/>
    </row>
    <row r="56" spans="2:79">
      <c r="B56" s="825" t="s">
        <v>498</v>
      </c>
      <c r="C56" s="826" t="s">
        <v>102</v>
      </c>
      <c r="D56" s="272"/>
      <c r="E56" s="257"/>
      <c r="F56" s="257"/>
      <c r="G56" s="274">
        <f t="shared" si="16"/>
        <v>0</v>
      </c>
      <c r="H56" s="272"/>
      <c r="I56" s="257"/>
      <c r="J56" s="257"/>
      <c r="K56" s="274">
        <f t="shared" si="17"/>
        <v>0</v>
      </c>
      <c r="L56" s="272"/>
      <c r="M56" s="257"/>
      <c r="N56" s="257"/>
      <c r="O56" s="274">
        <f t="shared" si="18"/>
        <v>0</v>
      </c>
      <c r="P56" s="272"/>
      <c r="Q56" s="257"/>
      <c r="R56" s="257"/>
      <c r="S56" s="274">
        <f t="shared" si="19"/>
        <v>0</v>
      </c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303"/>
      <c r="BA56" s="303"/>
      <c r="BB56" s="303"/>
      <c r="BC56" s="303"/>
      <c r="BD56" s="303"/>
      <c r="BE56" s="303"/>
      <c r="BF56" s="303"/>
      <c r="BG56" s="303"/>
      <c r="BH56" s="303"/>
      <c r="BI56" s="303"/>
      <c r="BJ56" s="303"/>
      <c r="BK56" s="303"/>
      <c r="BL56" s="303"/>
      <c r="BM56" s="303"/>
      <c r="BN56" s="303"/>
      <c r="BO56" s="303"/>
      <c r="BP56" s="303"/>
      <c r="BQ56" s="303"/>
      <c r="BR56" s="303"/>
      <c r="BS56" s="303"/>
      <c r="BT56" s="303"/>
      <c r="BU56" s="303"/>
      <c r="BV56" s="303"/>
      <c r="BW56" s="303"/>
      <c r="BX56" s="303"/>
      <c r="BY56" s="303"/>
      <c r="BZ56" s="303"/>
      <c r="CA56" s="303"/>
    </row>
    <row r="57" spans="2:79">
      <c r="B57" s="825" t="s">
        <v>499</v>
      </c>
      <c r="C57" s="826" t="s">
        <v>102</v>
      </c>
      <c r="D57" s="272"/>
      <c r="E57" s="257"/>
      <c r="F57" s="257"/>
      <c r="G57" s="274">
        <f t="shared" si="16"/>
        <v>0</v>
      </c>
      <c r="H57" s="272"/>
      <c r="I57" s="257"/>
      <c r="J57" s="257"/>
      <c r="K57" s="274">
        <f t="shared" si="17"/>
        <v>0</v>
      </c>
      <c r="L57" s="272"/>
      <c r="M57" s="257"/>
      <c r="N57" s="257"/>
      <c r="O57" s="274">
        <f t="shared" si="18"/>
        <v>0</v>
      </c>
      <c r="P57" s="272"/>
      <c r="Q57" s="257"/>
      <c r="R57" s="257"/>
      <c r="S57" s="274">
        <f t="shared" si="19"/>
        <v>0</v>
      </c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303"/>
      <c r="BA57" s="303"/>
      <c r="BB57" s="303"/>
      <c r="BC57" s="303"/>
      <c r="BD57" s="303"/>
      <c r="BE57" s="303"/>
      <c r="BF57" s="303"/>
      <c r="BG57" s="303"/>
      <c r="BH57" s="303"/>
      <c r="BI57" s="303"/>
      <c r="BJ57" s="303"/>
      <c r="BK57" s="303"/>
      <c r="BL57" s="303"/>
      <c r="BM57" s="303"/>
      <c r="BN57" s="303"/>
      <c r="BO57" s="303"/>
      <c r="BP57" s="303"/>
      <c r="BQ57" s="303"/>
      <c r="BR57" s="303"/>
      <c r="BS57" s="303"/>
      <c r="BT57" s="303"/>
      <c r="BU57" s="303"/>
      <c r="BV57" s="303"/>
      <c r="BW57" s="303"/>
      <c r="BX57" s="303"/>
      <c r="BY57" s="303"/>
      <c r="BZ57" s="303"/>
      <c r="CA57" s="303"/>
    </row>
    <row r="58" spans="2:79">
      <c r="B58" s="825" t="s">
        <v>500</v>
      </c>
      <c r="C58" s="826" t="s">
        <v>102</v>
      </c>
      <c r="D58" s="272"/>
      <c r="E58" s="257"/>
      <c r="F58" s="257"/>
      <c r="G58" s="274">
        <f t="shared" si="16"/>
        <v>0</v>
      </c>
      <c r="H58" s="272"/>
      <c r="I58" s="257"/>
      <c r="J58" s="257"/>
      <c r="K58" s="274">
        <f t="shared" si="17"/>
        <v>0</v>
      </c>
      <c r="L58" s="272"/>
      <c r="M58" s="257"/>
      <c r="N58" s="257"/>
      <c r="O58" s="274">
        <f t="shared" si="18"/>
        <v>0</v>
      </c>
      <c r="P58" s="272"/>
      <c r="Q58" s="257"/>
      <c r="R58" s="257"/>
      <c r="S58" s="274">
        <f t="shared" si="19"/>
        <v>0</v>
      </c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303"/>
      <c r="BA58" s="303"/>
      <c r="BB58" s="303"/>
      <c r="BC58" s="303"/>
      <c r="BD58" s="303"/>
      <c r="BE58" s="303"/>
      <c r="BF58" s="303"/>
      <c r="BG58" s="303"/>
      <c r="BH58" s="303"/>
      <c r="BI58" s="303"/>
      <c r="BJ58" s="303"/>
      <c r="BK58" s="303"/>
      <c r="BL58" s="303"/>
      <c r="BM58" s="303"/>
      <c r="BN58" s="303"/>
      <c r="BO58" s="303"/>
      <c r="BP58" s="303"/>
      <c r="BQ58" s="303"/>
      <c r="BR58" s="303"/>
      <c r="BS58" s="303"/>
      <c r="BT58" s="303"/>
      <c r="BU58" s="303"/>
      <c r="BV58" s="303"/>
      <c r="BW58" s="303"/>
      <c r="BX58" s="303"/>
      <c r="BY58" s="303"/>
      <c r="BZ58" s="303"/>
      <c r="CA58" s="303"/>
    </row>
    <row r="59" spans="2:79">
      <c r="B59" s="825" t="s">
        <v>501</v>
      </c>
      <c r="C59" s="826" t="s">
        <v>102</v>
      </c>
      <c r="D59" s="272"/>
      <c r="E59" s="257"/>
      <c r="F59" s="257"/>
      <c r="G59" s="274">
        <f t="shared" si="16"/>
        <v>0</v>
      </c>
      <c r="H59" s="272"/>
      <c r="I59" s="257"/>
      <c r="J59" s="257"/>
      <c r="K59" s="274">
        <f t="shared" si="17"/>
        <v>0</v>
      </c>
      <c r="L59" s="272"/>
      <c r="M59" s="257"/>
      <c r="N59" s="257"/>
      <c r="O59" s="274">
        <f t="shared" si="18"/>
        <v>0</v>
      </c>
      <c r="P59" s="272"/>
      <c r="Q59" s="257"/>
      <c r="R59" s="257"/>
      <c r="S59" s="274">
        <f t="shared" si="19"/>
        <v>0</v>
      </c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  <c r="AZ59" s="303"/>
      <c r="BA59" s="303"/>
      <c r="BB59" s="303"/>
      <c r="BC59" s="303"/>
      <c r="BD59" s="303"/>
      <c r="BE59" s="303"/>
      <c r="BF59" s="303"/>
      <c r="BG59" s="303"/>
      <c r="BH59" s="303"/>
      <c r="BI59" s="303"/>
      <c r="BJ59" s="303"/>
      <c r="BK59" s="303"/>
      <c r="BL59" s="303"/>
      <c r="BM59" s="303"/>
      <c r="BN59" s="303"/>
      <c r="BO59" s="303"/>
      <c r="BP59" s="303"/>
      <c r="BQ59" s="303"/>
      <c r="BR59" s="303"/>
      <c r="BS59" s="303"/>
      <c r="BT59" s="303"/>
      <c r="BU59" s="303"/>
      <c r="BV59" s="303"/>
      <c r="BW59" s="303"/>
      <c r="BX59" s="303"/>
      <c r="BY59" s="303"/>
      <c r="BZ59" s="303"/>
      <c r="CA59" s="303"/>
    </row>
    <row r="60" spans="2:79">
      <c r="B60" s="825" t="s">
        <v>502</v>
      </c>
      <c r="C60" s="826" t="s">
        <v>102</v>
      </c>
      <c r="D60" s="272"/>
      <c r="E60" s="257"/>
      <c r="F60" s="257"/>
      <c r="G60" s="274">
        <f t="shared" si="16"/>
        <v>0</v>
      </c>
      <c r="H60" s="272"/>
      <c r="I60" s="257"/>
      <c r="J60" s="257"/>
      <c r="K60" s="274">
        <f t="shared" si="17"/>
        <v>0</v>
      </c>
      <c r="L60" s="272"/>
      <c r="M60" s="257"/>
      <c r="N60" s="257"/>
      <c r="O60" s="274">
        <f t="shared" si="18"/>
        <v>0</v>
      </c>
      <c r="P60" s="272"/>
      <c r="Q60" s="257"/>
      <c r="R60" s="257"/>
      <c r="S60" s="274">
        <f t="shared" si="19"/>
        <v>0</v>
      </c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  <c r="AZ60" s="303"/>
      <c r="BA60" s="303"/>
      <c r="BB60" s="303"/>
      <c r="BC60" s="303"/>
      <c r="BD60" s="303"/>
      <c r="BE60" s="303"/>
      <c r="BF60" s="303"/>
      <c r="BG60" s="303"/>
      <c r="BH60" s="303"/>
      <c r="BI60" s="303"/>
      <c r="BJ60" s="303"/>
      <c r="BK60" s="303"/>
      <c r="BL60" s="303"/>
      <c r="BM60" s="303"/>
      <c r="BN60" s="303"/>
      <c r="BO60" s="303"/>
      <c r="BP60" s="303"/>
      <c r="BQ60" s="303"/>
      <c r="BR60" s="303"/>
      <c r="BS60" s="303"/>
      <c r="BT60" s="303"/>
      <c r="BU60" s="303"/>
      <c r="BV60" s="303"/>
      <c r="BW60" s="303"/>
      <c r="BX60" s="303"/>
      <c r="BY60" s="303"/>
      <c r="BZ60" s="303"/>
      <c r="CA60" s="303"/>
    </row>
    <row r="61" spans="2:79">
      <c r="B61" s="825" t="s">
        <v>503</v>
      </c>
      <c r="C61" s="826" t="s">
        <v>102</v>
      </c>
      <c r="D61" s="272"/>
      <c r="E61" s="257"/>
      <c r="F61" s="257"/>
      <c r="G61" s="274">
        <f t="shared" si="16"/>
        <v>0</v>
      </c>
      <c r="H61" s="272"/>
      <c r="I61" s="257"/>
      <c r="J61" s="257"/>
      <c r="K61" s="274">
        <f t="shared" si="17"/>
        <v>0</v>
      </c>
      <c r="L61" s="272"/>
      <c r="M61" s="257"/>
      <c r="N61" s="257"/>
      <c r="O61" s="274">
        <f t="shared" si="18"/>
        <v>0</v>
      </c>
      <c r="P61" s="272"/>
      <c r="Q61" s="257"/>
      <c r="R61" s="257"/>
      <c r="S61" s="274">
        <f t="shared" si="19"/>
        <v>0</v>
      </c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  <c r="AZ61" s="303"/>
      <c r="BA61" s="303"/>
      <c r="BB61" s="303"/>
      <c r="BC61" s="303"/>
      <c r="BD61" s="303"/>
      <c r="BE61" s="303"/>
      <c r="BF61" s="303"/>
      <c r="BG61" s="303"/>
      <c r="BH61" s="303"/>
      <c r="BI61" s="303"/>
      <c r="BJ61" s="303"/>
      <c r="BK61" s="303"/>
      <c r="BL61" s="303"/>
      <c r="BM61" s="303"/>
      <c r="BN61" s="303"/>
      <c r="BO61" s="303"/>
      <c r="BP61" s="303"/>
      <c r="BQ61" s="303"/>
      <c r="BR61" s="303"/>
      <c r="BS61" s="303"/>
      <c r="BT61" s="303"/>
      <c r="BU61" s="303"/>
      <c r="BV61" s="303"/>
      <c r="BW61" s="303"/>
      <c r="BX61" s="303"/>
      <c r="BY61" s="303"/>
      <c r="BZ61" s="303"/>
      <c r="CA61" s="303"/>
    </row>
    <row r="62" spans="2:79">
      <c r="B62" s="825" t="s">
        <v>504</v>
      </c>
      <c r="C62" s="826" t="s">
        <v>102</v>
      </c>
      <c r="D62" s="272"/>
      <c r="E62" s="257"/>
      <c r="F62" s="257"/>
      <c r="G62" s="274">
        <f t="shared" si="16"/>
        <v>0</v>
      </c>
      <c r="H62" s="272"/>
      <c r="I62" s="257"/>
      <c r="J62" s="257"/>
      <c r="K62" s="274">
        <f t="shared" si="17"/>
        <v>0</v>
      </c>
      <c r="L62" s="272"/>
      <c r="M62" s="257"/>
      <c r="N62" s="257"/>
      <c r="O62" s="274">
        <f t="shared" si="18"/>
        <v>0</v>
      </c>
      <c r="P62" s="272"/>
      <c r="Q62" s="257"/>
      <c r="R62" s="257"/>
      <c r="S62" s="274">
        <f t="shared" si="19"/>
        <v>0</v>
      </c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  <c r="AZ62" s="303"/>
      <c r="BA62" s="303"/>
      <c r="BB62" s="303"/>
      <c r="BC62" s="303"/>
      <c r="BD62" s="303"/>
      <c r="BE62" s="303"/>
      <c r="BF62" s="303"/>
      <c r="BG62" s="303"/>
      <c r="BH62" s="303"/>
      <c r="BI62" s="303"/>
      <c r="BJ62" s="303"/>
      <c r="BK62" s="303"/>
      <c r="BL62" s="303"/>
      <c r="BM62" s="303"/>
      <c r="BN62" s="303"/>
      <c r="BO62" s="303"/>
      <c r="BP62" s="303"/>
      <c r="BQ62" s="303"/>
      <c r="BR62" s="303"/>
      <c r="BS62" s="303"/>
      <c r="BT62" s="303"/>
      <c r="BU62" s="303"/>
      <c r="BV62" s="303"/>
      <c r="BW62" s="303"/>
      <c r="BX62" s="303"/>
      <c r="BY62" s="303"/>
      <c r="BZ62" s="303"/>
      <c r="CA62" s="303"/>
    </row>
    <row r="63" spans="2:79">
      <c r="B63" s="825" t="s">
        <v>505</v>
      </c>
      <c r="C63" s="826" t="s">
        <v>102</v>
      </c>
      <c r="D63" s="272"/>
      <c r="E63" s="257"/>
      <c r="F63" s="257"/>
      <c r="G63" s="274">
        <f t="shared" si="16"/>
        <v>0</v>
      </c>
      <c r="H63" s="272"/>
      <c r="I63" s="257"/>
      <c r="J63" s="257"/>
      <c r="K63" s="274">
        <f t="shared" si="17"/>
        <v>0</v>
      </c>
      <c r="L63" s="272"/>
      <c r="M63" s="257"/>
      <c r="N63" s="257"/>
      <c r="O63" s="274">
        <f t="shared" si="18"/>
        <v>0</v>
      </c>
      <c r="P63" s="272"/>
      <c r="Q63" s="257"/>
      <c r="R63" s="257"/>
      <c r="S63" s="274">
        <f t="shared" si="19"/>
        <v>0</v>
      </c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  <c r="AZ63" s="303"/>
      <c r="BA63" s="303"/>
      <c r="BB63" s="303"/>
      <c r="BC63" s="303"/>
      <c r="BD63" s="303"/>
      <c r="BE63" s="303"/>
      <c r="BF63" s="303"/>
      <c r="BG63" s="303"/>
      <c r="BH63" s="303"/>
      <c r="BI63" s="303"/>
      <c r="BJ63" s="303"/>
      <c r="BK63" s="303"/>
      <c r="BL63" s="303"/>
      <c r="BM63" s="303"/>
      <c r="BN63" s="303"/>
      <c r="BO63" s="303"/>
      <c r="BP63" s="303"/>
      <c r="BQ63" s="303"/>
      <c r="BR63" s="303"/>
      <c r="BS63" s="303"/>
      <c r="BT63" s="303"/>
      <c r="BU63" s="303"/>
      <c r="BV63" s="303"/>
      <c r="BW63" s="303"/>
      <c r="BX63" s="303"/>
      <c r="BY63" s="303"/>
      <c r="BZ63" s="303"/>
      <c r="CA63" s="303"/>
    </row>
    <row r="64" spans="2:79">
      <c r="B64" s="825" t="s">
        <v>506</v>
      </c>
      <c r="C64" s="826" t="s">
        <v>102</v>
      </c>
      <c r="D64" s="272"/>
      <c r="E64" s="257"/>
      <c r="F64" s="257"/>
      <c r="G64" s="274">
        <f t="shared" si="16"/>
        <v>0</v>
      </c>
      <c r="H64" s="272"/>
      <c r="I64" s="257"/>
      <c r="J64" s="257"/>
      <c r="K64" s="274">
        <f t="shared" si="17"/>
        <v>0</v>
      </c>
      <c r="L64" s="272"/>
      <c r="M64" s="257"/>
      <c r="N64" s="257"/>
      <c r="O64" s="274">
        <f t="shared" si="18"/>
        <v>0</v>
      </c>
      <c r="P64" s="272"/>
      <c r="Q64" s="257"/>
      <c r="R64" s="257"/>
      <c r="S64" s="274">
        <f t="shared" si="19"/>
        <v>0</v>
      </c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  <c r="AZ64" s="303"/>
      <c r="BA64" s="303"/>
      <c r="BB64" s="303"/>
      <c r="BC64" s="303"/>
      <c r="BD64" s="303"/>
      <c r="BE64" s="303"/>
      <c r="BF64" s="303"/>
      <c r="BG64" s="303"/>
      <c r="BH64" s="303"/>
      <c r="BI64" s="303"/>
      <c r="BJ64" s="303"/>
      <c r="BK64" s="303"/>
      <c r="BL64" s="303"/>
      <c r="BM64" s="303"/>
      <c r="BN64" s="303"/>
      <c r="BO64" s="303"/>
      <c r="BP64" s="303"/>
      <c r="BQ64" s="303"/>
      <c r="BR64" s="303"/>
      <c r="BS64" s="303"/>
      <c r="BT64" s="303"/>
      <c r="BU64" s="303"/>
      <c r="BV64" s="303"/>
      <c r="BW64" s="303"/>
      <c r="BX64" s="303"/>
      <c r="BY64" s="303"/>
      <c r="BZ64" s="303"/>
      <c r="CA64" s="303"/>
    </row>
    <row r="65" spans="2:79">
      <c r="B65" s="824" t="s">
        <v>519</v>
      </c>
      <c r="C65" s="823"/>
      <c r="D65" s="270"/>
      <c r="E65" s="256"/>
      <c r="F65" s="256"/>
      <c r="G65" s="271">
        <f>SUM(G66:G71)</f>
        <v>0</v>
      </c>
      <c r="H65" s="270"/>
      <c r="I65" s="256"/>
      <c r="J65" s="256"/>
      <c r="K65" s="271">
        <f>SUM(K66:K71)</f>
        <v>0</v>
      </c>
      <c r="L65" s="270"/>
      <c r="M65" s="256"/>
      <c r="N65" s="256"/>
      <c r="O65" s="271">
        <f>SUM(O66:O71)</f>
        <v>0</v>
      </c>
      <c r="P65" s="270"/>
      <c r="Q65" s="256"/>
      <c r="R65" s="256"/>
      <c r="S65" s="271">
        <f>SUM(S66:S71)</f>
        <v>0</v>
      </c>
      <c r="T65" s="303"/>
      <c r="U65" s="303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  <c r="AZ65" s="303"/>
      <c r="BA65" s="303"/>
      <c r="BB65" s="303"/>
      <c r="BC65" s="303"/>
      <c r="BD65" s="303"/>
      <c r="BE65" s="303"/>
      <c r="BF65" s="303"/>
      <c r="BG65" s="303"/>
      <c r="BH65" s="303"/>
      <c r="BI65" s="303"/>
      <c r="BJ65" s="303"/>
      <c r="BK65" s="303"/>
      <c r="BL65" s="303"/>
      <c r="BM65" s="303"/>
      <c r="BN65" s="303"/>
      <c r="BO65" s="303"/>
      <c r="BP65" s="303"/>
      <c r="BQ65" s="303"/>
      <c r="BR65" s="303"/>
      <c r="BS65" s="303"/>
      <c r="BT65" s="303"/>
      <c r="BU65" s="303"/>
      <c r="BV65" s="303"/>
      <c r="BW65" s="303"/>
      <c r="BX65" s="303"/>
      <c r="BY65" s="303"/>
      <c r="BZ65" s="303"/>
      <c r="CA65" s="303"/>
    </row>
    <row r="66" spans="2:79">
      <c r="B66" s="825" t="s">
        <v>508</v>
      </c>
      <c r="C66" s="826" t="s">
        <v>102</v>
      </c>
      <c r="D66" s="272"/>
      <c r="E66" s="257"/>
      <c r="F66" s="257"/>
      <c r="G66" s="274">
        <f t="shared" ref="G66:G71" si="20">D66*(E66+F66)</f>
        <v>0</v>
      </c>
      <c r="H66" s="272"/>
      <c r="I66" s="257"/>
      <c r="J66" s="257"/>
      <c r="K66" s="274">
        <f t="shared" ref="K66:K71" si="21">H66*(I66+J66)</f>
        <v>0</v>
      </c>
      <c r="L66" s="272"/>
      <c r="M66" s="257"/>
      <c r="N66" s="257"/>
      <c r="O66" s="274">
        <f t="shared" ref="O66:O71" si="22">L66*(M66+N66)</f>
        <v>0</v>
      </c>
      <c r="P66" s="272"/>
      <c r="Q66" s="257"/>
      <c r="R66" s="257"/>
      <c r="S66" s="274">
        <f t="shared" ref="S66:S71" si="23">P66*(Q66+R66)</f>
        <v>0</v>
      </c>
      <c r="T66" s="303"/>
      <c r="U66" s="303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  <c r="AZ66" s="303"/>
      <c r="BA66" s="303"/>
      <c r="BB66" s="303"/>
      <c r="BC66" s="303"/>
      <c r="BD66" s="303"/>
      <c r="BE66" s="303"/>
      <c r="BF66" s="303"/>
      <c r="BG66" s="303"/>
      <c r="BH66" s="303"/>
      <c r="BI66" s="303"/>
      <c r="BJ66" s="303"/>
      <c r="BK66" s="303"/>
      <c r="BL66" s="303"/>
      <c r="BM66" s="303"/>
      <c r="BN66" s="303"/>
      <c r="BO66" s="303"/>
      <c r="BP66" s="303"/>
      <c r="BQ66" s="303"/>
      <c r="BR66" s="303"/>
      <c r="BS66" s="303"/>
      <c r="BT66" s="303"/>
      <c r="BU66" s="303"/>
      <c r="BV66" s="303"/>
      <c r="BW66" s="303"/>
      <c r="BX66" s="303"/>
      <c r="BY66" s="303"/>
      <c r="BZ66" s="303"/>
      <c r="CA66" s="303"/>
    </row>
    <row r="67" spans="2:79">
      <c r="B67" s="825" t="s">
        <v>509</v>
      </c>
      <c r="C67" s="826" t="s">
        <v>102</v>
      </c>
      <c r="D67" s="272"/>
      <c r="E67" s="257"/>
      <c r="F67" s="257"/>
      <c r="G67" s="274">
        <f t="shared" si="20"/>
        <v>0</v>
      </c>
      <c r="H67" s="272"/>
      <c r="I67" s="257"/>
      <c r="J67" s="257"/>
      <c r="K67" s="274">
        <f t="shared" si="21"/>
        <v>0</v>
      </c>
      <c r="L67" s="272"/>
      <c r="M67" s="257"/>
      <c r="N67" s="257"/>
      <c r="O67" s="274">
        <f t="shared" si="22"/>
        <v>0</v>
      </c>
      <c r="P67" s="272"/>
      <c r="Q67" s="257"/>
      <c r="R67" s="257"/>
      <c r="S67" s="274">
        <f t="shared" si="23"/>
        <v>0</v>
      </c>
      <c r="T67" s="303"/>
      <c r="U67" s="303"/>
      <c r="V67" s="303"/>
      <c r="W67" s="303"/>
      <c r="X67" s="303"/>
      <c r="Y67" s="303"/>
      <c r="Z67" s="303"/>
      <c r="AA67" s="303"/>
      <c r="AB67" s="303"/>
      <c r="AC67" s="303"/>
      <c r="AD67" s="303"/>
      <c r="AE67" s="303"/>
      <c r="AF67" s="303"/>
      <c r="AG67" s="303"/>
      <c r="AH67" s="303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03"/>
      <c r="AT67" s="303"/>
      <c r="AU67" s="303"/>
      <c r="AV67" s="303"/>
      <c r="AW67" s="303"/>
      <c r="AX67" s="303"/>
      <c r="AY67" s="303"/>
      <c r="AZ67" s="303"/>
      <c r="BA67" s="303"/>
      <c r="BB67" s="303"/>
      <c r="BC67" s="303"/>
      <c r="BD67" s="303"/>
      <c r="BE67" s="303"/>
      <c r="BF67" s="303"/>
      <c r="BG67" s="303"/>
      <c r="BH67" s="303"/>
      <c r="BI67" s="303"/>
      <c r="BJ67" s="303"/>
      <c r="BK67" s="303"/>
      <c r="BL67" s="303"/>
      <c r="BM67" s="303"/>
      <c r="BN67" s="303"/>
      <c r="BO67" s="303"/>
      <c r="BP67" s="303"/>
      <c r="BQ67" s="303"/>
      <c r="BR67" s="303"/>
      <c r="BS67" s="303"/>
      <c r="BT67" s="303"/>
      <c r="BU67" s="303"/>
      <c r="BV67" s="303"/>
      <c r="BW67" s="303"/>
      <c r="BX67" s="303"/>
      <c r="BY67" s="303"/>
      <c r="BZ67" s="303"/>
      <c r="CA67" s="303"/>
    </row>
    <row r="68" spans="2:79">
      <c r="B68" s="825" t="s">
        <v>510</v>
      </c>
      <c r="C68" s="826" t="s">
        <v>102</v>
      </c>
      <c r="D68" s="272"/>
      <c r="E68" s="257"/>
      <c r="F68" s="257"/>
      <c r="G68" s="274">
        <f t="shared" si="20"/>
        <v>0</v>
      </c>
      <c r="H68" s="272"/>
      <c r="I68" s="257"/>
      <c r="J68" s="257"/>
      <c r="K68" s="274">
        <f t="shared" si="21"/>
        <v>0</v>
      </c>
      <c r="L68" s="272"/>
      <c r="M68" s="257"/>
      <c r="N68" s="257"/>
      <c r="O68" s="274">
        <f t="shared" si="22"/>
        <v>0</v>
      </c>
      <c r="P68" s="272"/>
      <c r="Q68" s="257"/>
      <c r="R68" s="257"/>
      <c r="S68" s="274">
        <f t="shared" si="23"/>
        <v>0</v>
      </c>
      <c r="T68" s="303"/>
      <c r="U68" s="303"/>
      <c r="V68" s="303"/>
      <c r="W68" s="303"/>
      <c r="X68" s="303"/>
      <c r="Y68" s="303"/>
      <c r="Z68" s="303"/>
      <c r="AA68" s="303"/>
      <c r="AB68" s="303"/>
      <c r="AC68" s="303"/>
      <c r="AD68" s="303"/>
      <c r="AE68" s="303"/>
      <c r="AF68" s="303"/>
      <c r="AG68" s="303"/>
      <c r="AH68" s="303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03"/>
      <c r="AT68" s="303"/>
      <c r="AU68" s="303"/>
      <c r="AV68" s="303"/>
      <c r="AW68" s="303"/>
      <c r="AX68" s="303"/>
      <c r="AY68" s="303"/>
      <c r="AZ68" s="303"/>
      <c r="BA68" s="303"/>
      <c r="BB68" s="303"/>
      <c r="BC68" s="303"/>
      <c r="BD68" s="303"/>
      <c r="BE68" s="303"/>
      <c r="BF68" s="303"/>
      <c r="BG68" s="303"/>
      <c r="BH68" s="303"/>
      <c r="BI68" s="303"/>
      <c r="BJ68" s="303"/>
      <c r="BK68" s="303"/>
      <c r="BL68" s="303"/>
      <c r="BM68" s="303"/>
      <c r="BN68" s="303"/>
      <c r="BO68" s="303"/>
      <c r="BP68" s="303"/>
      <c r="BQ68" s="303"/>
      <c r="BR68" s="303"/>
      <c r="BS68" s="303"/>
      <c r="BT68" s="303"/>
      <c r="BU68" s="303"/>
      <c r="BV68" s="303"/>
      <c r="BW68" s="303"/>
      <c r="BX68" s="303"/>
      <c r="BY68" s="303"/>
      <c r="BZ68" s="303"/>
      <c r="CA68" s="303"/>
    </row>
    <row r="69" spans="2:79">
      <c r="B69" s="825" t="s">
        <v>511</v>
      </c>
      <c r="C69" s="826" t="s">
        <v>102</v>
      </c>
      <c r="D69" s="272"/>
      <c r="E69" s="257"/>
      <c r="F69" s="257"/>
      <c r="G69" s="274">
        <f t="shared" si="20"/>
        <v>0</v>
      </c>
      <c r="H69" s="272"/>
      <c r="I69" s="257"/>
      <c r="J69" s="257"/>
      <c r="K69" s="274">
        <f t="shared" si="21"/>
        <v>0</v>
      </c>
      <c r="L69" s="272"/>
      <c r="M69" s="257"/>
      <c r="N69" s="257"/>
      <c r="O69" s="274">
        <f t="shared" si="22"/>
        <v>0</v>
      </c>
      <c r="P69" s="272"/>
      <c r="Q69" s="257"/>
      <c r="R69" s="257"/>
      <c r="S69" s="274">
        <f t="shared" si="23"/>
        <v>0</v>
      </c>
      <c r="T69" s="303"/>
      <c r="U69" s="303"/>
      <c r="V69" s="303"/>
      <c r="W69" s="303"/>
      <c r="X69" s="303"/>
      <c r="Y69" s="303"/>
      <c r="Z69" s="303"/>
      <c r="AA69" s="303"/>
      <c r="AB69" s="303"/>
      <c r="AC69" s="303"/>
      <c r="AD69" s="303"/>
      <c r="AE69" s="303"/>
      <c r="AF69" s="303"/>
      <c r="AG69" s="303"/>
      <c r="AH69" s="303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03"/>
      <c r="AT69" s="303"/>
      <c r="AU69" s="303"/>
      <c r="AV69" s="303"/>
      <c r="AW69" s="303"/>
      <c r="AX69" s="303"/>
      <c r="AY69" s="303"/>
      <c r="AZ69" s="303"/>
      <c r="BA69" s="303"/>
      <c r="BB69" s="303"/>
      <c r="BC69" s="303"/>
      <c r="BD69" s="303"/>
      <c r="BE69" s="303"/>
      <c r="BF69" s="303"/>
      <c r="BG69" s="303"/>
      <c r="BH69" s="303"/>
      <c r="BI69" s="303"/>
      <c r="BJ69" s="303"/>
      <c r="BK69" s="303"/>
      <c r="BL69" s="303"/>
      <c r="BM69" s="303"/>
      <c r="BN69" s="303"/>
      <c r="BO69" s="303"/>
      <c r="BP69" s="303"/>
      <c r="BQ69" s="303"/>
      <c r="BR69" s="303"/>
      <c r="BS69" s="303"/>
      <c r="BT69" s="303"/>
      <c r="BU69" s="303"/>
      <c r="BV69" s="303"/>
      <c r="BW69" s="303"/>
      <c r="BX69" s="303"/>
      <c r="BY69" s="303"/>
      <c r="BZ69" s="303"/>
      <c r="CA69" s="303"/>
    </row>
    <row r="70" spans="2:79">
      <c r="B70" s="825" t="s">
        <v>512</v>
      </c>
      <c r="C70" s="826" t="s">
        <v>102</v>
      </c>
      <c r="D70" s="272"/>
      <c r="E70" s="257"/>
      <c r="F70" s="257"/>
      <c r="G70" s="274">
        <f t="shared" si="20"/>
        <v>0</v>
      </c>
      <c r="H70" s="272"/>
      <c r="I70" s="257"/>
      <c r="J70" s="257"/>
      <c r="K70" s="274">
        <f t="shared" si="21"/>
        <v>0</v>
      </c>
      <c r="L70" s="272"/>
      <c r="M70" s="257"/>
      <c r="N70" s="257"/>
      <c r="O70" s="274">
        <f t="shared" si="22"/>
        <v>0</v>
      </c>
      <c r="P70" s="272"/>
      <c r="Q70" s="257"/>
      <c r="R70" s="257"/>
      <c r="S70" s="274">
        <f t="shared" si="23"/>
        <v>0</v>
      </c>
      <c r="T70" s="303"/>
      <c r="U70" s="303"/>
      <c r="V70" s="303"/>
      <c r="W70" s="303"/>
      <c r="X70" s="303"/>
      <c r="Y70" s="303"/>
      <c r="Z70" s="303"/>
      <c r="AA70" s="303"/>
      <c r="AB70" s="303"/>
      <c r="AC70" s="303"/>
      <c r="AD70" s="303"/>
      <c r="AE70" s="303"/>
      <c r="AF70" s="303"/>
      <c r="AG70" s="303"/>
      <c r="AH70" s="303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03"/>
      <c r="AT70" s="303"/>
      <c r="AU70" s="303"/>
      <c r="AV70" s="303"/>
      <c r="AW70" s="303"/>
      <c r="AX70" s="303"/>
      <c r="AY70" s="303"/>
      <c r="AZ70" s="303"/>
      <c r="BA70" s="303"/>
      <c r="BB70" s="303"/>
      <c r="BC70" s="303"/>
      <c r="BD70" s="303"/>
      <c r="BE70" s="303"/>
      <c r="BF70" s="303"/>
      <c r="BG70" s="303"/>
      <c r="BH70" s="303"/>
      <c r="BI70" s="303"/>
      <c r="BJ70" s="303"/>
      <c r="BK70" s="303"/>
      <c r="BL70" s="303"/>
      <c r="BM70" s="303"/>
      <c r="BN70" s="303"/>
      <c r="BO70" s="303"/>
      <c r="BP70" s="303"/>
      <c r="BQ70" s="303"/>
      <c r="BR70" s="303"/>
      <c r="BS70" s="303"/>
      <c r="BT70" s="303"/>
      <c r="BU70" s="303"/>
      <c r="BV70" s="303"/>
      <c r="BW70" s="303"/>
      <c r="BX70" s="303"/>
      <c r="BY70" s="303"/>
      <c r="BZ70" s="303"/>
      <c r="CA70" s="303"/>
    </row>
    <row r="71" spans="2:79">
      <c r="B71" s="825" t="s">
        <v>513</v>
      </c>
      <c r="C71" s="826" t="s">
        <v>102</v>
      </c>
      <c r="D71" s="272"/>
      <c r="E71" s="257"/>
      <c r="F71" s="257"/>
      <c r="G71" s="274">
        <f t="shared" si="20"/>
        <v>0</v>
      </c>
      <c r="H71" s="272"/>
      <c r="I71" s="257"/>
      <c r="J71" s="257"/>
      <c r="K71" s="274">
        <f t="shared" si="21"/>
        <v>0</v>
      </c>
      <c r="L71" s="272"/>
      <c r="M71" s="257"/>
      <c r="N71" s="257"/>
      <c r="O71" s="274">
        <f t="shared" si="22"/>
        <v>0</v>
      </c>
      <c r="P71" s="272"/>
      <c r="Q71" s="257"/>
      <c r="R71" s="257"/>
      <c r="S71" s="274">
        <f t="shared" si="23"/>
        <v>0</v>
      </c>
      <c r="T71" s="303"/>
      <c r="U71" s="303"/>
      <c r="V71" s="303"/>
      <c r="W71" s="303"/>
      <c r="X71" s="303"/>
      <c r="Y71" s="303"/>
      <c r="Z71" s="303"/>
      <c r="AA71" s="303"/>
      <c r="AB71" s="303"/>
      <c r="AC71" s="303"/>
      <c r="AD71" s="303"/>
      <c r="AE71" s="303"/>
      <c r="AF71" s="303"/>
      <c r="AG71" s="303"/>
      <c r="AH71" s="303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3"/>
      <c r="AT71" s="303"/>
      <c r="AU71" s="303"/>
      <c r="AV71" s="303"/>
      <c r="AW71" s="303"/>
      <c r="AX71" s="303"/>
      <c r="AY71" s="303"/>
      <c r="AZ71" s="303"/>
      <c r="BA71" s="303"/>
      <c r="BB71" s="303"/>
      <c r="BC71" s="303"/>
      <c r="BD71" s="303"/>
      <c r="BE71" s="303"/>
      <c r="BF71" s="303"/>
      <c r="BG71" s="303"/>
      <c r="BH71" s="303"/>
      <c r="BI71" s="303"/>
      <c r="BJ71" s="303"/>
      <c r="BK71" s="303"/>
      <c r="BL71" s="303"/>
      <c r="BM71" s="303"/>
      <c r="BN71" s="303"/>
      <c r="BO71" s="303"/>
      <c r="BP71" s="303"/>
      <c r="BQ71" s="303"/>
      <c r="BR71" s="303"/>
      <c r="BS71" s="303"/>
      <c r="BT71" s="303"/>
      <c r="BU71" s="303"/>
      <c r="BV71" s="303"/>
      <c r="BW71" s="303"/>
      <c r="BX71" s="303"/>
      <c r="BY71" s="303"/>
      <c r="BZ71" s="303"/>
      <c r="CA71" s="303"/>
    </row>
    <row r="72" spans="2:79" s="145" customFormat="1" ht="13.5" thickBot="1">
      <c r="B72" s="880" t="s">
        <v>1079</v>
      </c>
      <c r="C72" s="266" t="s">
        <v>756</v>
      </c>
      <c r="D72" s="276"/>
      <c r="E72" s="277"/>
      <c r="F72" s="277"/>
      <c r="G72" s="873"/>
      <c r="H72" s="276"/>
      <c r="I72" s="277"/>
      <c r="J72" s="277"/>
      <c r="K72" s="873"/>
      <c r="L72" s="276"/>
      <c r="M72" s="277"/>
      <c r="N72" s="277"/>
      <c r="O72" s="873"/>
      <c r="P72" s="276"/>
      <c r="Q72" s="277"/>
      <c r="R72" s="277"/>
      <c r="S72" s="873"/>
    </row>
    <row r="73" spans="2:79">
      <c r="B73" s="822" t="s">
        <v>1080</v>
      </c>
      <c r="C73" s="823"/>
      <c r="D73" s="270"/>
      <c r="E73" s="256"/>
      <c r="F73" s="256"/>
      <c r="G73" s="271">
        <f>G74+G87</f>
        <v>0</v>
      </c>
      <c r="H73" s="270"/>
      <c r="I73" s="256"/>
      <c r="J73" s="256"/>
      <c r="K73" s="271">
        <f>K74+K87</f>
        <v>0</v>
      </c>
      <c r="L73" s="270"/>
      <c r="M73" s="256"/>
      <c r="N73" s="256"/>
      <c r="O73" s="271">
        <f>O74+O87</f>
        <v>0</v>
      </c>
      <c r="P73" s="270"/>
      <c r="Q73" s="256"/>
      <c r="R73" s="256"/>
      <c r="S73" s="271">
        <f>S74+S87</f>
        <v>0</v>
      </c>
      <c r="T73" s="303"/>
      <c r="U73" s="303"/>
      <c r="V73" s="303"/>
      <c r="W73" s="303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  <c r="BB73" s="303"/>
      <c r="BC73" s="303"/>
      <c r="BD73" s="303"/>
      <c r="BE73" s="303"/>
      <c r="BF73" s="303"/>
      <c r="BG73" s="303"/>
      <c r="BH73" s="303"/>
      <c r="BI73" s="303"/>
      <c r="BJ73" s="303"/>
      <c r="BK73" s="303"/>
      <c r="BL73" s="303"/>
      <c r="BM73" s="303"/>
      <c r="BN73" s="303"/>
      <c r="BO73" s="303"/>
      <c r="BP73" s="303"/>
      <c r="BQ73" s="303"/>
      <c r="BR73" s="303"/>
      <c r="BS73" s="303"/>
      <c r="BT73" s="303"/>
      <c r="BU73" s="303"/>
      <c r="BV73" s="303"/>
      <c r="BW73" s="303"/>
      <c r="BX73" s="303"/>
      <c r="BY73" s="303"/>
      <c r="BZ73" s="303"/>
      <c r="CA73" s="303"/>
    </row>
    <row r="74" spans="2:79" ht="25.5">
      <c r="B74" s="829" t="s">
        <v>1081</v>
      </c>
      <c r="C74" s="823"/>
      <c r="D74" s="270"/>
      <c r="E74" s="256"/>
      <c r="F74" s="256"/>
      <c r="G74" s="271">
        <f>SUM(G75:G86)</f>
        <v>0</v>
      </c>
      <c r="H74" s="270"/>
      <c r="I74" s="256"/>
      <c r="J74" s="256"/>
      <c r="K74" s="271">
        <f>SUM(K75:K86)</f>
        <v>0</v>
      </c>
      <c r="L74" s="270"/>
      <c r="M74" s="256"/>
      <c r="N74" s="256"/>
      <c r="O74" s="271">
        <f>SUM(O75:O86)</f>
        <v>0</v>
      </c>
      <c r="P74" s="270"/>
      <c r="Q74" s="256"/>
      <c r="R74" s="256"/>
      <c r="S74" s="271">
        <f>SUM(S75:S86)</f>
        <v>0</v>
      </c>
      <c r="T74" s="303"/>
      <c r="U74" s="303"/>
      <c r="V74" s="303"/>
      <c r="W74" s="303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  <c r="BB74" s="303"/>
      <c r="BC74" s="303"/>
      <c r="BD74" s="303"/>
      <c r="BE74" s="303"/>
      <c r="BF74" s="303"/>
      <c r="BG74" s="303"/>
      <c r="BH74" s="303"/>
      <c r="BI74" s="303"/>
      <c r="BJ74" s="303"/>
      <c r="BK74" s="303"/>
      <c r="BL74" s="303"/>
      <c r="BM74" s="303"/>
      <c r="BN74" s="303"/>
      <c r="BO74" s="303"/>
      <c r="BP74" s="303"/>
      <c r="BQ74" s="303"/>
      <c r="BR74" s="303"/>
      <c r="BS74" s="303"/>
      <c r="BT74" s="303"/>
      <c r="BU74" s="303"/>
      <c r="BV74" s="303"/>
      <c r="BW74" s="303"/>
      <c r="BX74" s="303"/>
      <c r="BY74" s="303"/>
      <c r="BZ74" s="303"/>
      <c r="CA74" s="303"/>
    </row>
    <row r="75" spans="2:79" s="145" customFormat="1">
      <c r="B75" s="263" t="s">
        <v>822</v>
      </c>
      <c r="C75" s="267" t="s">
        <v>102</v>
      </c>
      <c r="D75" s="286"/>
      <c r="E75" s="261"/>
      <c r="F75" s="261"/>
      <c r="G75" s="878">
        <f t="shared" ref="G75:G86" si="24">D75*(E75+F75)</f>
        <v>0</v>
      </c>
      <c r="H75" s="286"/>
      <c r="I75" s="261"/>
      <c r="J75" s="261"/>
      <c r="K75" s="878">
        <f t="shared" ref="K75:K86" si="25">H75*(I75+J75)</f>
        <v>0</v>
      </c>
      <c r="L75" s="286"/>
      <c r="M75" s="261"/>
      <c r="N75" s="261"/>
      <c r="O75" s="878">
        <f t="shared" ref="O75:O86" si="26">L75*(M75+N75)</f>
        <v>0</v>
      </c>
      <c r="P75" s="286"/>
      <c r="Q75" s="261"/>
      <c r="R75" s="261"/>
      <c r="S75" s="878">
        <f t="shared" ref="S75:S86" si="27">P75*(Q75+R75)</f>
        <v>0</v>
      </c>
    </row>
    <row r="76" spans="2:79" s="145" customFormat="1">
      <c r="B76" s="263" t="s">
        <v>823</v>
      </c>
      <c r="C76" s="267" t="s">
        <v>102</v>
      </c>
      <c r="D76" s="286"/>
      <c r="E76" s="261"/>
      <c r="F76" s="261"/>
      <c r="G76" s="878">
        <f t="shared" si="24"/>
        <v>0</v>
      </c>
      <c r="H76" s="286"/>
      <c r="I76" s="261"/>
      <c r="J76" s="261"/>
      <c r="K76" s="878">
        <f t="shared" si="25"/>
        <v>0</v>
      </c>
      <c r="L76" s="286"/>
      <c r="M76" s="261"/>
      <c r="N76" s="261"/>
      <c r="O76" s="878">
        <f t="shared" si="26"/>
        <v>0</v>
      </c>
      <c r="P76" s="286"/>
      <c r="Q76" s="261"/>
      <c r="R76" s="261"/>
      <c r="S76" s="878">
        <f t="shared" si="27"/>
        <v>0</v>
      </c>
    </row>
    <row r="77" spans="2:79" s="145" customFormat="1">
      <c r="B77" s="263" t="s">
        <v>824</v>
      </c>
      <c r="C77" s="267" t="s">
        <v>102</v>
      </c>
      <c r="D77" s="286"/>
      <c r="E77" s="261"/>
      <c r="F77" s="261"/>
      <c r="G77" s="878">
        <f t="shared" si="24"/>
        <v>0</v>
      </c>
      <c r="H77" s="286"/>
      <c r="I77" s="261"/>
      <c r="J77" s="261"/>
      <c r="K77" s="878">
        <f t="shared" si="25"/>
        <v>0</v>
      </c>
      <c r="L77" s="286"/>
      <c r="M77" s="261"/>
      <c r="N77" s="261"/>
      <c r="O77" s="878">
        <f t="shared" si="26"/>
        <v>0</v>
      </c>
      <c r="P77" s="286"/>
      <c r="Q77" s="261"/>
      <c r="R77" s="261"/>
      <c r="S77" s="878">
        <f t="shared" si="27"/>
        <v>0</v>
      </c>
    </row>
    <row r="78" spans="2:79" s="145" customFormat="1">
      <c r="B78" s="263" t="s">
        <v>825</v>
      </c>
      <c r="C78" s="267" t="s">
        <v>102</v>
      </c>
      <c r="D78" s="286"/>
      <c r="E78" s="261"/>
      <c r="F78" s="261"/>
      <c r="G78" s="878">
        <f t="shared" si="24"/>
        <v>0</v>
      </c>
      <c r="H78" s="286"/>
      <c r="I78" s="261"/>
      <c r="J78" s="261"/>
      <c r="K78" s="878">
        <f t="shared" si="25"/>
        <v>0</v>
      </c>
      <c r="L78" s="286"/>
      <c r="M78" s="261"/>
      <c r="N78" s="261"/>
      <c r="O78" s="878">
        <f t="shared" si="26"/>
        <v>0</v>
      </c>
      <c r="P78" s="286"/>
      <c r="Q78" s="261"/>
      <c r="R78" s="261"/>
      <c r="S78" s="878">
        <f t="shared" si="27"/>
        <v>0</v>
      </c>
    </row>
    <row r="79" spans="2:79" s="145" customFormat="1">
      <c r="B79" s="263" t="s">
        <v>826</v>
      </c>
      <c r="C79" s="267" t="s">
        <v>102</v>
      </c>
      <c r="D79" s="286"/>
      <c r="E79" s="261"/>
      <c r="F79" s="261"/>
      <c r="G79" s="878">
        <f t="shared" si="24"/>
        <v>0</v>
      </c>
      <c r="H79" s="286"/>
      <c r="I79" s="261"/>
      <c r="J79" s="261"/>
      <c r="K79" s="878">
        <f t="shared" si="25"/>
        <v>0</v>
      </c>
      <c r="L79" s="286"/>
      <c r="M79" s="261"/>
      <c r="N79" s="261"/>
      <c r="O79" s="878">
        <f t="shared" si="26"/>
        <v>0</v>
      </c>
      <c r="P79" s="286"/>
      <c r="Q79" s="261"/>
      <c r="R79" s="261"/>
      <c r="S79" s="878">
        <f t="shared" si="27"/>
        <v>0</v>
      </c>
    </row>
    <row r="80" spans="2:79" s="145" customFormat="1">
      <c r="B80" s="263" t="s">
        <v>827</v>
      </c>
      <c r="C80" s="267" t="s">
        <v>102</v>
      </c>
      <c r="D80" s="286"/>
      <c r="E80" s="261"/>
      <c r="F80" s="261"/>
      <c r="G80" s="878">
        <f t="shared" si="24"/>
        <v>0</v>
      </c>
      <c r="H80" s="286"/>
      <c r="I80" s="261"/>
      <c r="J80" s="261"/>
      <c r="K80" s="878">
        <f t="shared" si="25"/>
        <v>0</v>
      </c>
      <c r="L80" s="286"/>
      <c r="M80" s="261"/>
      <c r="N80" s="261"/>
      <c r="O80" s="878">
        <f t="shared" si="26"/>
        <v>0</v>
      </c>
      <c r="P80" s="286"/>
      <c r="Q80" s="261"/>
      <c r="R80" s="261"/>
      <c r="S80" s="878">
        <f t="shared" si="27"/>
        <v>0</v>
      </c>
    </row>
    <row r="81" spans="2:79" s="145" customFormat="1">
      <c r="B81" s="263" t="s">
        <v>828</v>
      </c>
      <c r="C81" s="267" t="s">
        <v>102</v>
      </c>
      <c r="D81" s="286"/>
      <c r="E81" s="261"/>
      <c r="F81" s="261"/>
      <c r="G81" s="878">
        <f t="shared" si="24"/>
        <v>0</v>
      </c>
      <c r="H81" s="286"/>
      <c r="I81" s="261"/>
      <c r="J81" s="261"/>
      <c r="K81" s="878">
        <f t="shared" si="25"/>
        <v>0</v>
      </c>
      <c r="L81" s="286"/>
      <c r="M81" s="261"/>
      <c r="N81" s="261"/>
      <c r="O81" s="878">
        <f t="shared" si="26"/>
        <v>0</v>
      </c>
      <c r="P81" s="286"/>
      <c r="Q81" s="261"/>
      <c r="R81" s="261"/>
      <c r="S81" s="878">
        <f t="shared" si="27"/>
        <v>0</v>
      </c>
    </row>
    <row r="82" spans="2:79" s="145" customFormat="1">
      <c r="B82" s="263" t="s">
        <v>829</v>
      </c>
      <c r="C82" s="267" t="s">
        <v>102</v>
      </c>
      <c r="D82" s="286"/>
      <c r="E82" s="261"/>
      <c r="F82" s="261"/>
      <c r="G82" s="878">
        <f t="shared" si="24"/>
        <v>0</v>
      </c>
      <c r="H82" s="286"/>
      <c r="I82" s="261"/>
      <c r="J82" s="261"/>
      <c r="K82" s="878">
        <f t="shared" si="25"/>
        <v>0</v>
      </c>
      <c r="L82" s="286"/>
      <c r="M82" s="261"/>
      <c r="N82" s="261"/>
      <c r="O82" s="878">
        <f t="shared" si="26"/>
        <v>0</v>
      </c>
      <c r="P82" s="286"/>
      <c r="Q82" s="261"/>
      <c r="R82" s="261"/>
      <c r="S82" s="878">
        <f t="shared" si="27"/>
        <v>0</v>
      </c>
    </row>
    <row r="83" spans="2:79" s="145" customFormat="1">
      <c r="B83" s="263" t="s">
        <v>830</v>
      </c>
      <c r="C83" s="267" t="s">
        <v>102</v>
      </c>
      <c r="D83" s="286"/>
      <c r="E83" s="261"/>
      <c r="F83" s="261"/>
      <c r="G83" s="878">
        <f t="shared" si="24"/>
        <v>0</v>
      </c>
      <c r="H83" s="286"/>
      <c r="I83" s="261"/>
      <c r="J83" s="261"/>
      <c r="K83" s="878">
        <f t="shared" si="25"/>
        <v>0</v>
      </c>
      <c r="L83" s="286"/>
      <c r="M83" s="261"/>
      <c r="N83" s="261"/>
      <c r="O83" s="878">
        <f t="shared" si="26"/>
        <v>0</v>
      </c>
      <c r="P83" s="286"/>
      <c r="Q83" s="261"/>
      <c r="R83" s="261"/>
      <c r="S83" s="878">
        <f t="shared" si="27"/>
        <v>0</v>
      </c>
    </row>
    <row r="84" spans="2:79" s="145" customFormat="1">
      <c r="B84" s="263" t="s">
        <v>831</v>
      </c>
      <c r="C84" s="267" t="s">
        <v>102</v>
      </c>
      <c r="D84" s="286"/>
      <c r="E84" s="261"/>
      <c r="F84" s="261"/>
      <c r="G84" s="878">
        <f t="shared" si="24"/>
        <v>0</v>
      </c>
      <c r="H84" s="286"/>
      <c r="I84" s="261"/>
      <c r="J84" s="261"/>
      <c r="K84" s="878">
        <f t="shared" si="25"/>
        <v>0</v>
      </c>
      <c r="L84" s="286"/>
      <c r="M84" s="261"/>
      <c r="N84" s="261"/>
      <c r="O84" s="878">
        <f t="shared" si="26"/>
        <v>0</v>
      </c>
      <c r="P84" s="286"/>
      <c r="Q84" s="261"/>
      <c r="R84" s="261"/>
      <c r="S84" s="878">
        <f t="shared" si="27"/>
        <v>0</v>
      </c>
    </row>
    <row r="85" spans="2:79" s="145" customFormat="1">
      <c r="B85" s="263" t="s">
        <v>36</v>
      </c>
      <c r="C85" s="267" t="s">
        <v>102</v>
      </c>
      <c r="D85" s="286"/>
      <c r="E85" s="261"/>
      <c r="F85" s="261"/>
      <c r="G85" s="878">
        <f t="shared" si="24"/>
        <v>0</v>
      </c>
      <c r="H85" s="286"/>
      <c r="I85" s="261"/>
      <c r="J85" s="261"/>
      <c r="K85" s="878">
        <f t="shared" si="25"/>
        <v>0</v>
      </c>
      <c r="L85" s="286"/>
      <c r="M85" s="261"/>
      <c r="N85" s="261"/>
      <c r="O85" s="878">
        <f t="shared" si="26"/>
        <v>0</v>
      </c>
      <c r="P85" s="286"/>
      <c r="Q85" s="261"/>
      <c r="R85" s="261"/>
      <c r="S85" s="878">
        <f t="shared" si="27"/>
        <v>0</v>
      </c>
    </row>
    <row r="86" spans="2:79" s="145" customFormat="1">
      <c r="B86" s="263" t="s">
        <v>36</v>
      </c>
      <c r="C86" s="267" t="s">
        <v>102</v>
      </c>
      <c r="D86" s="286"/>
      <c r="E86" s="261"/>
      <c r="F86" s="261"/>
      <c r="G86" s="878">
        <f t="shared" si="24"/>
        <v>0</v>
      </c>
      <c r="H86" s="286"/>
      <c r="I86" s="261"/>
      <c r="J86" s="261"/>
      <c r="K86" s="878">
        <f t="shared" si="25"/>
        <v>0</v>
      </c>
      <c r="L86" s="286"/>
      <c r="M86" s="261"/>
      <c r="N86" s="261"/>
      <c r="O86" s="878">
        <f t="shared" si="26"/>
        <v>0</v>
      </c>
      <c r="P86" s="286"/>
      <c r="Q86" s="261"/>
      <c r="R86" s="261"/>
      <c r="S86" s="878">
        <f t="shared" si="27"/>
        <v>0</v>
      </c>
    </row>
    <row r="87" spans="2:79" s="145" customFormat="1">
      <c r="B87" s="881" t="s">
        <v>1082</v>
      </c>
      <c r="C87" s="278" t="s">
        <v>756</v>
      </c>
      <c r="D87" s="285"/>
      <c r="E87" s="259"/>
      <c r="F87" s="259"/>
      <c r="G87" s="871"/>
      <c r="H87" s="285"/>
      <c r="I87" s="259"/>
      <c r="J87" s="259"/>
      <c r="K87" s="871"/>
      <c r="L87" s="285"/>
      <c r="M87" s="259"/>
      <c r="N87" s="259"/>
      <c r="O87" s="871"/>
      <c r="P87" s="285"/>
      <c r="Q87" s="259"/>
      <c r="R87" s="259"/>
      <c r="S87" s="871"/>
    </row>
    <row r="88" spans="2:79" ht="25.5">
      <c r="B88" s="831" t="s">
        <v>1083</v>
      </c>
      <c r="C88" s="823"/>
      <c r="D88" s="270"/>
      <c r="E88" s="256"/>
      <c r="F88" s="256"/>
      <c r="G88" s="271">
        <f>SUM(G89:G100)</f>
        <v>0</v>
      </c>
      <c r="H88" s="270"/>
      <c r="I88" s="256"/>
      <c r="J88" s="256"/>
      <c r="K88" s="271">
        <f>SUM(K89:K100)</f>
        <v>0</v>
      </c>
      <c r="L88" s="270"/>
      <c r="M88" s="256"/>
      <c r="N88" s="256"/>
      <c r="O88" s="271">
        <f>SUM(O89:O100)</f>
        <v>0</v>
      </c>
      <c r="P88" s="270"/>
      <c r="Q88" s="256"/>
      <c r="R88" s="256"/>
      <c r="S88" s="271">
        <f>SUM(S89:S100)</f>
        <v>0</v>
      </c>
      <c r="T88" s="303"/>
      <c r="U88" s="303"/>
      <c r="V88" s="303"/>
      <c r="W88" s="303"/>
      <c r="X88" s="303"/>
      <c r="Y88" s="303"/>
      <c r="Z88" s="303"/>
      <c r="AA88" s="303"/>
      <c r="AB88" s="303"/>
      <c r="AC88" s="303"/>
      <c r="AD88" s="303"/>
      <c r="AE88" s="303"/>
      <c r="AF88" s="303"/>
      <c r="AG88" s="303"/>
      <c r="AH88" s="303"/>
      <c r="AI88" s="303"/>
      <c r="AJ88" s="303"/>
      <c r="AK88" s="303"/>
      <c r="AL88" s="303"/>
      <c r="AM88" s="303"/>
      <c r="AN88" s="303"/>
      <c r="AO88" s="303"/>
      <c r="AP88" s="303"/>
      <c r="AQ88" s="303"/>
      <c r="AR88" s="303"/>
      <c r="AS88" s="303"/>
      <c r="AT88" s="303"/>
      <c r="AU88" s="303"/>
      <c r="AV88" s="303"/>
      <c r="AW88" s="303"/>
      <c r="AX88" s="303"/>
      <c r="AY88" s="303"/>
      <c r="AZ88" s="303"/>
      <c r="BA88" s="303"/>
      <c r="BB88" s="303"/>
      <c r="BC88" s="303"/>
      <c r="BD88" s="303"/>
      <c r="BE88" s="303"/>
      <c r="BF88" s="303"/>
      <c r="BG88" s="303"/>
      <c r="BH88" s="303"/>
      <c r="BI88" s="303"/>
      <c r="BJ88" s="303"/>
      <c r="BK88" s="303"/>
      <c r="BL88" s="303"/>
      <c r="BM88" s="303"/>
      <c r="BN88" s="303"/>
      <c r="BO88" s="303"/>
      <c r="BP88" s="303"/>
      <c r="BQ88" s="303"/>
      <c r="BR88" s="303"/>
      <c r="BS88" s="303"/>
      <c r="BT88" s="303"/>
      <c r="BU88" s="303"/>
      <c r="BV88" s="303"/>
      <c r="BW88" s="303"/>
      <c r="BX88" s="303"/>
      <c r="BY88" s="303"/>
      <c r="BZ88" s="303"/>
      <c r="CA88" s="303"/>
    </row>
    <row r="89" spans="2:79" s="145" customFormat="1">
      <c r="B89" s="263" t="s">
        <v>832</v>
      </c>
      <c r="C89" s="267" t="s">
        <v>102</v>
      </c>
      <c r="D89" s="286"/>
      <c r="E89" s="261"/>
      <c r="F89" s="261"/>
      <c r="G89" s="878">
        <f t="shared" ref="G89:G100" si="28">D89*(E89+F89)</f>
        <v>0</v>
      </c>
      <c r="H89" s="286"/>
      <c r="I89" s="261"/>
      <c r="J89" s="261"/>
      <c r="K89" s="878">
        <f t="shared" ref="K89:K100" si="29">H89*(I89+J89)</f>
        <v>0</v>
      </c>
      <c r="L89" s="286"/>
      <c r="M89" s="261"/>
      <c r="N89" s="261"/>
      <c r="O89" s="878">
        <f t="shared" ref="O89:O100" si="30">L89*(M89+N89)</f>
        <v>0</v>
      </c>
      <c r="P89" s="286"/>
      <c r="Q89" s="261"/>
      <c r="R89" s="261"/>
      <c r="S89" s="878">
        <f t="shared" ref="S89:S100" si="31">P89*(Q89+R89)</f>
        <v>0</v>
      </c>
    </row>
    <row r="90" spans="2:79" s="145" customFormat="1">
      <c r="B90" s="263" t="s">
        <v>833</v>
      </c>
      <c r="C90" s="267" t="s">
        <v>102</v>
      </c>
      <c r="D90" s="286"/>
      <c r="E90" s="261"/>
      <c r="F90" s="261"/>
      <c r="G90" s="878">
        <f t="shared" si="28"/>
        <v>0</v>
      </c>
      <c r="H90" s="286"/>
      <c r="I90" s="261"/>
      <c r="J90" s="261"/>
      <c r="K90" s="878">
        <f t="shared" si="29"/>
        <v>0</v>
      </c>
      <c r="L90" s="286"/>
      <c r="M90" s="261"/>
      <c r="N90" s="261"/>
      <c r="O90" s="878">
        <f t="shared" si="30"/>
        <v>0</v>
      </c>
      <c r="P90" s="286"/>
      <c r="Q90" s="261"/>
      <c r="R90" s="261"/>
      <c r="S90" s="878">
        <f t="shared" si="31"/>
        <v>0</v>
      </c>
    </row>
    <row r="91" spans="2:79" s="145" customFormat="1">
      <c r="B91" s="263" t="s">
        <v>834</v>
      </c>
      <c r="C91" s="267" t="s">
        <v>102</v>
      </c>
      <c r="D91" s="286"/>
      <c r="E91" s="261"/>
      <c r="F91" s="261"/>
      <c r="G91" s="878">
        <f t="shared" si="28"/>
        <v>0</v>
      </c>
      <c r="H91" s="286"/>
      <c r="I91" s="261"/>
      <c r="J91" s="261"/>
      <c r="K91" s="878">
        <f t="shared" si="29"/>
        <v>0</v>
      </c>
      <c r="L91" s="286"/>
      <c r="M91" s="261"/>
      <c r="N91" s="261"/>
      <c r="O91" s="878">
        <f t="shared" si="30"/>
        <v>0</v>
      </c>
      <c r="P91" s="286"/>
      <c r="Q91" s="261"/>
      <c r="R91" s="261"/>
      <c r="S91" s="878">
        <f t="shared" si="31"/>
        <v>0</v>
      </c>
    </row>
    <row r="92" spans="2:79" s="145" customFormat="1">
      <c r="B92" s="263" t="s">
        <v>835</v>
      </c>
      <c r="C92" s="265" t="s">
        <v>102</v>
      </c>
      <c r="D92" s="872"/>
      <c r="E92" s="261"/>
      <c r="F92" s="261"/>
      <c r="G92" s="878">
        <f t="shared" si="28"/>
        <v>0</v>
      </c>
      <c r="H92" s="872"/>
      <c r="I92" s="261"/>
      <c r="J92" s="261"/>
      <c r="K92" s="878">
        <f t="shared" si="29"/>
        <v>0</v>
      </c>
      <c r="L92" s="872"/>
      <c r="M92" s="261"/>
      <c r="N92" s="261"/>
      <c r="O92" s="878">
        <f t="shared" si="30"/>
        <v>0</v>
      </c>
      <c r="P92" s="872"/>
      <c r="Q92" s="261"/>
      <c r="R92" s="261"/>
      <c r="S92" s="878">
        <f t="shared" si="31"/>
        <v>0</v>
      </c>
    </row>
    <row r="93" spans="2:79" s="145" customFormat="1">
      <c r="B93" s="263" t="s">
        <v>836</v>
      </c>
      <c r="C93" s="265" t="s">
        <v>102</v>
      </c>
      <c r="D93" s="872"/>
      <c r="E93" s="261"/>
      <c r="F93" s="261"/>
      <c r="G93" s="878">
        <f t="shared" si="28"/>
        <v>0</v>
      </c>
      <c r="H93" s="872"/>
      <c r="I93" s="261"/>
      <c r="J93" s="261"/>
      <c r="K93" s="878">
        <f t="shared" si="29"/>
        <v>0</v>
      </c>
      <c r="L93" s="872"/>
      <c r="M93" s="261"/>
      <c r="N93" s="261"/>
      <c r="O93" s="878">
        <f t="shared" si="30"/>
        <v>0</v>
      </c>
      <c r="P93" s="872"/>
      <c r="Q93" s="261"/>
      <c r="R93" s="261"/>
      <c r="S93" s="878">
        <f t="shared" si="31"/>
        <v>0</v>
      </c>
    </row>
    <row r="94" spans="2:79" s="145" customFormat="1">
      <c r="B94" s="263" t="s">
        <v>837</v>
      </c>
      <c r="C94" s="265" t="s">
        <v>102</v>
      </c>
      <c r="D94" s="872"/>
      <c r="E94" s="261"/>
      <c r="F94" s="261"/>
      <c r="G94" s="878">
        <f t="shared" si="28"/>
        <v>0</v>
      </c>
      <c r="H94" s="872"/>
      <c r="I94" s="261"/>
      <c r="J94" s="261"/>
      <c r="K94" s="878">
        <f t="shared" si="29"/>
        <v>0</v>
      </c>
      <c r="L94" s="872"/>
      <c r="M94" s="261"/>
      <c r="N94" s="261"/>
      <c r="O94" s="878">
        <f t="shared" si="30"/>
        <v>0</v>
      </c>
      <c r="P94" s="872"/>
      <c r="Q94" s="261"/>
      <c r="R94" s="261"/>
      <c r="S94" s="878">
        <f t="shared" si="31"/>
        <v>0</v>
      </c>
    </row>
    <row r="95" spans="2:79" s="145" customFormat="1">
      <c r="B95" s="263" t="s">
        <v>838</v>
      </c>
      <c r="C95" s="265" t="s">
        <v>102</v>
      </c>
      <c r="D95" s="872"/>
      <c r="E95" s="261"/>
      <c r="F95" s="261"/>
      <c r="G95" s="878">
        <f t="shared" si="28"/>
        <v>0</v>
      </c>
      <c r="H95" s="872"/>
      <c r="I95" s="261"/>
      <c r="J95" s="261"/>
      <c r="K95" s="878">
        <f t="shared" si="29"/>
        <v>0</v>
      </c>
      <c r="L95" s="872"/>
      <c r="M95" s="261"/>
      <c r="N95" s="261"/>
      <c r="O95" s="878">
        <f t="shared" si="30"/>
        <v>0</v>
      </c>
      <c r="P95" s="872"/>
      <c r="Q95" s="261"/>
      <c r="R95" s="261"/>
      <c r="S95" s="878">
        <f t="shared" si="31"/>
        <v>0</v>
      </c>
    </row>
    <row r="96" spans="2:79" s="145" customFormat="1">
      <c r="B96" s="263" t="s">
        <v>839</v>
      </c>
      <c r="C96" s="265" t="s">
        <v>102</v>
      </c>
      <c r="D96" s="264"/>
      <c r="E96" s="257"/>
      <c r="F96" s="257"/>
      <c r="G96" s="878">
        <f t="shared" si="28"/>
        <v>0</v>
      </c>
      <c r="H96" s="264"/>
      <c r="I96" s="257"/>
      <c r="J96" s="257"/>
      <c r="K96" s="878">
        <f t="shared" si="29"/>
        <v>0</v>
      </c>
      <c r="L96" s="264"/>
      <c r="M96" s="257"/>
      <c r="N96" s="257"/>
      <c r="O96" s="878">
        <f t="shared" si="30"/>
        <v>0</v>
      </c>
      <c r="P96" s="264"/>
      <c r="Q96" s="257"/>
      <c r="R96" s="257"/>
      <c r="S96" s="878">
        <f t="shared" si="31"/>
        <v>0</v>
      </c>
    </row>
    <row r="97" spans="2:79" s="145" customFormat="1">
      <c r="B97" s="263" t="s">
        <v>840</v>
      </c>
      <c r="C97" s="265" t="s">
        <v>102</v>
      </c>
      <c r="D97" s="264"/>
      <c r="E97" s="257"/>
      <c r="F97" s="257"/>
      <c r="G97" s="878">
        <f t="shared" si="28"/>
        <v>0</v>
      </c>
      <c r="H97" s="264"/>
      <c r="I97" s="257"/>
      <c r="J97" s="257"/>
      <c r="K97" s="878">
        <f t="shared" si="29"/>
        <v>0</v>
      </c>
      <c r="L97" s="264"/>
      <c r="M97" s="257"/>
      <c r="N97" s="257"/>
      <c r="O97" s="878">
        <f t="shared" si="30"/>
        <v>0</v>
      </c>
      <c r="P97" s="264"/>
      <c r="Q97" s="257"/>
      <c r="R97" s="257"/>
      <c r="S97" s="878">
        <f t="shared" si="31"/>
        <v>0</v>
      </c>
    </row>
    <row r="98" spans="2:79" s="145" customFormat="1">
      <c r="B98" s="263" t="s">
        <v>841</v>
      </c>
      <c r="C98" s="265" t="s">
        <v>102</v>
      </c>
      <c r="D98" s="264"/>
      <c r="E98" s="257"/>
      <c r="F98" s="257"/>
      <c r="G98" s="878">
        <f t="shared" si="28"/>
        <v>0</v>
      </c>
      <c r="H98" s="264"/>
      <c r="I98" s="257"/>
      <c r="J98" s="257"/>
      <c r="K98" s="878">
        <f t="shared" si="29"/>
        <v>0</v>
      </c>
      <c r="L98" s="264"/>
      <c r="M98" s="257"/>
      <c r="N98" s="257"/>
      <c r="O98" s="878">
        <f t="shared" si="30"/>
        <v>0</v>
      </c>
      <c r="P98" s="264"/>
      <c r="Q98" s="257"/>
      <c r="R98" s="257"/>
      <c r="S98" s="878">
        <f t="shared" si="31"/>
        <v>0</v>
      </c>
    </row>
    <row r="99" spans="2:79" s="145" customFormat="1">
      <c r="B99" s="263" t="s">
        <v>36</v>
      </c>
      <c r="C99" s="283" t="s">
        <v>102</v>
      </c>
      <c r="D99" s="282"/>
      <c r="E99" s="279"/>
      <c r="F99" s="279"/>
      <c r="G99" s="878">
        <f t="shared" si="28"/>
        <v>0</v>
      </c>
      <c r="H99" s="282"/>
      <c r="I99" s="279"/>
      <c r="J99" s="279"/>
      <c r="K99" s="878">
        <f t="shared" si="29"/>
        <v>0</v>
      </c>
      <c r="L99" s="282"/>
      <c r="M99" s="279"/>
      <c r="N99" s="279"/>
      <c r="O99" s="878">
        <f t="shared" si="30"/>
        <v>0</v>
      </c>
      <c r="P99" s="282"/>
      <c r="Q99" s="279"/>
      <c r="R99" s="279"/>
      <c r="S99" s="878">
        <f t="shared" si="31"/>
        <v>0</v>
      </c>
    </row>
    <row r="100" spans="2:79" s="145" customFormat="1" ht="13.5" thickBot="1">
      <c r="B100" s="280" t="s">
        <v>36</v>
      </c>
      <c r="C100" s="266" t="s">
        <v>102</v>
      </c>
      <c r="D100" s="281"/>
      <c r="E100" s="275"/>
      <c r="F100" s="275"/>
      <c r="G100" s="879">
        <f t="shared" si="28"/>
        <v>0</v>
      </c>
      <c r="H100" s="281"/>
      <c r="I100" s="275"/>
      <c r="J100" s="275"/>
      <c r="K100" s="879">
        <f t="shared" si="29"/>
        <v>0</v>
      </c>
      <c r="L100" s="281"/>
      <c r="M100" s="275"/>
      <c r="N100" s="275"/>
      <c r="O100" s="879">
        <f t="shared" si="30"/>
        <v>0</v>
      </c>
      <c r="P100" s="281"/>
      <c r="Q100" s="275"/>
      <c r="R100" s="275"/>
      <c r="S100" s="879">
        <f t="shared" si="31"/>
        <v>0</v>
      </c>
    </row>
    <row r="101" spans="2:79" s="258" customFormat="1" ht="10.15" customHeight="1" thickBot="1">
      <c r="B101" s="1105"/>
      <c r="C101" s="1106"/>
      <c r="D101" s="1107"/>
      <c r="E101" s="1107"/>
      <c r="F101" s="1107"/>
      <c r="G101" s="1108"/>
      <c r="H101" s="1107"/>
      <c r="I101" s="1107"/>
      <c r="J101" s="1107"/>
      <c r="K101" s="1108"/>
      <c r="L101" s="1107"/>
      <c r="M101" s="1107"/>
      <c r="N101" s="1107"/>
      <c r="O101" s="1108"/>
      <c r="P101" s="1107"/>
      <c r="Q101" s="1107"/>
      <c r="R101" s="1107"/>
      <c r="S101" s="1108"/>
    </row>
    <row r="102" spans="2:79">
      <c r="B102" s="834" t="s">
        <v>885</v>
      </c>
      <c r="C102" s="835"/>
      <c r="D102" s="836"/>
      <c r="E102" s="837"/>
      <c r="F102" s="837"/>
      <c r="G102" s="838">
        <f>G103+G116+G129+G130</f>
        <v>0</v>
      </c>
      <c r="H102" s="836"/>
      <c r="I102" s="837"/>
      <c r="J102" s="837"/>
      <c r="K102" s="838">
        <f>K103+K116+K129+K130</f>
        <v>0</v>
      </c>
      <c r="L102" s="836"/>
      <c r="M102" s="837"/>
      <c r="N102" s="837"/>
      <c r="O102" s="838">
        <f>O103+O116+O129+O130</f>
        <v>0</v>
      </c>
      <c r="P102" s="836"/>
      <c r="Q102" s="837"/>
      <c r="R102" s="837"/>
      <c r="S102" s="838">
        <f>S103+S116+S129+S130</f>
        <v>0</v>
      </c>
      <c r="T102" s="303"/>
      <c r="U102" s="303"/>
      <c r="V102" s="303"/>
      <c r="W102" s="303"/>
      <c r="X102" s="303"/>
      <c r="Y102" s="303"/>
      <c r="Z102" s="303"/>
      <c r="AA102" s="303"/>
      <c r="AB102" s="303"/>
      <c r="AC102" s="303"/>
      <c r="AD102" s="303"/>
      <c r="AE102" s="303"/>
      <c r="AF102" s="303"/>
      <c r="AG102" s="303"/>
      <c r="AH102" s="303"/>
      <c r="AI102" s="303"/>
      <c r="AJ102" s="303"/>
      <c r="AK102" s="303"/>
      <c r="AL102" s="303"/>
      <c r="AM102" s="303"/>
      <c r="AN102" s="303"/>
      <c r="AO102" s="303"/>
      <c r="AP102" s="303"/>
      <c r="AQ102" s="303"/>
      <c r="AR102" s="303"/>
      <c r="AS102" s="303"/>
      <c r="AT102" s="303"/>
      <c r="AU102" s="303"/>
      <c r="AV102" s="303"/>
      <c r="AW102" s="303"/>
      <c r="AX102" s="303"/>
      <c r="AY102" s="303"/>
      <c r="AZ102" s="303"/>
      <c r="BA102" s="303"/>
      <c r="BB102" s="303"/>
      <c r="BC102" s="303"/>
      <c r="BD102" s="303"/>
      <c r="BE102" s="303"/>
      <c r="BF102" s="303"/>
      <c r="BG102" s="303"/>
      <c r="BH102" s="303"/>
      <c r="BI102" s="303"/>
      <c r="BJ102" s="303"/>
      <c r="BK102" s="303"/>
      <c r="BL102" s="303"/>
      <c r="BM102" s="303"/>
      <c r="BN102" s="303"/>
      <c r="BO102" s="303"/>
      <c r="BP102" s="303"/>
      <c r="BQ102" s="303"/>
      <c r="BR102" s="303"/>
      <c r="BS102" s="303"/>
      <c r="BT102" s="303"/>
      <c r="BU102" s="303"/>
      <c r="BV102" s="303"/>
      <c r="BW102" s="303"/>
      <c r="BX102" s="303"/>
      <c r="BY102" s="303"/>
      <c r="BZ102" s="303"/>
      <c r="CA102" s="303"/>
    </row>
    <row r="103" spans="2:79">
      <c r="B103" s="822" t="s">
        <v>842</v>
      </c>
      <c r="C103" s="839"/>
      <c r="D103" s="270"/>
      <c r="E103" s="256"/>
      <c r="F103" s="256"/>
      <c r="G103" s="271">
        <f>SUM(G104:G115)</f>
        <v>0</v>
      </c>
      <c r="H103" s="270"/>
      <c r="I103" s="256"/>
      <c r="J103" s="256"/>
      <c r="K103" s="271">
        <f>SUM(K104:K115)</f>
        <v>0</v>
      </c>
      <c r="L103" s="270"/>
      <c r="M103" s="256"/>
      <c r="N103" s="256"/>
      <c r="O103" s="271">
        <f>SUM(O104:O115)</f>
        <v>0</v>
      </c>
      <c r="P103" s="270"/>
      <c r="Q103" s="256"/>
      <c r="R103" s="256"/>
      <c r="S103" s="271">
        <f>SUM(S104:S115)</f>
        <v>0</v>
      </c>
      <c r="T103" s="303"/>
      <c r="U103" s="303"/>
      <c r="V103" s="303"/>
      <c r="W103" s="303"/>
      <c r="X103" s="303"/>
      <c r="Y103" s="303"/>
      <c r="Z103" s="303"/>
      <c r="AA103" s="303"/>
      <c r="AB103" s="303"/>
      <c r="AC103" s="303"/>
      <c r="AD103" s="303"/>
      <c r="AE103" s="303"/>
      <c r="AF103" s="303"/>
      <c r="AG103" s="303"/>
      <c r="AH103" s="303"/>
      <c r="AI103" s="303"/>
      <c r="AJ103" s="303"/>
      <c r="AK103" s="303"/>
      <c r="AL103" s="303"/>
      <c r="AM103" s="303"/>
      <c r="AN103" s="303"/>
      <c r="AO103" s="303"/>
      <c r="AP103" s="303"/>
      <c r="AQ103" s="303"/>
      <c r="AR103" s="303"/>
      <c r="AS103" s="303"/>
      <c r="AT103" s="303"/>
      <c r="AU103" s="303"/>
      <c r="AV103" s="303"/>
      <c r="AW103" s="303"/>
      <c r="AX103" s="303"/>
      <c r="AY103" s="303"/>
      <c r="AZ103" s="303"/>
      <c r="BA103" s="303"/>
      <c r="BB103" s="303"/>
      <c r="BC103" s="303"/>
      <c r="BD103" s="303"/>
      <c r="BE103" s="303"/>
      <c r="BF103" s="303"/>
      <c r="BG103" s="303"/>
      <c r="BH103" s="303"/>
      <c r="BI103" s="303"/>
      <c r="BJ103" s="303"/>
      <c r="BK103" s="303"/>
      <c r="BL103" s="303"/>
      <c r="BM103" s="303"/>
      <c r="BN103" s="303"/>
      <c r="BO103" s="303"/>
      <c r="BP103" s="303"/>
      <c r="BQ103" s="303"/>
      <c r="BR103" s="303"/>
      <c r="BS103" s="303"/>
      <c r="BT103" s="303"/>
      <c r="BU103" s="303"/>
      <c r="BV103" s="303"/>
      <c r="BW103" s="303"/>
      <c r="BX103" s="303"/>
      <c r="BY103" s="303"/>
      <c r="BZ103" s="303"/>
      <c r="CA103" s="303"/>
    </row>
    <row r="104" spans="2:79">
      <c r="B104" s="825" t="s">
        <v>494</v>
      </c>
      <c r="C104" s="832" t="s">
        <v>495</v>
      </c>
      <c r="D104" s="272"/>
      <c r="E104" s="257"/>
      <c r="F104" s="257"/>
      <c r="G104" s="274">
        <f t="shared" ref="G104:G115" si="32">D104*(E104+F104)</f>
        <v>0</v>
      </c>
      <c r="H104" s="272"/>
      <c r="I104" s="257"/>
      <c r="J104" s="257"/>
      <c r="K104" s="274">
        <f t="shared" ref="K104:K115" si="33">H104*(I104+J104)</f>
        <v>0</v>
      </c>
      <c r="L104" s="272"/>
      <c r="M104" s="257"/>
      <c r="N104" s="257"/>
      <c r="O104" s="274">
        <f t="shared" ref="O104:O115" si="34">L104*(M104+N104)</f>
        <v>0</v>
      </c>
      <c r="P104" s="272"/>
      <c r="Q104" s="257"/>
      <c r="R104" s="257"/>
      <c r="S104" s="274">
        <f t="shared" ref="S104:S115" si="35">P104*(Q104+R104)</f>
        <v>0</v>
      </c>
      <c r="T104" s="303"/>
      <c r="U104" s="303"/>
      <c r="V104" s="303"/>
      <c r="W104" s="303"/>
      <c r="X104" s="303"/>
      <c r="Y104" s="303"/>
      <c r="Z104" s="303"/>
      <c r="AA104" s="303"/>
      <c r="AB104" s="303"/>
      <c r="AC104" s="303"/>
      <c r="AD104" s="303"/>
      <c r="AE104" s="303"/>
      <c r="AF104" s="303"/>
      <c r="AG104" s="303"/>
      <c r="AH104" s="303"/>
      <c r="AI104" s="303"/>
      <c r="AJ104" s="303"/>
      <c r="AK104" s="303"/>
      <c r="AL104" s="303"/>
      <c r="AM104" s="303"/>
      <c r="AN104" s="303"/>
      <c r="AO104" s="303"/>
      <c r="AP104" s="303"/>
      <c r="AQ104" s="303"/>
      <c r="AR104" s="303"/>
      <c r="AS104" s="303"/>
      <c r="AT104" s="303"/>
      <c r="AU104" s="303"/>
      <c r="AV104" s="303"/>
      <c r="AW104" s="303"/>
      <c r="AX104" s="303"/>
      <c r="AY104" s="303"/>
      <c r="AZ104" s="303"/>
      <c r="BA104" s="303"/>
      <c r="BB104" s="303"/>
      <c r="BC104" s="303"/>
      <c r="BD104" s="303"/>
      <c r="BE104" s="303"/>
      <c r="BF104" s="303"/>
      <c r="BG104" s="303"/>
      <c r="BH104" s="303"/>
      <c r="BI104" s="303"/>
      <c r="BJ104" s="303"/>
      <c r="BK104" s="303"/>
      <c r="BL104" s="303"/>
      <c r="BM104" s="303"/>
      <c r="BN104" s="303"/>
      <c r="BO104" s="303"/>
      <c r="BP104" s="303"/>
      <c r="BQ104" s="303"/>
      <c r="BR104" s="303"/>
      <c r="BS104" s="303"/>
      <c r="BT104" s="303"/>
      <c r="BU104" s="303"/>
      <c r="BV104" s="303"/>
      <c r="BW104" s="303"/>
      <c r="BX104" s="303"/>
      <c r="BY104" s="303"/>
      <c r="BZ104" s="303"/>
      <c r="CA104" s="303"/>
    </row>
    <row r="105" spans="2:79">
      <c r="B105" s="825" t="s">
        <v>496</v>
      </c>
      <c r="C105" s="832" t="s">
        <v>495</v>
      </c>
      <c r="D105" s="272"/>
      <c r="E105" s="257"/>
      <c r="F105" s="257"/>
      <c r="G105" s="274">
        <f t="shared" si="32"/>
        <v>0</v>
      </c>
      <c r="H105" s="272"/>
      <c r="I105" s="257"/>
      <c r="J105" s="257"/>
      <c r="K105" s="274">
        <f t="shared" si="33"/>
        <v>0</v>
      </c>
      <c r="L105" s="272"/>
      <c r="M105" s="257"/>
      <c r="N105" s="257"/>
      <c r="O105" s="274">
        <f t="shared" si="34"/>
        <v>0</v>
      </c>
      <c r="P105" s="272"/>
      <c r="Q105" s="257"/>
      <c r="R105" s="257"/>
      <c r="S105" s="274">
        <f t="shared" si="35"/>
        <v>0</v>
      </c>
      <c r="T105" s="303"/>
      <c r="U105" s="303"/>
      <c r="V105" s="303"/>
      <c r="W105" s="303"/>
      <c r="X105" s="303"/>
      <c r="Y105" s="303"/>
      <c r="Z105" s="303"/>
      <c r="AA105" s="303"/>
      <c r="AB105" s="303"/>
      <c r="AC105" s="303"/>
      <c r="AD105" s="303"/>
      <c r="AE105" s="303"/>
      <c r="AF105" s="303"/>
      <c r="AG105" s="303"/>
      <c r="AH105" s="303"/>
      <c r="AI105" s="303"/>
      <c r="AJ105" s="303"/>
      <c r="AK105" s="303"/>
      <c r="AL105" s="303"/>
      <c r="AM105" s="303"/>
      <c r="AN105" s="303"/>
      <c r="AO105" s="303"/>
      <c r="AP105" s="303"/>
      <c r="AQ105" s="303"/>
      <c r="AR105" s="303"/>
      <c r="AS105" s="303"/>
      <c r="AT105" s="303"/>
      <c r="AU105" s="303"/>
      <c r="AV105" s="303"/>
      <c r="AW105" s="303"/>
      <c r="AX105" s="303"/>
      <c r="AY105" s="303"/>
      <c r="AZ105" s="303"/>
      <c r="BA105" s="303"/>
      <c r="BB105" s="303"/>
      <c r="BC105" s="303"/>
      <c r="BD105" s="303"/>
      <c r="BE105" s="303"/>
      <c r="BF105" s="303"/>
      <c r="BG105" s="303"/>
      <c r="BH105" s="303"/>
      <c r="BI105" s="303"/>
      <c r="BJ105" s="303"/>
      <c r="BK105" s="303"/>
      <c r="BL105" s="303"/>
      <c r="BM105" s="303"/>
      <c r="BN105" s="303"/>
      <c r="BO105" s="303"/>
      <c r="BP105" s="303"/>
      <c r="BQ105" s="303"/>
      <c r="BR105" s="303"/>
      <c r="BS105" s="303"/>
      <c r="BT105" s="303"/>
      <c r="BU105" s="303"/>
      <c r="BV105" s="303"/>
      <c r="BW105" s="303"/>
      <c r="BX105" s="303"/>
      <c r="BY105" s="303"/>
      <c r="BZ105" s="303"/>
      <c r="CA105" s="303"/>
    </row>
    <row r="106" spans="2:79">
      <c r="B106" s="825" t="s">
        <v>497</v>
      </c>
      <c r="C106" s="832" t="s">
        <v>495</v>
      </c>
      <c r="D106" s="272"/>
      <c r="E106" s="257"/>
      <c r="F106" s="257"/>
      <c r="G106" s="274">
        <f t="shared" si="32"/>
        <v>0</v>
      </c>
      <c r="H106" s="272"/>
      <c r="I106" s="257"/>
      <c r="J106" s="257"/>
      <c r="K106" s="274">
        <f t="shared" si="33"/>
        <v>0</v>
      </c>
      <c r="L106" s="272"/>
      <c r="M106" s="257"/>
      <c r="N106" s="257"/>
      <c r="O106" s="274">
        <f t="shared" si="34"/>
        <v>0</v>
      </c>
      <c r="P106" s="272"/>
      <c r="Q106" s="257"/>
      <c r="R106" s="257"/>
      <c r="S106" s="274">
        <f t="shared" si="35"/>
        <v>0</v>
      </c>
      <c r="T106" s="303"/>
      <c r="U106" s="303"/>
      <c r="V106" s="303"/>
      <c r="W106" s="303"/>
      <c r="X106" s="303"/>
      <c r="Y106" s="303"/>
      <c r="Z106" s="303"/>
      <c r="AA106" s="303"/>
      <c r="AB106" s="303"/>
      <c r="AC106" s="303"/>
      <c r="AD106" s="303"/>
      <c r="AE106" s="303"/>
      <c r="AF106" s="303"/>
      <c r="AG106" s="303"/>
      <c r="AH106" s="303"/>
      <c r="AI106" s="303"/>
      <c r="AJ106" s="303"/>
      <c r="AK106" s="303"/>
      <c r="AL106" s="303"/>
      <c r="AM106" s="303"/>
      <c r="AN106" s="303"/>
      <c r="AO106" s="303"/>
      <c r="AP106" s="303"/>
      <c r="AQ106" s="303"/>
      <c r="AR106" s="303"/>
      <c r="AS106" s="303"/>
      <c r="AT106" s="303"/>
      <c r="AU106" s="303"/>
      <c r="AV106" s="303"/>
      <c r="AW106" s="303"/>
      <c r="AX106" s="303"/>
      <c r="AY106" s="303"/>
      <c r="AZ106" s="303"/>
      <c r="BA106" s="303"/>
      <c r="BB106" s="303"/>
      <c r="BC106" s="303"/>
      <c r="BD106" s="303"/>
      <c r="BE106" s="303"/>
      <c r="BF106" s="303"/>
      <c r="BG106" s="303"/>
      <c r="BH106" s="303"/>
      <c r="BI106" s="303"/>
      <c r="BJ106" s="303"/>
      <c r="BK106" s="303"/>
      <c r="BL106" s="303"/>
      <c r="BM106" s="303"/>
      <c r="BN106" s="303"/>
      <c r="BO106" s="303"/>
      <c r="BP106" s="303"/>
      <c r="BQ106" s="303"/>
      <c r="BR106" s="303"/>
      <c r="BS106" s="303"/>
      <c r="BT106" s="303"/>
      <c r="BU106" s="303"/>
      <c r="BV106" s="303"/>
      <c r="BW106" s="303"/>
      <c r="BX106" s="303"/>
      <c r="BY106" s="303"/>
      <c r="BZ106" s="303"/>
      <c r="CA106" s="303"/>
    </row>
    <row r="107" spans="2:79">
      <c r="B107" s="825" t="s">
        <v>498</v>
      </c>
      <c r="C107" s="832" t="s">
        <v>495</v>
      </c>
      <c r="D107" s="272"/>
      <c r="E107" s="257"/>
      <c r="F107" s="257"/>
      <c r="G107" s="274">
        <f t="shared" si="32"/>
        <v>0</v>
      </c>
      <c r="H107" s="272"/>
      <c r="I107" s="257"/>
      <c r="J107" s="257"/>
      <c r="K107" s="274">
        <f t="shared" si="33"/>
        <v>0</v>
      </c>
      <c r="L107" s="272"/>
      <c r="M107" s="257"/>
      <c r="N107" s="257"/>
      <c r="O107" s="274">
        <f t="shared" si="34"/>
        <v>0</v>
      </c>
      <c r="P107" s="272"/>
      <c r="Q107" s="257"/>
      <c r="R107" s="257"/>
      <c r="S107" s="274">
        <f t="shared" si="35"/>
        <v>0</v>
      </c>
      <c r="T107" s="303"/>
      <c r="U107" s="303"/>
      <c r="V107" s="303"/>
      <c r="W107" s="303"/>
      <c r="X107" s="303"/>
      <c r="Y107" s="303"/>
      <c r="Z107" s="303"/>
      <c r="AA107" s="303"/>
      <c r="AB107" s="303"/>
      <c r="AC107" s="303"/>
      <c r="AD107" s="303"/>
      <c r="AE107" s="303"/>
      <c r="AF107" s="303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3"/>
      <c r="AR107" s="303"/>
      <c r="AS107" s="303"/>
      <c r="AT107" s="303"/>
      <c r="AU107" s="303"/>
      <c r="AV107" s="303"/>
      <c r="AW107" s="303"/>
      <c r="AX107" s="303"/>
      <c r="AY107" s="303"/>
      <c r="AZ107" s="303"/>
      <c r="BA107" s="303"/>
      <c r="BB107" s="303"/>
      <c r="BC107" s="303"/>
      <c r="BD107" s="303"/>
      <c r="BE107" s="303"/>
      <c r="BF107" s="303"/>
      <c r="BG107" s="303"/>
      <c r="BH107" s="303"/>
      <c r="BI107" s="303"/>
      <c r="BJ107" s="303"/>
      <c r="BK107" s="303"/>
      <c r="BL107" s="303"/>
      <c r="BM107" s="303"/>
      <c r="BN107" s="303"/>
      <c r="BO107" s="303"/>
      <c r="BP107" s="303"/>
      <c r="BQ107" s="303"/>
      <c r="BR107" s="303"/>
      <c r="BS107" s="303"/>
      <c r="BT107" s="303"/>
      <c r="BU107" s="303"/>
      <c r="BV107" s="303"/>
      <c r="BW107" s="303"/>
      <c r="BX107" s="303"/>
      <c r="BY107" s="303"/>
      <c r="BZ107" s="303"/>
      <c r="CA107" s="303"/>
    </row>
    <row r="108" spans="2:79">
      <c r="B108" s="825" t="s">
        <v>499</v>
      </c>
      <c r="C108" s="832" t="s">
        <v>495</v>
      </c>
      <c r="D108" s="272"/>
      <c r="E108" s="257"/>
      <c r="F108" s="257"/>
      <c r="G108" s="274">
        <f t="shared" si="32"/>
        <v>0</v>
      </c>
      <c r="H108" s="272"/>
      <c r="I108" s="257"/>
      <c r="J108" s="257"/>
      <c r="K108" s="274">
        <f t="shared" si="33"/>
        <v>0</v>
      </c>
      <c r="L108" s="272"/>
      <c r="M108" s="257"/>
      <c r="N108" s="257"/>
      <c r="O108" s="274">
        <f t="shared" si="34"/>
        <v>0</v>
      </c>
      <c r="P108" s="272"/>
      <c r="Q108" s="257"/>
      <c r="R108" s="257"/>
      <c r="S108" s="274">
        <f t="shared" si="35"/>
        <v>0</v>
      </c>
      <c r="T108" s="303"/>
      <c r="U108" s="303"/>
      <c r="V108" s="303"/>
      <c r="W108" s="303"/>
      <c r="X108" s="303"/>
      <c r="Y108" s="303"/>
      <c r="Z108" s="303"/>
      <c r="AA108" s="303"/>
      <c r="AB108" s="303"/>
      <c r="AC108" s="303"/>
      <c r="AD108" s="303"/>
      <c r="AE108" s="303"/>
      <c r="AF108" s="303"/>
      <c r="AG108" s="303"/>
      <c r="AH108" s="303"/>
      <c r="AI108" s="303"/>
      <c r="AJ108" s="303"/>
      <c r="AK108" s="303"/>
      <c r="AL108" s="303"/>
      <c r="AM108" s="303"/>
      <c r="AN108" s="303"/>
      <c r="AO108" s="303"/>
      <c r="AP108" s="303"/>
      <c r="AQ108" s="303"/>
      <c r="AR108" s="303"/>
      <c r="AS108" s="303"/>
      <c r="AT108" s="303"/>
      <c r="AU108" s="303"/>
      <c r="AV108" s="303"/>
      <c r="AW108" s="303"/>
      <c r="AX108" s="303"/>
      <c r="AY108" s="303"/>
      <c r="AZ108" s="303"/>
      <c r="BA108" s="303"/>
      <c r="BB108" s="303"/>
      <c r="BC108" s="303"/>
      <c r="BD108" s="303"/>
      <c r="BE108" s="303"/>
      <c r="BF108" s="303"/>
      <c r="BG108" s="303"/>
      <c r="BH108" s="303"/>
      <c r="BI108" s="303"/>
      <c r="BJ108" s="303"/>
      <c r="BK108" s="303"/>
      <c r="BL108" s="303"/>
      <c r="BM108" s="303"/>
      <c r="BN108" s="303"/>
      <c r="BO108" s="303"/>
      <c r="BP108" s="303"/>
      <c r="BQ108" s="303"/>
      <c r="BR108" s="303"/>
      <c r="BS108" s="303"/>
      <c r="BT108" s="303"/>
      <c r="BU108" s="303"/>
      <c r="BV108" s="303"/>
      <c r="BW108" s="303"/>
      <c r="BX108" s="303"/>
      <c r="BY108" s="303"/>
      <c r="BZ108" s="303"/>
      <c r="CA108" s="303"/>
    </row>
    <row r="109" spans="2:79">
      <c r="B109" s="825" t="s">
        <v>500</v>
      </c>
      <c r="C109" s="832" t="s">
        <v>495</v>
      </c>
      <c r="D109" s="272"/>
      <c r="E109" s="257"/>
      <c r="F109" s="257"/>
      <c r="G109" s="274">
        <f t="shared" si="32"/>
        <v>0</v>
      </c>
      <c r="H109" s="272"/>
      <c r="I109" s="257"/>
      <c r="J109" s="257"/>
      <c r="K109" s="274">
        <f t="shared" si="33"/>
        <v>0</v>
      </c>
      <c r="L109" s="272"/>
      <c r="M109" s="257"/>
      <c r="N109" s="257"/>
      <c r="O109" s="274">
        <f t="shared" si="34"/>
        <v>0</v>
      </c>
      <c r="P109" s="272"/>
      <c r="Q109" s="257"/>
      <c r="R109" s="257"/>
      <c r="S109" s="274">
        <f t="shared" si="35"/>
        <v>0</v>
      </c>
      <c r="T109" s="303"/>
      <c r="U109" s="303"/>
      <c r="V109" s="303"/>
      <c r="W109" s="303"/>
      <c r="X109" s="303"/>
      <c r="Y109" s="303"/>
      <c r="Z109" s="303"/>
      <c r="AA109" s="303"/>
      <c r="AB109" s="303"/>
      <c r="AC109" s="303"/>
      <c r="AD109" s="303"/>
      <c r="AE109" s="303"/>
      <c r="AF109" s="303"/>
      <c r="AG109" s="303"/>
      <c r="AH109" s="303"/>
      <c r="AI109" s="303"/>
      <c r="AJ109" s="303"/>
      <c r="AK109" s="303"/>
      <c r="AL109" s="303"/>
      <c r="AM109" s="303"/>
      <c r="AN109" s="303"/>
      <c r="AO109" s="303"/>
      <c r="AP109" s="303"/>
      <c r="AQ109" s="303"/>
      <c r="AR109" s="303"/>
      <c r="AS109" s="303"/>
      <c r="AT109" s="303"/>
      <c r="AU109" s="303"/>
      <c r="AV109" s="303"/>
      <c r="AW109" s="303"/>
      <c r="AX109" s="303"/>
      <c r="AY109" s="303"/>
      <c r="AZ109" s="303"/>
      <c r="BA109" s="303"/>
      <c r="BB109" s="303"/>
      <c r="BC109" s="303"/>
      <c r="BD109" s="303"/>
      <c r="BE109" s="303"/>
      <c r="BF109" s="303"/>
      <c r="BG109" s="303"/>
      <c r="BH109" s="303"/>
      <c r="BI109" s="303"/>
      <c r="BJ109" s="303"/>
      <c r="BK109" s="303"/>
      <c r="BL109" s="303"/>
      <c r="BM109" s="303"/>
      <c r="BN109" s="303"/>
      <c r="BO109" s="303"/>
      <c r="BP109" s="303"/>
      <c r="BQ109" s="303"/>
      <c r="BR109" s="303"/>
      <c r="BS109" s="303"/>
      <c r="BT109" s="303"/>
      <c r="BU109" s="303"/>
      <c r="BV109" s="303"/>
      <c r="BW109" s="303"/>
      <c r="BX109" s="303"/>
      <c r="BY109" s="303"/>
      <c r="BZ109" s="303"/>
      <c r="CA109" s="303"/>
    </row>
    <row r="110" spans="2:79">
      <c r="B110" s="825" t="s">
        <v>501</v>
      </c>
      <c r="C110" s="832" t="s">
        <v>495</v>
      </c>
      <c r="D110" s="272"/>
      <c r="E110" s="257"/>
      <c r="F110" s="257"/>
      <c r="G110" s="274">
        <f t="shared" si="32"/>
        <v>0</v>
      </c>
      <c r="H110" s="272"/>
      <c r="I110" s="257"/>
      <c r="J110" s="257"/>
      <c r="K110" s="274">
        <f t="shared" si="33"/>
        <v>0</v>
      </c>
      <c r="L110" s="272"/>
      <c r="M110" s="257"/>
      <c r="N110" s="257"/>
      <c r="O110" s="274">
        <f t="shared" si="34"/>
        <v>0</v>
      </c>
      <c r="P110" s="272"/>
      <c r="Q110" s="257"/>
      <c r="R110" s="257"/>
      <c r="S110" s="274">
        <f t="shared" si="35"/>
        <v>0</v>
      </c>
      <c r="T110" s="303"/>
      <c r="U110" s="303"/>
      <c r="V110" s="303"/>
      <c r="W110" s="303"/>
      <c r="X110" s="303"/>
      <c r="Y110" s="303"/>
      <c r="Z110" s="303"/>
      <c r="AA110" s="303"/>
      <c r="AB110" s="303"/>
      <c r="AC110" s="303"/>
      <c r="AD110" s="303"/>
      <c r="AE110" s="303"/>
      <c r="AF110" s="303"/>
      <c r="AG110" s="303"/>
      <c r="AH110" s="303"/>
      <c r="AI110" s="303"/>
      <c r="AJ110" s="303"/>
      <c r="AK110" s="303"/>
      <c r="AL110" s="303"/>
      <c r="AM110" s="303"/>
      <c r="AN110" s="303"/>
      <c r="AO110" s="303"/>
      <c r="AP110" s="303"/>
      <c r="AQ110" s="303"/>
      <c r="AR110" s="303"/>
      <c r="AS110" s="303"/>
      <c r="AT110" s="303"/>
      <c r="AU110" s="303"/>
      <c r="AV110" s="303"/>
      <c r="AW110" s="303"/>
      <c r="AX110" s="303"/>
      <c r="AY110" s="303"/>
      <c r="AZ110" s="303"/>
      <c r="BA110" s="303"/>
      <c r="BB110" s="303"/>
      <c r="BC110" s="303"/>
      <c r="BD110" s="303"/>
      <c r="BE110" s="303"/>
      <c r="BF110" s="303"/>
      <c r="BG110" s="303"/>
      <c r="BH110" s="303"/>
      <c r="BI110" s="303"/>
      <c r="BJ110" s="303"/>
      <c r="BK110" s="303"/>
      <c r="BL110" s="303"/>
      <c r="BM110" s="303"/>
      <c r="BN110" s="303"/>
      <c r="BO110" s="303"/>
      <c r="BP110" s="303"/>
      <c r="BQ110" s="303"/>
      <c r="BR110" s="303"/>
      <c r="BS110" s="303"/>
      <c r="BT110" s="303"/>
      <c r="BU110" s="303"/>
      <c r="BV110" s="303"/>
      <c r="BW110" s="303"/>
      <c r="BX110" s="303"/>
      <c r="BY110" s="303"/>
      <c r="BZ110" s="303"/>
      <c r="CA110" s="303"/>
    </row>
    <row r="111" spans="2:79">
      <c r="B111" s="825" t="s">
        <v>502</v>
      </c>
      <c r="C111" s="832" t="s">
        <v>495</v>
      </c>
      <c r="D111" s="272"/>
      <c r="E111" s="257"/>
      <c r="F111" s="257"/>
      <c r="G111" s="274">
        <f t="shared" si="32"/>
        <v>0</v>
      </c>
      <c r="H111" s="272"/>
      <c r="I111" s="257"/>
      <c r="J111" s="257"/>
      <c r="K111" s="274">
        <f t="shared" si="33"/>
        <v>0</v>
      </c>
      <c r="L111" s="272"/>
      <c r="M111" s="257"/>
      <c r="N111" s="257"/>
      <c r="O111" s="274">
        <f t="shared" si="34"/>
        <v>0</v>
      </c>
      <c r="P111" s="272"/>
      <c r="Q111" s="257"/>
      <c r="R111" s="257"/>
      <c r="S111" s="274">
        <f t="shared" si="35"/>
        <v>0</v>
      </c>
      <c r="T111" s="303"/>
      <c r="U111" s="303"/>
      <c r="V111" s="303"/>
      <c r="W111" s="303"/>
      <c r="X111" s="303"/>
      <c r="Y111" s="303"/>
      <c r="Z111" s="303"/>
      <c r="AA111" s="303"/>
      <c r="AB111" s="303"/>
      <c r="AC111" s="303"/>
      <c r="AD111" s="303"/>
      <c r="AE111" s="303"/>
      <c r="AF111" s="303"/>
      <c r="AG111" s="303"/>
      <c r="AH111" s="303"/>
      <c r="AI111" s="303"/>
      <c r="AJ111" s="303"/>
      <c r="AK111" s="303"/>
      <c r="AL111" s="303"/>
      <c r="AM111" s="303"/>
      <c r="AN111" s="303"/>
      <c r="AO111" s="303"/>
      <c r="AP111" s="303"/>
      <c r="AQ111" s="303"/>
      <c r="AR111" s="303"/>
      <c r="AS111" s="303"/>
      <c r="AT111" s="303"/>
      <c r="AU111" s="303"/>
      <c r="AV111" s="303"/>
      <c r="AW111" s="303"/>
      <c r="AX111" s="303"/>
      <c r="AY111" s="303"/>
      <c r="AZ111" s="303"/>
      <c r="BA111" s="303"/>
      <c r="BB111" s="303"/>
      <c r="BC111" s="303"/>
      <c r="BD111" s="303"/>
      <c r="BE111" s="303"/>
      <c r="BF111" s="303"/>
      <c r="BG111" s="303"/>
      <c r="BH111" s="303"/>
      <c r="BI111" s="303"/>
      <c r="BJ111" s="303"/>
      <c r="BK111" s="303"/>
      <c r="BL111" s="303"/>
      <c r="BM111" s="303"/>
      <c r="BN111" s="303"/>
      <c r="BO111" s="303"/>
      <c r="BP111" s="303"/>
      <c r="BQ111" s="303"/>
      <c r="BR111" s="303"/>
      <c r="BS111" s="303"/>
      <c r="BT111" s="303"/>
      <c r="BU111" s="303"/>
      <c r="BV111" s="303"/>
      <c r="BW111" s="303"/>
      <c r="BX111" s="303"/>
      <c r="BY111" s="303"/>
      <c r="BZ111" s="303"/>
      <c r="CA111" s="303"/>
    </row>
    <row r="112" spans="2:79">
      <c r="B112" s="825" t="s">
        <v>503</v>
      </c>
      <c r="C112" s="832" t="s">
        <v>495</v>
      </c>
      <c r="D112" s="272"/>
      <c r="E112" s="257"/>
      <c r="F112" s="257"/>
      <c r="G112" s="274">
        <f t="shared" si="32"/>
        <v>0</v>
      </c>
      <c r="H112" s="272"/>
      <c r="I112" s="257"/>
      <c r="J112" s="257"/>
      <c r="K112" s="274">
        <f t="shared" si="33"/>
        <v>0</v>
      </c>
      <c r="L112" s="272"/>
      <c r="M112" s="257"/>
      <c r="N112" s="257"/>
      <c r="O112" s="274">
        <f t="shared" si="34"/>
        <v>0</v>
      </c>
      <c r="P112" s="272"/>
      <c r="Q112" s="257"/>
      <c r="R112" s="257"/>
      <c r="S112" s="274">
        <f t="shared" si="35"/>
        <v>0</v>
      </c>
      <c r="T112" s="303"/>
      <c r="U112" s="303"/>
      <c r="V112" s="303"/>
      <c r="W112" s="303"/>
      <c r="X112" s="303"/>
      <c r="Y112" s="303"/>
      <c r="Z112" s="303"/>
      <c r="AA112" s="303"/>
      <c r="AB112" s="303"/>
      <c r="AC112" s="303"/>
      <c r="AD112" s="303"/>
      <c r="AE112" s="303"/>
      <c r="AF112" s="303"/>
      <c r="AG112" s="303"/>
      <c r="AH112" s="303"/>
      <c r="AI112" s="303"/>
      <c r="AJ112" s="303"/>
      <c r="AK112" s="303"/>
      <c r="AL112" s="303"/>
      <c r="AM112" s="303"/>
      <c r="AN112" s="303"/>
      <c r="AO112" s="303"/>
      <c r="AP112" s="303"/>
      <c r="AQ112" s="303"/>
      <c r="AR112" s="303"/>
      <c r="AS112" s="303"/>
      <c r="AT112" s="303"/>
      <c r="AU112" s="303"/>
      <c r="AV112" s="303"/>
      <c r="AW112" s="303"/>
      <c r="AX112" s="303"/>
      <c r="AY112" s="303"/>
      <c r="AZ112" s="303"/>
      <c r="BA112" s="303"/>
      <c r="BB112" s="303"/>
      <c r="BC112" s="303"/>
      <c r="BD112" s="303"/>
      <c r="BE112" s="303"/>
      <c r="BF112" s="303"/>
      <c r="BG112" s="303"/>
      <c r="BH112" s="303"/>
      <c r="BI112" s="303"/>
      <c r="BJ112" s="303"/>
      <c r="BK112" s="303"/>
      <c r="BL112" s="303"/>
      <c r="BM112" s="303"/>
      <c r="BN112" s="303"/>
      <c r="BO112" s="303"/>
      <c r="BP112" s="303"/>
      <c r="BQ112" s="303"/>
      <c r="BR112" s="303"/>
      <c r="BS112" s="303"/>
      <c r="BT112" s="303"/>
      <c r="BU112" s="303"/>
      <c r="BV112" s="303"/>
      <c r="BW112" s="303"/>
      <c r="BX112" s="303"/>
      <c r="BY112" s="303"/>
      <c r="BZ112" s="303"/>
      <c r="CA112" s="303"/>
    </row>
    <row r="113" spans="2:79">
      <c r="B113" s="825" t="s">
        <v>504</v>
      </c>
      <c r="C113" s="832" t="s">
        <v>495</v>
      </c>
      <c r="D113" s="272"/>
      <c r="E113" s="257"/>
      <c r="F113" s="257"/>
      <c r="G113" s="274">
        <f t="shared" si="32"/>
        <v>0</v>
      </c>
      <c r="H113" s="272"/>
      <c r="I113" s="257"/>
      <c r="J113" s="257"/>
      <c r="K113" s="274">
        <f t="shared" si="33"/>
        <v>0</v>
      </c>
      <c r="L113" s="272"/>
      <c r="M113" s="257"/>
      <c r="N113" s="257"/>
      <c r="O113" s="274">
        <f t="shared" si="34"/>
        <v>0</v>
      </c>
      <c r="P113" s="272"/>
      <c r="Q113" s="257"/>
      <c r="R113" s="257"/>
      <c r="S113" s="274">
        <f t="shared" si="35"/>
        <v>0</v>
      </c>
      <c r="T113" s="303"/>
      <c r="U113" s="303"/>
      <c r="V113" s="303"/>
      <c r="W113" s="303"/>
      <c r="X113" s="303"/>
      <c r="Y113" s="303"/>
      <c r="Z113" s="303"/>
      <c r="AA113" s="303"/>
      <c r="AB113" s="303"/>
      <c r="AC113" s="303"/>
      <c r="AD113" s="303"/>
      <c r="AE113" s="303"/>
      <c r="AF113" s="303"/>
      <c r="AG113" s="303"/>
      <c r="AH113" s="303"/>
      <c r="AI113" s="303"/>
      <c r="AJ113" s="303"/>
      <c r="AK113" s="303"/>
      <c r="AL113" s="303"/>
      <c r="AM113" s="303"/>
      <c r="AN113" s="303"/>
      <c r="AO113" s="303"/>
      <c r="AP113" s="303"/>
      <c r="AQ113" s="303"/>
      <c r="AR113" s="303"/>
      <c r="AS113" s="303"/>
      <c r="AT113" s="303"/>
      <c r="AU113" s="303"/>
      <c r="AV113" s="303"/>
      <c r="AW113" s="303"/>
      <c r="AX113" s="303"/>
      <c r="AY113" s="303"/>
      <c r="AZ113" s="303"/>
      <c r="BA113" s="303"/>
      <c r="BB113" s="303"/>
      <c r="BC113" s="303"/>
      <c r="BD113" s="303"/>
      <c r="BE113" s="303"/>
      <c r="BF113" s="303"/>
      <c r="BG113" s="303"/>
      <c r="BH113" s="303"/>
      <c r="BI113" s="303"/>
      <c r="BJ113" s="303"/>
      <c r="BK113" s="303"/>
      <c r="BL113" s="303"/>
      <c r="BM113" s="303"/>
      <c r="BN113" s="303"/>
      <c r="BO113" s="303"/>
      <c r="BP113" s="303"/>
      <c r="BQ113" s="303"/>
      <c r="BR113" s="303"/>
      <c r="BS113" s="303"/>
      <c r="BT113" s="303"/>
      <c r="BU113" s="303"/>
      <c r="BV113" s="303"/>
      <c r="BW113" s="303"/>
      <c r="BX113" s="303"/>
      <c r="BY113" s="303"/>
      <c r="BZ113" s="303"/>
      <c r="CA113" s="303"/>
    </row>
    <row r="114" spans="2:79">
      <c r="B114" s="825" t="s">
        <v>505</v>
      </c>
      <c r="C114" s="832" t="s">
        <v>495</v>
      </c>
      <c r="D114" s="272"/>
      <c r="E114" s="257"/>
      <c r="F114" s="257"/>
      <c r="G114" s="274">
        <f t="shared" si="32"/>
        <v>0</v>
      </c>
      <c r="H114" s="272"/>
      <c r="I114" s="257"/>
      <c r="J114" s="257"/>
      <c r="K114" s="274">
        <f t="shared" si="33"/>
        <v>0</v>
      </c>
      <c r="L114" s="272"/>
      <c r="M114" s="257"/>
      <c r="N114" s="257"/>
      <c r="O114" s="274">
        <f t="shared" si="34"/>
        <v>0</v>
      </c>
      <c r="P114" s="272"/>
      <c r="Q114" s="257"/>
      <c r="R114" s="257"/>
      <c r="S114" s="274">
        <f t="shared" si="35"/>
        <v>0</v>
      </c>
      <c r="T114" s="303"/>
      <c r="U114" s="303"/>
      <c r="V114" s="303"/>
      <c r="W114" s="303"/>
      <c r="X114" s="303"/>
      <c r="Y114" s="303"/>
      <c r="Z114" s="303"/>
      <c r="AA114" s="303"/>
      <c r="AB114" s="303"/>
      <c r="AC114" s="303"/>
      <c r="AD114" s="303"/>
      <c r="AE114" s="303"/>
      <c r="AF114" s="303"/>
      <c r="AG114" s="303"/>
      <c r="AH114" s="303"/>
      <c r="AI114" s="303"/>
      <c r="AJ114" s="303"/>
      <c r="AK114" s="303"/>
      <c r="AL114" s="303"/>
      <c r="AM114" s="303"/>
      <c r="AN114" s="303"/>
      <c r="AO114" s="303"/>
      <c r="AP114" s="303"/>
      <c r="AQ114" s="303"/>
      <c r="AR114" s="303"/>
      <c r="AS114" s="303"/>
      <c r="AT114" s="303"/>
      <c r="AU114" s="303"/>
      <c r="AV114" s="303"/>
      <c r="AW114" s="303"/>
      <c r="AX114" s="303"/>
      <c r="AY114" s="303"/>
      <c r="AZ114" s="303"/>
      <c r="BA114" s="303"/>
      <c r="BB114" s="303"/>
      <c r="BC114" s="303"/>
      <c r="BD114" s="303"/>
      <c r="BE114" s="303"/>
      <c r="BF114" s="303"/>
      <c r="BG114" s="303"/>
      <c r="BH114" s="303"/>
      <c r="BI114" s="303"/>
      <c r="BJ114" s="303"/>
      <c r="BK114" s="303"/>
      <c r="BL114" s="303"/>
      <c r="BM114" s="303"/>
      <c r="BN114" s="303"/>
      <c r="BO114" s="303"/>
      <c r="BP114" s="303"/>
      <c r="BQ114" s="303"/>
      <c r="BR114" s="303"/>
      <c r="BS114" s="303"/>
      <c r="BT114" s="303"/>
      <c r="BU114" s="303"/>
      <c r="BV114" s="303"/>
      <c r="BW114" s="303"/>
      <c r="BX114" s="303"/>
      <c r="BY114" s="303"/>
      <c r="BZ114" s="303"/>
      <c r="CA114" s="303"/>
    </row>
    <row r="115" spans="2:79">
      <c r="B115" s="825" t="s">
        <v>506</v>
      </c>
      <c r="C115" s="832" t="s">
        <v>495</v>
      </c>
      <c r="D115" s="272"/>
      <c r="E115" s="257"/>
      <c r="F115" s="257"/>
      <c r="G115" s="274">
        <f t="shared" si="32"/>
        <v>0</v>
      </c>
      <c r="H115" s="272"/>
      <c r="I115" s="257"/>
      <c r="J115" s="257"/>
      <c r="K115" s="274">
        <f t="shared" si="33"/>
        <v>0</v>
      </c>
      <c r="L115" s="272"/>
      <c r="M115" s="257"/>
      <c r="N115" s="257"/>
      <c r="O115" s="274">
        <f t="shared" si="34"/>
        <v>0</v>
      </c>
      <c r="P115" s="272"/>
      <c r="Q115" s="257"/>
      <c r="R115" s="257"/>
      <c r="S115" s="274">
        <f t="shared" si="35"/>
        <v>0</v>
      </c>
      <c r="T115" s="303"/>
      <c r="U115" s="303"/>
      <c r="V115" s="303"/>
      <c r="W115" s="303"/>
      <c r="X115" s="303"/>
      <c r="Y115" s="303"/>
      <c r="Z115" s="303"/>
      <c r="AA115" s="303"/>
      <c r="AB115" s="303"/>
      <c r="AC115" s="303"/>
      <c r="AD115" s="303"/>
      <c r="AE115" s="303"/>
      <c r="AF115" s="303"/>
      <c r="AG115" s="303"/>
      <c r="AH115" s="303"/>
      <c r="AI115" s="303"/>
      <c r="AJ115" s="303"/>
      <c r="AK115" s="303"/>
      <c r="AL115" s="303"/>
      <c r="AM115" s="303"/>
      <c r="AN115" s="303"/>
      <c r="AO115" s="303"/>
      <c r="AP115" s="303"/>
      <c r="AQ115" s="303"/>
      <c r="AR115" s="303"/>
      <c r="AS115" s="303"/>
      <c r="AT115" s="303"/>
      <c r="AU115" s="303"/>
      <c r="AV115" s="303"/>
      <c r="AW115" s="303"/>
      <c r="AX115" s="303"/>
      <c r="AY115" s="303"/>
      <c r="AZ115" s="303"/>
      <c r="BA115" s="303"/>
      <c r="BB115" s="303"/>
      <c r="BC115" s="303"/>
      <c r="BD115" s="303"/>
      <c r="BE115" s="303"/>
      <c r="BF115" s="303"/>
      <c r="BG115" s="303"/>
      <c r="BH115" s="303"/>
      <c r="BI115" s="303"/>
      <c r="BJ115" s="303"/>
      <c r="BK115" s="303"/>
      <c r="BL115" s="303"/>
      <c r="BM115" s="303"/>
      <c r="BN115" s="303"/>
      <c r="BO115" s="303"/>
      <c r="BP115" s="303"/>
      <c r="BQ115" s="303"/>
      <c r="BR115" s="303"/>
      <c r="BS115" s="303"/>
      <c r="BT115" s="303"/>
      <c r="BU115" s="303"/>
      <c r="BV115" s="303"/>
      <c r="BW115" s="303"/>
      <c r="BX115" s="303"/>
      <c r="BY115" s="303"/>
      <c r="BZ115" s="303"/>
      <c r="CA115" s="303"/>
    </row>
    <row r="116" spans="2:79">
      <c r="B116" s="822" t="s">
        <v>843</v>
      </c>
      <c r="C116" s="839"/>
      <c r="D116" s="270"/>
      <c r="E116" s="256"/>
      <c r="F116" s="256"/>
      <c r="G116" s="271">
        <f>SUM(G117:G128)</f>
        <v>0</v>
      </c>
      <c r="H116" s="270"/>
      <c r="I116" s="256"/>
      <c r="J116" s="256"/>
      <c r="K116" s="271">
        <f>SUM(K117:K128)</f>
        <v>0</v>
      </c>
      <c r="L116" s="270"/>
      <c r="M116" s="256"/>
      <c r="N116" s="256"/>
      <c r="O116" s="271">
        <f>SUM(O117:O128)</f>
        <v>0</v>
      </c>
      <c r="P116" s="270"/>
      <c r="Q116" s="256"/>
      <c r="R116" s="256"/>
      <c r="S116" s="271">
        <f>SUM(S117:S128)</f>
        <v>0</v>
      </c>
      <c r="T116" s="303"/>
      <c r="U116" s="303"/>
      <c r="V116" s="303"/>
      <c r="W116" s="303"/>
      <c r="X116" s="303"/>
      <c r="Y116" s="303"/>
      <c r="Z116" s="303"/>
      <c r="AA116" s="303"/>
      <c r="AB116" s="303"/>
      <c r="AC116" s="303"/>
      <c r="AD116" s="303"/>
      <c r="AE116" s="303"/>
      <c r="AF116" s="303"/>
      <c r="AG116" s="303"/>
      <c r="AH116" s="303"/>
      <c r="AI116" s="303"/>
      <c r="AJ116" s="303"/>
      <c r="AK116" s="303"/>
      <c r="AL116" s="303"/>
      <c r="AM116" s="303"/>
      <c r="AN116" s="303"/>
      <c r="AO116" s="303"/>
      <c r="AP116" s="303"/>
      <c r="AQ116" s="303"/>
      <c r="AR116" s="303"/>
      <c r="AS116" s="303"/>
      <c r="AT116" s="303"/>
      <c r="AU116" s="303"/>
      <c r="AV116" s="303"/>
      <c r="AW116" s="303"/>
      <c r="AX116" s="303"/>
      <c r="AY116" s="303"/>
      <c r="AZ116" s="303"/>
      <c r="BA116" s="303"/>
      <c r="BB116" s="303"/>
      <c r="BC116" s="303"/>
      <c r="BD116" s="303"/>
      <c r="BE116" s="303"/>
      <c r="BF116" s="303"/>
      <c r="BG116" s="303"/>
      <c r="BH116" s="303"/>
      <c r="BI116" s="303"/>
      <c r="BJ116" s="303"/>
      <c r="BK116" s="303"/>
      <c r="BL116" s="303"/>
      <c r="BM116" s="303"/>
      <c r="BN116" s="303"/>
      <c r="BO116" s="303"/>
      <c r="BP116" s="303"/>
      <c r="BQ116" s="303"/>
      <c r="BR116" s="303"/>
      <c r="BS116" s="303"/>
      <c r="BT116" s="303"/>
      <c r="BU116" s="303"/>
      <c r="BV116" s="303"/>
      <c r="BW116" s="303"/>
      <c r="BX116" s="303"/>
      <c r="BY116" s="303"/>
      <c r="BZ116" s="303"/>
      <c r="CA116" s="303"/>
    </row>
    <row r="117" spans="2:79">
      <c r="B117" s="825" t="s">
        <v>494</v>
      </c>
      <c r="C117" s="832" t="s">
        <v>102</v>
      </c>
      <c r="D117" s="272"/>
      <c r="E117" s="257"/>
      <c r="F117" s="257"/>
      <c r="G117" s="274">
        <f t="shared" ref="G117:G128" si="36">D117*(E117+F117)</f>
        <v>0</v>
      </c>
      <c r="H117" s="272"/>
      <c r="I117" s="257"/>
      <c r="J117" s="257"/>
      <c r="K117" s="274">
        <f t="shared" ref="K117:K128" si="37">H117*(I117+J117)</f>
        <v>0</v>
      </c>
      <c r="L117" s="272"/>
      <c r="M117" s="257"/>
      <c r="N117" s="257"/>
      <c r="O117" s="274">
        <f t="shared" ref="O117:O128" si="38">L117*(M117+N117)</f>
        <v>0</v>
      </c>
      <c r="P117" s="272"/>
      <c r="Q117" s="257"/>
      <c r="R117" s="257"/>
      <c r="S117" s="274">
        <f t="shared" ref="S117:S128" si="39">P117*(Q117+R117)</f>
        <v>0</v>
      </c>
      <c r="T117" s="303"/>
      <c r="U117" s="303"/>
      <c r="V117" s="303"/>
      <c r="W117" s="303"/>
      <c r="X117" s="303"/>
      <c r="Y117" s="303"/>
      <c r="Z117" s="303"/>
      <c r="AA117" s="303"/>
      <c r="AB117" s="303"/>
      <c r="AC117" s="303"/>
      <c r="AD117" s="303"/>
      <c r="AE117" s="303"/>
      <c r="AF117" s="303"/>
      <c r="AG117" s="303"/>
      <c r="AH117" s="303"/>
      <c r="AI117" s="303"/>
      <c r="AJ117" s="303"/>
      <c r="AK117" s="303"/>
      <c r="AL117" s="303"/>
      <c r="AM117" s="303"/>
      <c r="AN117" s="303"/>
      <c r="AO117" s="303"/>
      <c r="AP117" s="303"/>
      <c r="AQ117" s="303"/>
      <c r="AR117" s="303"/>
      <c r="AS117" s="303"/>
      <c r="AT117" s="303"/>
      <c r="AU117" s="303"/>
      <c r="AV117" s="303"/>
      <c r="AW117" s="303"/>
      <c r="AX117" s="303"/>
      <c r="AY117" s="303"/>
      <c r="AZ117" s="303"/>
      <c r="BA117" s="303"/>
      <c r="BB117" s="303"/>
      <c r="BC117" s="303"/>
      <c r="BD117" s="303"/>
      <c r="BE117" s="303"/>
      <c r="BF117" s="303"/>
      <c r="BG117" s="303"/>
      <c r="BH117" s="303"/>
      <c r="BI117" s="303"/>
      <c r="BJ117" s="303"/>
      <c r="BK117" s="303"/>
      <c r="BL117" s="303"/>
      <c r="BM117" s="303"/>
      <c r="BN117" s="303"/>
      <c r="BO117" s="303"/>
      <c r="BP117" s="303"/>
      <c r="BQ117" s="303"/>
      <c r="BR117" s="303"/>
      <c r="BS117" s="303"/>
      <c r="BT117" s="303"/>
      <c r="BU117" s="303"/>
      <c r="BV117" s="303"/>
      <c r="BW117" s="303"/>
      <c r="BX117" s="303"/>
      <c r="BY117" s="303"/>
      <c r="BZ117" s="303"/>
      <c r="CA117" s="303"/>
    </row>
    <row r="118" spans="2:79">
      <c r="B118" s="825" t="s">
        <v>496</v>
      </c>
      <c r="C118" s="832" t="s">
        <v>102</v>
      </c>
      <c r="D118" s="272"/>
      <c r="E118" s="257"/>
      <c r="F118" s="257"/>
      <c r="G118" s="274">
        <f t="shared" si="36"/>
        <v>0</v>
      </c>
      <c r="H118" s="272"/>
      <c r="I118" s="257"/>
      <c r="J118" s="257"/>
      <c r="K118" s="274">
        <f t="shared" si="37"/>
        <v>0</v>
      </c>
      <c r="L118" s="272"/>
      <c r="M118" s="257"/>
      <c r="N118" s="257"/>
      <c r="O118" s="274">
        <f t="shared" si="38"/>
        <v>0</v>
      </c>
      <c r="P118" s="272"/>
      <c r="Q118" s="257"/>
      <c r="R118" s="257"/>
      <c r="S118" s="274">
        <f t="shared" si="39"/>
        <v>0</v>
      </c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303"/>
      <c r="AF118" s="303"/>
      <c r="AG118" s="303"/>
      <c r="AH118" s="303"/>
      <c r="AI118" s="303"/>
      <c r="AJ118" s="303"/>
      <c r="AK118" s="303"/>
      <c r="AL118" s="303"/>
      <c r="AM118" s="303"/>
      <c r="AN118" s="303"/>
      <c r="AO118" s="303"/>
      <c r="AP118" s="303"/>
      <c r="AQ118" s="303"/>
      <c r="AR118" s="303"/>
      <c r="AS118" s="303"/>
      <c r="AT118" s="303"/>
      <c r="AU118" s="303"/>
      <c r="AV118" s="303"/>
      <c r="AW118" s="303"/>
      <c r="AX118" s="303"/>
      <c r="AY118" s="303"/>
      <c r="AZ118" s="303"/>
      <c r="BA118" s="303"/>
      <c r="BB118" s="303"/>
      <c r="BC118" s="303"/>
      <c r="BD118" s="303"/>
      <c r="BE118" s="303"/>
      <c r="BF118" s="303"/>
      <c r="BG118" s="303"/>
      <c r="BH118" s="303"/>
      <c r="BI118" s="303"/>
      <c r="BJ118" s="303"/>
      <c r="BK118" s="303"/>
      <c r="BL118" s="303"/>
      <c r="BM118" s="303"/>
      <c r="BN118" s="303"/>
      <c r="BO118" s="303"/>
      <c r="BP118" s="303"/>
      <c r="BQ118" s="303"/>
      <c r="BR118" s="303"/>
      <c r="BS118" s="303"/>
      <c r="BT118" s="303"/>
      <c r="BU118" s="303"/>
      <c r="BV118" s="303"/>
      <c r="BW118" s="303"/>
      <c r="BX118" s="303"/>
      <c r="BY118" s="303"/>
      <c r="BZ118" s="303"/>
      <c r="CA118" s="303"/>
    </row>
    <row r="119" spans="2:79">
      <c r="B119" s="825" t="s">
        <v>497</v>
      </c>
      <c r="C119" s="832" t="s">
        <v>102</v>
      </c>
      <c r="D119" s="272"/>
      <c r="E119" s="257"/>
      <c r="F119" s="257"/>
      <c r="G119" s="274">
        <f t="shared" si="36"/>
        <v>0</v>
      </c>
      <c r="H119" s="272"/>
      <c r="I119" s="257"/>
      <c r="J119" s="257"/>
      <c r="K119" s="274">
        <f t="shared" si="37"/>
        <v>0</v>
      </c>
      <c r="L119" s="272"/>
      <c r="M119" s="257"/>
      <c r="N119" s="257"/>
      <c r="O119" s="274">
        <f t="shared" si="38"/>
        <v>0</v>
      </c>
      <c r="P119" s="272"/>
      <c r="Q119" s="257"/>
      <c r="R119" s="257"/>
      <c r="S119" s="274">
        <f t="shared" si="39"/>
        <v>0</v>
      </c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L119" s="303"/>
      <c r="AM119" s="303"/>
      <c r="AN119" s="303"/>
      <c r="AO119" s="303"/>
      <c r="AP119" s="303"/>
      <c r="AQ119" s="303"/>
      <c r="AR119" s="303"/>
      <c r="AS119" s="303"/>
      <c r="AT119" s="303"/>
      <c r="AU119" s="303"/>
      <c r="AV119" s="303"/>
      <c r="AW119" s="303"/>
      <c r="AX119" s="303"/>
      <c r="AY119" s="303"/>
      <c r="AZ119" s="303"/>
      <c r="BA119" s="303"/>
      <c r="BB119" s="303"/>
      <c r="BC119" s="303"/>
      <c r="BD119" s="303"/>
      <c r="BE119" s="303"/>
      <c r="BF119" s="303"/>
      <c r="BG119" s="303"/>
      <c r="BH119" s="303"/>
      <c r="BI119" s="303"/>
      <c r="BJ119" s="303"/>
      <c r="BK119" s="303"/>
      <c r="BL119" s="303"/>
      <c r="BM119" s="303"/>
      <c r="BN119" s="303"/>
      <c r="BO119" s="303"/>
      <c r="BP119" s="303"/>
      <c r="BQ119" s="303"/>
      <c r="BR119" s="303"/>
      <c r="BS119" s="303"/>
      <c r="BT119" s="303"/>
      <c r="BU119" s="303"/>
      <c r="BV119" s="303"/>
      <c r="BW119" s="303"/>
      <c r="BX119" s="303"/>
      <c r="BY119" s="303"/>
      <c r="BZ119" s="303"/>
      <c r="CA119" s="303"/>
    </row>
    <row r="120" spans="2:79">
      <c r="B120" s="825" t="s">
        <v>498</v>
      </c>
      <c r="C120" s="832" t="s">
        <v>102</v>
      </c>
      <c r="D120" s="272"/>
      <c r="E120" s="257"/>
      <c r="F120" s="257"/>
      <c r="G120" s="274">
        <f t="shared" si="36"/>
        <v>0</v>
      </c>
      <c r="H120" s="272"/>
      <c r="I120" s="257"/>
      <c r="J120" s="257"/>
      <c r="K120" s="274">
        <f t="shared" si="37"/>
        <v>0</v>
      </c>
      <c r="L120" s="272"/>
      <c r="M120" s="257"/>
      <c r="N120" s="257"/>
      <c r="O120" s="274">
        <f t="shared" si="38"/>
        <v>0</v>
      </c>
      <c r="P120" s="272"/>
      <c r="Q120" s="257"/>
      <c r="R120" s="257"/>
      <c r="S120" s="274">
        <f t="shared" si="39"/>
        <v>0</v>
      </c>
      <c r="T120" s="303"/>
      <c r="U120" s="303"/>
      <c r="V120" s="303"/>
      <c r="W120" s="303"/>
      <c r="X120" s="303"/>
      <c r="Y120" s="303"/>
      <c r="Z120" s="303"/>
      <c r="AA120" s="303"/>
      <c r="AB120" s="303"/>
      <c r="AC120" s="303"/>
      <c r="AD120" s="303"/>
      <c r="AE120" s="303"/>
      <c r="AF120" s="303"/>
      <c r="AG120" s="303"/>
      <c r="AH120" s="303"/>
      <c r="AI120" s="303"/>
      <c r="AJ120" s="303"/>
      <c r="AK120" s="303"/>
      <c r="AL120" s="303"/>
      <c r="AM120" s="303"/>
      <c r="AN120" s="303"/>
      <c r="AO120" s="303"/>
      <c r="AP120" s="303"/>
      <c r="AQ120" s="303"/>
      <c r="AR120" s="303"/>
      <c r="AS120" s="303"/>
      <c r="AT120" s="303"/>
      <c r="AU120" s="303"/>
      <c r="AV120" s="303"/>
      <c r="AW120" s="303"/>
      <c r="AX120" s="303"/>
      <c r="AY120" s="303"/>
      <c r="AZ120" s="303"/>
      <c r="BA120" s="303"/>
      <c r="BB120" s="303"/>
      <c r="BC120" s="303"/>
      <c r="BD120" s="303"/>
      <c r="BE120" s="303"/>
      <c r="BF120" s="303"/>
      <c r="BG120" s="303"/>
      <c r="BH120" s="303"/>
      <c r="BI120" s="303"/>
      <c r="BJ120" s="303"/>
      <c r="BK120" s="303"/>
      <c r="BL120" s="303"/>
      <c r="BM120" s="303"/>
      <c r="BN120" s="303"/>
      <c r="BO120" s="303"/>
      <c r="BP120" s="303"/>
      <c r="BQ120" s="303"/>
      <c r="BR120" s="303"/>
      <c r="BS120" s="303"/>
      <c r="BT120" s="303"/>
      <c r="BU120" s="303"/>
      <c r="BV120" s="303"/>
      <c r="BW120" s="303"/>
      <c r="BX120" s="303"/>
      <c r="BY120" s="303"/>
      <c r="BZ120" s="303"/>
      <c r="CA120" s="303"/>
    </row>
    <row r="121" spans="2:79">
      <c r="B121" s="825" t="s">
        <v>499</v>
      </c>
      <c r="C121" s="832" t="s">
        <v>102</v>
      </c>
      <c r="D121" s="272"/>
      <c r="E121" s="257"/>
      <c r="F121" s="257"/>
      <c r="G121" s="274">
        <f t="shared" si="36"/>
        <v>0</v>
      </c>
      <c r="H121" s="272"/>
      <c r="I121" s="257"/>
      <c r="J121" s="257"/>
      <c r="K121" s="274">
        <f t="shared" si="37"/>
        <v>0</v>
      </c>
      <c r="L121" s="272"/>
      <c r="M121" s="257"/>
      <c r="N121" s="257"/>
      <c r="O121" s="274">
        <f t="shared" si="38"/>
        <v>0</v>
      </c>
      <c r="P121" s="272"/>
      <c r="Q121" s="257"/>
      <c r="R121" s="257"/>
      <c r="S121" s="274">
        <f t="shared" si="39"/>
        <v>0</v>
      </c>
      <c r="T121" s="303"/>
      <c r="U121" s="303"/>
      <c r="V121" s="303"/>
      <c r="W121" s="303"/>
      <c r="X121" s="303"/>
      <c r="Y121" s="303"/>
      <c r="Z121" s="303"/>
      <c r="AA121" s="303"/>
      <c r="AB121" s="303"/>
      <c r="AC121" s="303"/>
      <c r="AD121" s="303"/>
      <c r="AE121" s="303"/>
      <c r="AF121" s="303"/>
      <c r="AG121" s="303"/>
      <c r="AH121" s="303"/>
      <c r="AI121" s="303"/>
      <c r="AJ121" s="303"/>
      <c r="AK121" s="303"/>
      <c r="AL121" s="303"/>
      <c r="AM121" s="303"/>
      <c r="AN121" s="303"/>
      <c r="AO121" s="303"/>
      <c r="AP121" s="303"/>
      <c r="AQ121" s="303"/>
      <c r="AR121" s="303"/>
      <c r="AS121" s="303"/>
      <c r="AT121" s="303"/>
      <c r="AU121" s="303"/>
      <c r="AV121" s="303"/>
      <c r="AW121" s="303"/>
      <c r="AX121" s="303"/>
      <c r="AY121" s="303"/>
      <c r="AZ121" s="303"/>
      <c r="BA121" s="303"/>
      <c r="BB121" s="303"/>
      <c r="BC121" s="303"/>
      <c r="BD121" s="303"/>
      <c r="BE121" s="303"/>
      <c r="BF121" s="303"/>
      <c r="BG121" s="303"/>
      <c r="BH121" s="303"/>
      <c r="BI121" s="303"/>
      <c r="BJ121" s="303"/>
      <c r="BK121" s="303"/>
      <c r="BL121" s="303"/>
      <c r="BM121" s="303"/>
      <c r="BN121" s="303"/>
      <c r="BO121" s="303"/>
      <c r="BP121" s="303"/>
      <c r="BQ121" s="303"/>
      <c r="BR121" s="303"/>
      <c r="BS121" s="303"/>
      <c r="BT121" s="303"/>
      <c r="BU121" s="303"/>
      <c r="BV121" s="303"/>
      <c r="BW121" s="303"/>
      <c r="BX121" s="303"/>
      <c r="BY121" s="303"/>
      <c r="BZ121" s="303"/>
      <c r="CA121" s="303"/>
    </row>
    <row r="122" spans="2:79">
      <c r="B122" s="825" t="s">
        <v>500</v>
      </c>
      <c r="C122" s="832" t="s">
        <v>102</v>
      </c>
      <c r="D122" s="272"/>
      <c r="E122" s="257"/>
      <c r="F122" s="257"/>
      <c r="G122" s="274">
        <f t="shared" si="36"/>
        <v>0</v>
      </c>
      <c r="H122" s="272"/>
      <c r="I122" s="257"/>
      <c r="J122" s="257"/>
      <c r="K122" s="274">
        <f t="shared" si="37"/>
        <v>0</v>
      </c>
      <c r="L122" s="272"/>
      <c r="M122" s="257"/>
      <c r="N122" s="257"/>
      <c r="O122" s="274">
        <f t="shared" si="38"/>
        <v>0</v>
      </c>
      <c r="P122" s="272"/>
      <c r="Q122" s="257"/>
      <c r="R122" s="257"/>
      <c r="S122" s="274">
        <f t="shared" si="39"/>
        <v>0</v>
      </c>
      <c r="T122" s="303"/>
      <c r="U122" s="303"/>
      <c r="V122" s="303"/>
      <c r="W122" s="303"/>
      <c r="X122" s="303"/>
      <c r="Y122" s="303"/>
      <c r="Z122" s="303"/>
      <c r="AA122" s="303"/>
      <c r="AB122" s="303"/>
      <c r="AC122" s="303"/>
      <c r="AD122" s="303"/>
      <c r="AE122" s="303"/>
      <c r="AF122" s="303"/>
      <c r="AG122" s="303"/>
      <c r="AH122" s="303"/>
      <c r="AI122" s="303"/>
      <c r="AJ122" s="303"/>
      <c r="AK122" s="303"/>
      <c r="AL122" s="303"/>
      <c r="AM122" s="303"/>
      <c r="AN122" s="303"/>
      <c r="AO122" s="303"/>
      <c r="AP122" s="303"/>
      <c r="AQ122" s="303"/>
      <c r="AR122" s="303"/>
      <c r="AS122" s="303"/>
      <c r="AT122" s="303"/>
      <c r="AU122" s="303"/>
      <c r="AV122" s="303"/>
      <c r="AW122" s="303"/>
      <c r="AX122" s="303"/>
      <c r="AY122" s="303"/>
      <c r="AZ122" s="303"/>
      <c r="BA122" s="303"/>
      <c r="BB122" s="303"/>
      <c r="BC122" s="303"/>
      <c r="BD122" s="303"/>
      <c r="BE122" s="303"/>
      <c r="BF122" s="303"/>
      <c r="BG122" s="303"/>
      <c r="BH122" s="303"/>
      <c r="BI122" s="303"/>
      <c r="BJ122" s="303"/>
      <c r="BK122" s="303"/>
      <c r="BL122" s="303"/>
      <c r="BM122" s="303"/>
      <c r="BN122" s="303"/>
      <c r="BO122" s="303"/>
      <c r="BP122" s="303"/>
      <c r="BQ122" s="303"/>
      <c r="BR122" s="303"/>
      <c r="BS122" s="303"/>
      <c r="BT122" s="303"/>
      <c r="BU122" s="303"/>
      <c r="BV122" s="303"/>
      <c r="BW122" s="303"/>
      <c r="BX122" s="303"/>
      <c r="BY122" s="303"/>
      <c r="BZ122" s="303"/>
      <c r="CA122" s="303"/>
    </row>
    <row r="123" spans="2:79">
      <c r="B123" s="825" t="s">
        <v>501</v>
      </c>
      <c r="C123" s="832" t="s">
        <v>102</v>
      </c>
      <c r="D123" s="272"/>
      <c r="E123" s="257"/>
      <c r="F123" s="257"/>
      <c r="G123" s="274">
        <f t="shared" si="36"/>
        <v>0</v>
      </c>
      <c r="H123" s="272"/>
      <c r="I123" s="257"/>
      <c r="J123" s="257"/>
      <c r="K123" s="274">
        <f t="shared" si="37"/>
        <v>0</v>
      </c>
      <c r="L123" s="272"/>
      <c r="M123" s="257"/>
      <c r="N123" s="257"/>
      <c r="O123" s="274">
        <f t="shared" si="38"/>
        <v>0</v>
      </c>
      <c r="P123" s="272"/>
      <c r="Q123" s="257"/>
      <c r="R123" s="257"/>
      <c r="S123" s="274">
        <f t="shared" si="39"/>
        <v>0</v>
      </c>
      <c r="T123" s="303"/>
      <c r="U123" s="303"/>
      <c r="V123" s="303"/>
      <c r="W123" s="303"/>
      <c r="X123" s="303"/>
      <c r="Y123" s="303"/>
      <c r="Z123" s="303"/>
      <c r="AA123" s="303"/>
      <c r="AB123" s="303"/>
      <c r="AC123" s="303"/>
      <c r="AD123" s="303"/>
      <c r="AE123" s="303"/>
      <c r="AF123" s="303"/>
      <c r="AG123" s="303"/>
      <c r="AH123" s="303"/>
      <c r="AI123" s="303"/>
      <c r="AJ123" s="303"/>
      <c r="AK123" s="303"/>
      <c r="AL123" s="303"/>
      <c r="AM123" s="303"/>
      <c r="AN123" s="303"/>
      <c r="AO123" s="303"/>
      <c r="AP123" s="303"/>
      <c r="AQ123" s="303"/>
      <c r="AR123" s="303"/>
      <c r="AS123" s="303"/>
      <c r="AT123" s="303"/>
      <c r="AU123" s="303"/>
      <c r="AV123" s="303"/>
      <c r="AW123" s="303"/>
      <c r="AX123" s="303"/>
      <c r="AY123" s="303"/>
      <c r="AZ123" s="303"/>
      <c r="BA123" s="303"/>
      <c r="BB123" s="303"/>
      <c r="BC123" s="303"/>
      <c r="BD123" s="303"/>
      <c r="BE123" s="303"/>
      <c r="BF123" s="303"/>
      <c r="BG123" s="303"/>
      <c r="BH123" s="303"/>
      <c r="BI123" s="303"/>
      <c r="BJ123" s="303"/>
      <c r="BK123" s="303"/>
      <c r="BL123" s="303"/>
      <c r="BM123" s="303"/>
      <c r="BN123" s="303"/>
      <c r="BO123" s="303"/>
      <c r="BP123" s="303"/>
      <c r="BQ123" s="303"/>
      <c r="BR123" s="303"/>
      <c r="BS123" s="303"/>
      <c r="BT123" s="303"/>
      <c r="BU123" s="303"/>
      <c r="BV123" s="303"/>
      <c r="BW123" s="303"/>
      <c r="BX123" s="303"/>
      <c r="BY123" s="303"/>
      <c r="BZ123" s="303"/>
      <c r="CA123" s="303"/>
    </row>
    <row r="124" spans="2:79">
      <c r="B124" s="825" t="s">
        <v>502</v>
      </c>
      <c r="C124" s="832" t="s">
        <v>102</v>
      </c>
      <c r="D124" s="272"/>
      <c r="E124" s="257"/>
      <c r="F124" s="257"/>
      <c r="G124" s="274">
        <f t="shared" si="36"/>
        <v>0</v>
      </c>
      <c r="H124" s="272"/>
      <c r="I124" s="257"/>
      <c r="J124" s="257"/>
      <c r="K124" s="274">
        <f t="shared" si="37"/>
        <v>0</v>
      </c>
      <c r="L124" s="272"/>
      <c r="M124" s="257"/>
      <c r="N124" s="257"/>
      <c r="O124" s="274">
        <f t="shared" si="38"/>
        <v>0</v>
      </c>
      <c r="P124" s="272"/>
      <c r="Q124" s="257"/>
      <c r="R124" s="257"/>
      <c r="S124" s="274">
        <f t="shared" si="39"/>
        <v>0</v>
      </c>
      <c r="T124" s="303"/>
      <c r="U124" s="303"/>
      <c r="V124" s="303"/>
      <c r="W124" s="303"/>
      <c r="X124" s="303"/>
      <c r="Y124" s="303"/>
      <c r="Z124" s="303"/>
      <c r="AA124" s="303"/>
      <c r="AB124" s="303"/>
      <c r="AC124" s="303"/>
      <c r="AD124" s="303"/>
      <c r="AE124" s="303"/>
      <c r="AF124" s="303"/>
      <c r="AG124" s="303"/>
      <c r="AH124" s="303"/>
      <c r="AI124" s="303"/>
      <c r="AJ124" s="303"/>
      <c r="AK124" s="303"/>
      <c r="AL124" s="303"/>
      <c r="AM124" s="303"/>
      <c r="AN124" s="303"/>
      <c r="AO124" s="303"/>
      <c r="AP124" s="303"/>
      <c r="AQ124" s="303"/>
      <c r="AR124" s="303"/>
      <c r="AS124" s="303"/>
      <c r="AT124" s="303"/>
      <c r="AU124" s="303"/>
      <c r="AV124" s="303"/>
      <c r="AW124" s="303"/>
      <c r="AX124" s="303"/>
      <c r="AY124" s="303"/>
      <c r="AZ124" s="303"/>
      <c r="BA124" s="303"/>
      <c r="BB124" s="303"/>
      <c r="BC124" s="303"/>
      <c r="BD124" s="303"/>
      <c r="BE124" s="303"/>
      <c r="BF124" s="303"/>
      <c r="BG124" s="303"/>
      <c r="BH124" s="303"/>
      <c r="BI124" s="303"/>
      <c r="BJ124" s="303"/>
      <c r="BK124" s="303"/>
      <c r="BL124" s="303"/>
      <c r="BM124" s="303"/>
      <c r="BN124" s="303"/>
      <c r="BO124" s="303"/>
      <c r="BP124" s="303"/>
      <c r="BQ124" s="303"/>
      <c r="BR124" s="303"/>
      <c r="BS124" s="303"/>
      <c r="BT124" s="303"/>
      <c r="BU124" s="303"/>
      <c r="BV124" s="303"/>
      <c r="BW124" s="303"/>
      <c r="BX124" s="303"/>
      <c r="BY124" s="303"/>
      <c r="BZ124" s="303"/>
      <c r="CA124" s="303"/>
    </row>
    <row r="125" spans="2:79">
      <c r="B125" s="825" t="s">
        <v>503</v>
      </c>
      <c r="C125" s="832" t="s">
        <v>102</v>
      </c>
      <c r="D125" s="272"/>
      <c r="E125" s="257"/>
      <c r="F125" s="257"/>
      <c r="G125" s="274">
        <f t="shared" si="36"/>
        <v>0</v>
      </c>
      <c r="H125" s="272"/>
      <c r="I125" s="257"/>
      <c r="J125" s="257"/>
      <c r="K125" s="274">
        <f t="shared" si="37"/>
        <v>0</v>
      </c>
      <c r="L125" s="272"/>
      <c r="M125" s="257"/>
      <c r="N125" s="257"/>
      <c r="O125" s="274">
        <f t="shared" si="38"/>
        <v>0</v>
      </c>
      <c r="P125" s="272"/>
      <c r="Q125" s="257"/>
      <c r="R125" s="257"/>
      <c r="S125" s="274">
        <f t="shared" si="39"/>
        <v>0</v>
      </c>
      <c r="T125" s="303"/>
      <c r="U125" s="303"/>
      <c r="V125" s="303"/>
      <c r="W125" s="303"/>
      <c r="X125" s="303"/>
      <c r="Y125" s="303"/>
      <c r="Z125" s="303"/>
      <c r="AA125" s="303"/>
      <c r="AB125" s="303"/>
      <c r="AC125" s="303"/>
      <c r="AD125" s="303"/>
      <c r="AE125" s="303"/>
      <c r="AF125" s="303"/>
      <c r="AG125" s="303"/>
      <c r="AH125" s="303"/>
      <c r="AI125" s="303"/>
      <c r="AJ125" s="303"/>
      <c r="AK125" s="303"/>
      <c r="AL125" s="303"/>
      <c r="AM125" s="303"/>
      <c r="AN125" s="303"/>
      <c r="AO125" s="303"/>
      <c r="AP125" s="303"/>
      <c r="AQ125" s="303"/>
      <c r="AR125" s="303"/>
      <c r="AS125" s="303"/>
      <c r="AT125" s="303"/>
      <c r="AU125" s="303"/>
      <c r="AV125" s="303"/>
      <c r="AW125" s="303"/>
      <c r="AX125" s="303"/>
      <c r="AY125" s="303"/>
      <c r="AZ125" s="303"/>
      <c r="BA125" s="303"/>
      <c r="BB125" s="303"/>
      <c r="BC125" s="303"/>
      <c r="BD125" s="303"/>
      <c r="BE125" s="303"/>
      <c r="BF125" s="303"/>
      <c r="BG125" s="303"/>
      <c r="BH125" s="303"/>
      <c r="BI125" s="303"/>
      <c r="BJ125" s="303"/>
      <c r="BK125" s="303"/>
      <c r="BL125" s="303"/>
      <c r="BM125" s="303"/>
      <c r="BN125" s="303"/>
      <c r="BO125" s="303"/>
      <c r="BP125" s="303"/>
      <c r="BQ125" s="303"/>
      <c r="BR125" s="303"/>
      <c r="BS125" s="303"/>
      <c r="BT125" s="303"/>
      <c r="BU125" s="303"/>
      <c r="BV125" s="303"/>
      <c r="BW125" s="303"/>
      <c r="BX125" s="303"/>
      <c r="BY125" s="303"/>
      <c r="BZ125" s="303"/>
      <c r="CA125" s="303"/>
    </row>
    <row r="126" spans="2:79">
      <c r="B126" s="825" t="s">
        <v>504</v>
      </c>
      <c r="C126" s="832" t="s">
        <v>102</v>
      </c>
      <c r="D126" s="272"/>
      <c r="E126" s="257"/>
      <c r="F126" s="257"/>
      <c r="G126" s="274">
        <f t="shared" si="36"/>
        <v>0</v>
      </c>
      <c r="H126" s="272"/>
      <c r="I126" s="257"/>
      <c r="J126" s="257"/>
      <c r="K126" s="274">
        <f t="shared" si="37"/>
        <v>0</v>
      </c>
      <c r="L126" s="272"/>
      <c r="M126" s="257"/>
      <c r="N126" s="257"/>
      <c r="O126" s="274">
        <f t="shared" si="38"/>
        <v>0</v>
      </c>
      <c r="P126" s="272"/>
      <c r="Q126" s="257"/>
      <c r="R126" s="257"/>
      <c r="S126" s="274">
        <f t="shared" si="39"/>
        <v>0</v>
      </c>
      <c r="T126" s="303"/>
      <c r="U126" s="303"/>
      <c r="V126" s="303"/>
      <c r="W126" s="303"/>
      <c r="X126" s="303"/>
      <c r="Y126" s="303"/>
      <c r="Z126" s="303"/>
      <c r="AA126" s="303"/>
      <c r="AB126" s="303"/>
      <c r="AC126" s="303"/>
      <c r="AD126" s="303"/>
      <c r="AE126" s="303"/>
      <c r="AF126" s="303"/>
      <c r="AG126" s="303"/>
      <c r="AH126" s="303"/>
      <c r="AI126" s="303"/>
      <c r="AJ126" s="303"/>
      <c r="AK126" s="303"/>
      <c r="AL126" s="303"/>
      <c r="AM126" s="303"/>
      <c r="AN126" s="303"/>
      <c r="AO126" s="303"/>
      <c r="AP126" s="303"/>
      <c r="AQ126" s="303"/>
      <c r="AR126" s="303"/>
      <c r="AS126" s="303"/>
      <c r="AT126" s="303"/>
      <c r="AU126" s="303"/>
      <c r="AV126" s="303"/>
      <c r="AW126" s="303"/>
      <c r="AX126" s="303"/>
      <c r="AY126" s="303"/>
      <c r="AZ126" s="303"/>
      <c r="BA126" s="303"/>
      <c r="BB126" s="303"/>
      <c r="BC126" s="303"/>
      <c r="BD126" s="303"/>
      <c r="BE126" s="303"/>
      <c r="BF126" s="303"/>
      <c r="BG126" s="303"/>
      <c r="BH126" s="303"/>
      <c r="BI126" s="303"/>
      <c r="BJ126" s="303"/>
      <c r="BK126" s="303"/>
      <c r="BL126" s="303"/>
      <c r="BM126" s="303"/>
      <c r="BN126" s="303"/>
      <c r="BO126" s="303"/>
      <c r="BP126" s="303"/>
      <c r="BQ126" s="303"/>
      <c r="BR126" s="303"/>
      <c r="BS126" s="303"/>
      <c r="BT126" s="303"/>
      <c r="BU126" s="303"/>
      <c r="BV126" s="303"/>
      <c r="BW126" s="303"/>
      <c r="BX126" s="303"/>
      <c r="BY126" s="303"/>
      <c r="BZ126" s="303"/>
      <c r="CA126" s="303"/>
    </row>
    <row r="127" spans="2:79">
      <c r="B127" s="825" t="s">
        <v>505</v>
      </c>
      <c r="C127" s="832" t="s">
        <v>102</v>
      </c>
      <c r="D127" s="272"/>
      <c r="E127" s="257"/>
      <c r="F127" s="257"/>
      <c r="G127" s="274">
        <f t="shared" si="36"/>
        <v>0</v>
      </c>
      <c r="H127" s="272"/>
      <c r="I127" s="257"/>
      <c r="J127" s="257"/>
      <c r="K127" s="274">
        <f t="shared" si="37"/>
        <v>0</v>
      </c>
      <c r="L127" s="272"/>
      <c r="M127" s="257"/>
      <c r="N127" s="257"/>
      <c r="O127" s="274">
        <f t="shared" si="38"/>
        <v>0</v>
      </c>
      <c r="P127" s="272"/>
      <c r="Q127" s="257"/>
      <c r="R127" s="257"/>
      <c r="S127" s="274">
        <f t="shared" si="39"/>
        <v>0</v>
      </c>
      <c r="T127" s="303"/>
      <c r="U127" s="303"/>
      <c r="V127" s="303"/>
      <c r="W127" s="303"/>
      <c r="X127" s="303"/>
      <c r="Y127" s="303"/>
      <c r="Z127" s="303"/>
      <c r="AA127" s="303"/>
      <c r="AB127" s="303"/>
      <c r="AC127" s="303"/>
      <c r="AD127" s="303"/>
      <c r="AE127" s="303"/>
      <c r="AF127" s="303"/>
      <c r="AG127" s="303"/>
      <c r="AH127" s="303"/>
      <c r="AI127" s="303"/>
      <c r="AJ127" s="303"/>
      <c r="AK127" s="303"/>
      <c r="AL127" s="303"/>
      <c r="AM127" s="303"/>
      <c r="AN127" s="303"/>
      <c r="AO127" s="303"/>
      <c r="AP127" s="303"/>
      <c r="AQ127" s="303"/>
      <c r="AR127" s="303"/>
      <c r="AS127" s="303"/>
      <c r="AT127" s="303"/>
      <c r="AU127" s="303"/>
      <c r="AV127" s="303"/>
      <c r="AW127" s="303"/>
      <c r="AX127" s="303"/>
      <c r="AY127" s="303"/>
      <c r="AZ127" s="303"/>
      <c r="BA127" s="303"/>
      <c r="BB127" s="303"/>
      <c r="BC127" s="303"/>
      <c r="BD127" s="303"/>
      <c r="BE127" s="303"/>
      <c r="BF127" s="303"/>
      <c r="BG127" s="303"/>
      <c r="BH127" s="303"/>
      <c r="BI127" s="303"/>
      <c r="BJ127" s="303"/>
      <c r="BK127" s="303"/>
      <c r="BL127" s="303"/>
      <c r="BM127" s="303"/>
      <c r="BN127" s="303"/>
      <c r="BO127" s="303"/>
      <c r="BP127" s="303"/>
      <c r="BQ127" s="303"/>
      <c r="BR127" s="303"/>
      <c r="BS127" s="303"/>
      <c r="BT127" s="303"/>
      <c r="BU127" s="303"/>
      <c r="BV127" s="303"/>
      <c r="BW127" s="303"/>
      <c r="BX127" s="303"/>
      <c r="BY127" s="303"/>
      <c r="BZ127" s="303"/>
      <c r="CA127" s="303"/>
    </row>
    <row r="128" spans="2:79">
      <c r="B128" s="825" t="s">
        <v>506</v>
      </c>
      <c r="C128" s="832" t="s">
        <v>102</v>
      </c>
      <c r="D128" s="272"/>
      <c r="E128" s="257"/>
      <c r="F128" s="257"/>
      <c r="G128" s="274">
        <f t="shared" si="36"/>
        <v>0</v>
      </c>
      <c r="H128" s="272"/>
      <c r="I128" s="257"/>
      <c r="J128" s="257"/>
      <c r="K128" s="274">
        <f t="shared" si="37"/>
        <v>0</v>
      </c>
      <c r="L128" s="272"/>
      <c r="M128" s="257"/>
      <c r="N128" s="257"/>
      <c r="O128" s="274">
        <f t="shared" si="38"/>
        <v>0</v>
      </c>
      <c r="P128" s="272"/>
      <c r="Q128" s="257"/>
      <c r="R128" s="257"/>
      <c r="S128" s="274">
        <f t="shared" si="39"/>
        <v>0</v>
      </c>
      <c r="T128" s="303"/>
      <c r="U128" s="303"/>
      <c r="V128" s="303"/>
      <c r="W128" s="303"/>
      <c r="X128" s="303"/>
      <c r="Y128" s="303"/>
      <c r="Z128" s="303"/>
      <c r="AA128" s="303"/>
      <c r="AB128" s="303"/>
      <c r="AC128" s="303"/>
      <c r="AD128" s="303"/>
      <c r="AE128" s="303"/>
      <c r="AF128" s="303"/>
      <c r="AG128" s="303"/>
      <c r="AH128" s="303"/>
      <c r="AI128" s="303"/>
      <c r="AJ128" s="303"/>
      <c r="AK128" s="303"/>
      <c r="AL128" s="303"/>
      <c r="AM128" s="303"/>
      <c r="AN128" s="303"/>
      <c r="AO128" s="303"/>
      <c r="AP128" s="303"/>
      <c r="AQ128" s="303"/>
      <c r="AR128" s="303"/>
      <c r="AS128" s="303"/>
      <c r="AT128" s="303"/>
      <c r="AU128" s="303"/>
      <c r="AV128" s="303"/>
      <c r="AW128" s="303"/>
      <c r="AX128" s="303"/>
      <c r="AY128" s="303"/>
      <c r="AZ128" s="303"/>
      <c r="BA128" s="303"/>
      <c r="BB128" s="303"/>
      <c r="BC128" s="303"/>
      <c r="BD128" s="303"/>
      <c r="BE128" s="303"/>
      <c r="BF128" s="303"/>
      <c r="BG128" s="303"/>
      <c r="BH128" s="303"/>
      <c r="BI128" s="303"/>
      <c r="BJ128" s="303"/>
      <c r="BK128" s="303"/>
      <c r="BL128" s="303"/>
      <c r="BM128" s="303"/>
      <c r="BN128" s="303"/>
      <c r="BO128" s="303"/>
      <c r="BP128" s="303"/>
      <c r="BQ128" s="303"/>
      <c r="BR128" s="303"/>
      <c r="BS128" s="303"/>
      <c r="BT128" s="303"/>
      <c r="BU128" s="303"/>
      <c r="BV128" s="303"/>
      <c r="BW128" s="303"/>
      <c r="BX128" s="303"/>
      <c r="BY128" s="303"/>
      <c r="BZ128" s="303"/>
      <c r="CA128" s="303"/>
    </row>
    <row r="129" spans="2:79">
      <c r="B129" s="822" t="s">
        <v>844</v>
      </c>
      <c r="C129" s="832" t="s">
        <v>102</v>
      </c>
      <c r="D129" s="272"/>
      <c r="E129" s="257"/>
      <c r="F129" s="257"/>
      <c r="G129" s="273">
        <f>D129*(E129+F129)</f>
        <v>0</v>
      </c>
      <c r="H129" s="272"/>
      <c r="I129" s="257"/>
      <c r="J129" s="257"/>
      <c r="K129" s="273">
        <f>H129*(I129+J129)</f>
        <v>0</v>
      </c>
      <c r="L129" s="272"/>
      <c r="M129" s="257"/>
      <c r="N129" s="257"/>
      <c r="O129" s="273">
        <f>L129*(M129+N129)</f>
        <v>0</v>
      </c>
      <c r="P129" s="272"/>
      <c r="Q129" s="257"/>
      <c r="R129" s="257"/>
      <c r="S129" s="273">
        <f>P129*(Q129+R129)</f>
        <v>0</v>
      </c>
      <c r="T129" s="303"/>
      <c r="U129" s="303"/>
      <c r="V129" s="303"/>
      <c r="W129" s="303"/>
      <c r="X129" s="303"/>
      <c r="Y129" s="303"/>
      <c r="Z129" s="303"/>
      <c r="AA129" s="303"/>
      <c r="AB129" s="303"/>
      <c r="AC129" s="303"/>
      <c r="AD129" s="303"/>
      <c r="AE129" s="303"/>
      <c r="AF129" s="303"/>
      <c r="AG129" s="303"/>
      <c r="AH129" s="303"/>
      <c r="AI129" s="303"/>
      <c r="AJ129" s="303"/>
      <c r="AK129" s="303"/>
      <c r="AL129" s="303"/>
      <c r="AM129" s="303"/>
      <c r="AN129" s="303"/>
      <c r="AO129" s="303"/>
      <c r="AP129" s="303"/>
      <c r="AQ129" s="303"/>
      <c r="AR129" s="303"/>
      <c r="AS129" s="303"/>
      <c r="AT129" s="303"/>
      <c r="AU129" s="303"/>
      <c r="AV129" s="303"/>
      <c r="AW129" s="303"/>
      <c r="AX129" s="303"/>
      <c r="AY129" s="303"/>
      <c r="AZ129" s="303"/>
      <c r="BA129" s="303"/>
      <c r="BB129" s="303"/>
      <c r="BC129" s="303"/>
      <c r="BD129" s="303"/>
      <c r="BE129" s="303"/>
      <c r="BF129" s="303"/>
      <c r="BG129" s="303"/>
      <c r="BH129" s="303"/>
      <c r="BI129" s="303"/>
      <c r="BJ129" s="303"/>
      <c r="BK129" s="303"/>
      <c r="BL129" s="303"/>
      <c r="BM129" s="303"/>
      <c r="BN129" s="303"/>
      <c r="BO129" s="303"/>
      <c r="BP129" s="303"/>
      <c r="BQ129" s="303"/>
      <c r="BR129" s="303"/>
      <c r="BS129" s="303"/>
      <c r="BT129" s="303"/>
      <c r="BU129" s="303"/>
      <c r="BV129" s="303"/>
      <c r="BW129" s="303"/>
      <c r="BX129" s="303"/>
      <c r="BY129" s="303"/>
      <c r="BZ129" s="303"/>
      <c r="CA129" s="303"/>
    </row>
    <row r="130" spans="2:79" s="145" customFormat="1" ht="13.5" thickBot="1">
      <c r="B130" s="880" t="s">
        <v>947</v>
      </c>
      <c r="C130" s="266" t="s">
        <v>756</v>
      </c>
      <c r="D130" s="276"/>
      <c r="E130" s="277"/>
      <c r="F130" s="277"/>
      <c r="G130" s="873"/>
      <c r="H130" s="276"/>
      <c r="I130" s="277"/>
      <c r="J130" s="277"/>
      <c r="K130" s="873"/>
      <c r="L130" s="276"/>
      <c r="M130" s="277"/>
      <c r="N130" s="277"/>
      <c r="O130" s="873"/>
      <c r="P130" s="276"/>
      <c r="Q130" s="277"/>
      <c r="R130" s="277"/>
      <c r="S130" s="873"/>
    </row>
    <row r="131" spans="2:79" ht="10.15" customHeight="1" thickBot="1">
      <c r="B131" s="840"/>
      <c r="C131" s="841"/>
      <c r="D131" s="842"/>
      <c r="E131" s="843"/>
      <c r="F131" s="843"/>
      <c r="G131" s="843"/>
      <c r="H131" s="842"/>
      <c r="I131" s="843"/>
      <c r="J131" s="843"/>
      <c r="K131" s="843"/>
      <c r="L131" s="842"/>
      <c r="M131" s="843"/>
      <c r="N131" s="843"/>
      <c r="O131" s="843"/>
      <c r="P131" s="842"/>
      <c r="Q131" s="843"/>
      <c r="R131" s="843"/>
      <c r="S131" s="843"/>
    </row>
    <row r="132" spans="2:79">
      <c r="B132" s="834" t="s">
        <v>1084</v>
      </c>
      <c r="C132" s="844"/>
      <c r="D132" s="836"/>
      <c r="E132" s="837"/>
      <c r="F132" s="837"/>
      <c r="G132" s="455">
        <f>SUM(G133,G134,G135)</f>
        <v>0</v>
      </c>
      <c r="H132" s="836"/>
      <c r="I132" s="837"/>
      <c r="J132" s="837"/>
      <c r="K132" s="455">
        <f>SUM(K133,K134,K135)</f>
        <v>0</v>
      </c>
      <c r="L132" s="836"/>
      <c r="M132" s="837"/>
      <c r="N132" s="837"/>
      <c r="O132" s="455">
        <f>SUM(O133,O134,O135)</f>
        <v>0</v>
      </c>
      <c r="P132" s="836"/>
      <c r="Q132" s="837"/>
      <c r="R132" s="837"/>
      <c r="S132" s="455">
        <f>SUM(S133,S134,S135)</f>
        <v>0</v>
      </c>
    </row>
    <row r="133" spans="2:79">
      <c r="B133" s="831" t="s">
        <v>1091</v>
      </c>
      <c r="C133" s="846" t="s">
        <v>520</v>
      </c>
      <c r="D133" s="272"/>
      <c r="E133" s="257"/>
      <c r="F133" s="257"/>
      <c r="G133" s="274">
        <f t="shared" ref="G133:G134" si="40">D133*(E133+F133)</f>
        <v>0</v>
      </c>
      <c r="H133" s="272"/>
      <c r="I133" s="257"/>
      <c r="J133" s="257"/>
      <c r="K133" s="274">
        <f t="shared" ref="K133:K134" si="41">H133*(I133+J133)</f>
        <v>0</v>
      </c>
      <c r="L133" s="272"/>
      <c r="M133" s="257"/>
      <c r="N133" s="257"/>
      <c r="O133" s="274">
        <f t="shared" ref="O133:O134" si="42">L133*(M133+N133)</f>
        <v>0</v>
      </c>
      <c r="P133" s="272"/>
      <c r="Q133" s="257"/>
      <c r="R133" s="257"/>
      <c r="S133" s="274">
        <f t="shared" ref="S133:S134" si="43">P133*(Q133+R133)</f>
        <v>0</v>
      </c>
    </row>
    <row r="134" spans="2:79">
      <c r="B134" s="831" t="s">
        <v>1092</v>
      </c>
      <c r="C134" s="847" t="s">
        <v>102</v>
      </c>
      <c r="D134" s="272"/>
      <c r="E134" s="257"/>
      <c r="F134" s="257"/>
      <c r="G134" s="274">
        <f t="shared" si="40"/>
        <v>0</v>
      </c>
      <c r="H134" s="272"/>
      <c r="I134" s="257"/>
      <c r="J134" s="257"/>
      <c r="K134" s="274">
        <f t="shared" si="41"/>
        <v>0</v>
      </c>
      <c r="L134" s="272"/>
      <c r="M134" s="257"/>
      <c r="N134" s="257"/>
      <c r="O134" s="274">
        <f t="shared" si="42"/>
        <v>0</v>
      </c>
      <c r="P134" s="272"/>
      <c r="Q134" s="257"/>
      <c r="R134" s="257"/>
      <c r="S134" s="274">
        <f t="shared" si="43"/>
        <v>0</v>
      </c>
    </row>
    <row r="135" spans="2:79">
      <c r="B135" s="831" t="s">
        <v>1093</v>
      </c>
      <c r="C135" s="848"/>
      <c r="D135" s="270"/>
      <c r="E135" s="256"/>
      <c r="F135" s="256"/>
      <c r="G135" s="271">
        <f>G136+G149+G162</f>
        <v>0</v>
      </c>
      <c r="H135" s="270"/>
      <c r="I135" s="256"/>
      <c r="J135" s="256"/>
      <c r="K135" s="271">
        <f>K136+K149+K162</f>
        <v>0</v>
      </c>
      <c r="L135" s="270"/>
      <c r="M135" s="256"/>
      <c r="N135" s="256"/>
      <c r="O135" s="271">
        <f>O136+O149+O162</f>
        <v>0</v>
      </c>
      <c r="P135" s="270"/>
      <c r="Q135" s="256"/>
      <c r="R135" s="256"/>
      <c r="S135" s="271">
        <f>S136+S149+S162</f>
        <v>0</v>
      </c>
    </row>
    <row r="136" spans="2:79" s="854" customFormat="1">
      <c r="B136" s="845" t="s">
        <v>1094</v>
      </c>
      <c r="C136" s="839"/>
      <c r="D136" s="851"/>
      <c r="E136" s="852"/>
      <c r="F136" s="852"/>
      <c r="G136" s="853">
        <f>SUM(G137:G148)</f>
        <v>0</v>
      </c>
      <c r="H136" s="851"/>
      <c r="I136" s="852"/>
      <c r="J136" s="852"/>
      <c r="K136" s="853">
        <f>SUM(K137:K148)</f>
        <v>0</v>
      </c>
      <c r="L136" s="851"/>
      <c r="M136" s="852"/>
      <c r="N136" s="852"/>
      <c r="O136" s="853">
        <f>SUM(O137:O148)</f>
        <v>0</v>
      </c>
      <c r="P136" s="851"/>
      <c r="Q136" s="852"/>
      <c r="R136" s="852"/>
      <c r="S136" s="853">
        <f>SUM(S137:S148)</f>
        <v>0</v>
      </c>
      <c r="T136" s="884"/>
      <c r="U136" s="884"/>
      <c r="V136" s="884"/>
      <c r="W136" s="884"/>
      <c r="X136" s="884"/>
      <c r="Y136" s="884"/>
      <c r="Z136" s="884"/>
      <c r="AA136" s="884"/>
      <c r="AB136" s="884"/>
      <c r="AC136" s="884"/>
      <c r="AD136" s="884"/>
      <c r="AE136" s="884"/>
      <c r="AF136" s="884"/>
      <c r="AG136" s="884"/>
      <c r="AH136" s="884"/>
      <c r="AI136" s="884"/>
      <c r="AJ136" s="884"/>
      <c r="AK136" s="884"/>
      <c r="AL136" s="884"/>
      <c r="AM136" s="884"/>
      <c r="AN136" s="884"/>
      <c r="AO136" s="884"/>
      <c r="AP136" s="884"/>
      <c r="AQ136" s="884"/>
      <c r="AR136" s="884"/>
      <c r="AS136" s="884"/>
      <c r="AT136" s="884"/>
      <c r="AU136" s="884"/>
      <c r="AV136" s="884"/>
      <c r="AW136" s="884"/>
      <c r="AX136" s="884"/>
      <c r="AY136" s="884"/>
      <c r="AZ136" s="884"/>
      <c r="BA136" s="884"/>
      <c r="BB136" s="884"/>
      <c r="BC136" s="884"/>
      <c r="BD136" s="884"/>
      <c r="BE136" s="884"/>
      <c r="BF136" s="884"/>
      <c r="BG136" s="884"/>
      <c r="BH136" s="884"/>
      <c r="BI136" s="884"/>
      <c r="BJ136" s="884"/>
      <c r="BK136" s="884"/>
      <c r="BL136" s="884"/>
      <c r="BM136" s="884"/>
      <c r="BN136" s="884"/>
      <c r="BO136" s="884"/>
      <c r="BP136" s="884"/>
      <c r="BQ136" s="884"/>
      <c r="BR136" s="884"/>
      <c r="BS136" s="884"/>
      <c r="BT136" s="884"/>
      <c r="BU136" s="884"/>
      <c r="BV136" s="884"/>
      <c r="BW136" s="884"/>
      <c r="BX136" s="884"/>
      <c r="BY136" s="884"/>
      <c r="BZ136" s="884"/>
      <c r="CA136" s="884"/>
    </row>
    <row r="137" spans="2:79" s="854" customFormat="1">
      <c r="B137" s="855" t="s">
        <v>845</v>
      </c>
      <c r="C137" s="856" t="s">
        <v>102</v>
      </c>
      <c r="D137" s="874"/>
      <c r="E137" s="875"/>
      <c r="F137" s="875"/>
      <c r="G137" s="849">
        <f t="shared" ref="G137:G148" si="44">D137*(E137+F137)</f>
        <v>0</v>
      </c>
      <c r="H137" s="874"/>
      <c r="I137" s="875"/>
      <c r="J137" s="875"/>
      <c r="K137" s="849">
        <f t="shared" ref="K137:K148" si="45">H137*(I137+J137)</f>
        <v>0</v>
      </c>
      <c r="L137" s="874"/>
      <c r="M137" s="875"/>
      <c r="N137" s="875"/>
      <c r="O137" s="849">
        <f t="shared" ref="O137:O148" si="46">L137*(M137+N137)</f>
        <v>0</v>
      </c>
      <c r="P137" s="874"/>
      <c r="Q137" s="875"/>
      <c r="R137" s="875"/>
      <c r="S137" s="849">
        <f t="shared" ref="S137:S148" si="47">P137*(Q137+R137)</f>
        <v>0</v>
      </c>
      <c r="T137" s="884"/>
      <c r="U137" s="884"/>
      <c r="V137" s="884"/>
      <c r="W137" s="884"/>
      <c r="X137" s="884"/>
      <c r="Y137" s="884"/>
      <c r="Z137" s="884"/>
      <c r="AA137" s="884"/>
      <c r="AB137" s="884"/>
      <c r="AC137" s="884"/>
      <c r="AD137" s="884"/>
      <c r="AE137" s="884"/>
      <c r="AF137" s="884"/>
      <c r="AG137" s="884"/>
      <c r="AH137" s="884"/>
      <c r="AI137" s="884"/>
      <c r="AJ137" s="884"/>
      <c r="AK137" s="884"/>
      <c r="AL137" s="884"/>
      <c r="AM137" s="884"/>
      <c r="AN137" s="884"/>
      <c r="AO137" s="884"/>
      <c r="AP137" s="884"/>
      <c r="AQ137" s="884"/>
      <c r="AR137" s="884"/>
      <c r="AS137" s="884"/>
      <c r="AT137" s="884"/>
      <c r="AU137" s="884"/>
      <c r="AV137" s="884"/>
      <c r="AW137" s="884"/>
      <c r="AX137" s="884"/>
      <c r="AY137" s="884"/>
      <c r="AZ137" s="884"/>
      <c r="BA137" s="884"/>
      <c r="BB137" s="884"/>
      <c r="BC137" s="884"/>
      <c r="BD137" s="884"/>
      <c r="BE137" s="884"/>
      <c r="BF137" s="884"/>
      <c r="BG137" s="884"/>
      <c r="BH137" s="884"/>
      <c r="BI137" s="884"/>
      <c r="BJ137" s="884"/>
      <c r="BK137" s="884"/>
      <c r="BL137" s="884"/>
      <c r="BM137" s="884"/>
      <c r="BN137" s="884"/>
      <c r="BO137" s="884"/>
      <c r="BP137" s="884"/>
      <c r="BQ137" s="884"/>
      <c r="BR137" s="884"/>
      <c r="BS137" s="884"/>
      <c r="BT137" s="884"/>
      <c r="BU137" s="884"/>
      <c r="BV137" s="884"/>
      <c r="BW137" s="884"/>
      <c r="BX137" s="884"/>
      <c r="BY137" s="884"/>
      <c r="BZ137" s="884"/>
      <c r="CA137" s="884"/>
    </row>
    <row r="138" spans="2:79" s="854" customFormat="1">
      <c r="B138" s="855" t="s">
        <v>846</v>
      </c>
      <c r="C138" s="856" t="s">
        <v>102</v>
      </c>
      <c r="D138" s="874"/>
      <c r="E138" s="875"/>
      <c r="F138" s="875"/>
      <c r="G138" s="849">
        <f t="shared" si="44"/>
        <v>0</v>
      </c>
      <c r="H138" s="874"/>
      <c r="I138" s="875"/>
      <c r="J138" s="875"/>
      <c r="K138" s="849">
        <f t="shared" si="45"/>
        <v>0</v>
      </c>
      <c r="L138" s="874"/>
      <c r="M138" s="875"/>
      <c r="N138" s="875"/>
      <c r="O138" s="849">
        <f t="shared" si="46"/>
        <v>0</v>
      </c>
      <c r="P138" s="874"/>
      <c r="Q138" s="875"/>
      <c r="R138" s="875"/>
      <c r="S138" s="849">
        <f t="shared" si="47"/>
        <v>0</v>
      </c>
      <c r="T138" s="884"/>
      <c r="U138" s="884"/>
      <c r="V138" s="884"/>
      <c r="W138" s="884"/>
      <c r="X138" s="884"/>
      <c r="Y138" s="884"/>
      <c r="Z138" s="884"/>
      <c r="AA138" s="884"/>
      <c r="AB138" s="884"/>
      <c r="AC138" s="884"/>
      <c r="AD138" s="884"/>
      <c r="AE138" s="884"/>
      <c r="AF138" s="884"/>
      <c r="AG138" s="884"/>
      <c r="AH138" s="884"/>
      <c r="AI138" s="884"/>
      <c r="AJ138" s="884"/>
      <c r="AK138" s="884"/>
      <c r="AL138" s="884"/>
      <c r="AM138" s="884"/>
      <c r="AN138" s="884"/>
      <c r="AO138" s="884"/>
      <c r="AP138" s="884"/>
      <c r="AQ138" s="884"/>
      <c r="AR138" s="884"/>
      <c r="AS138" s="884"/>
      <c r="AT138" s="884"/>
      <c r="AU138" s="884"/>
      <c r="AV138" s="884"/>
      <c r="AW138" s="884"/>
      <c r="AX138" s="884"/>
      <c r="AY138" s="884"/>
      <c r="AZ138" s="884"/>
      <c r="BA138" s="884"/>
      <c r="BB138" s="884"/>
      <c r="BC138" s="884"/>
      <c r="BD138" s="884"/>
      <c r="BE138" s="884"/>
      <c r="BF138" s="884"/>
      <c r="BG138" s="884"/>
      <c r="BH138" s="884"/>
      <c r="BI138" s="884"/>
      <c r="BJ138" s="884"/>
      <c r="BK138" s="884"/>
      <c r="BL138" s="884"/>
      <c r="BM138" s="884"/>
      <c r="BN138" s="884"/>
      <c r="BO138" s="884"/>
      <c r="BP138" s="884"/>
      <c r="BQ138" s="884"/>
      <c r="BR138" s="884"/>
      <c r="BS138" s="884"/>
      <c r="BT138" s="884"/>
      <c r="BU138" s="884"/>
      <c r="BV138" s="884"/>
      <c r="BW138" s="884"/>
      <c r="BX138" s="884"/>
      <c r="BY138" s="884"/>
      <c r="BZ138" s="884"/>
      <c r="CA138" s="884"/>
    </row>
    <row r="139" spans="2:79" s="854" customFormat="1">
      <c r="B139" s="855" t="s">
        <v>847</v>
      </c>
      <c r="C139" s="856" t="s">
        <v>102</v>
      </c>
      <c r="D139" s="874"/>
      <c r="E139" s="875"/>
      <c r="F139" s="875"/>
      <c r="G139" s="849">
        <f t="shared" si="44"/>
        <v>0</v>
      </c>
      <c r="H139" s="874"/>
      <c r="I139" s="875"/>
      <c r="J139" s="875"/>
      <c r="K139" s="849">
        <f t="shared" si="45"/>
        <v>0</v>
      </c>
      <c r="L139" s="874"/>
      <c r="M139" s="875"/>
      <c r="N139" s="875"/>
      <c r="O139" s="849">
        <f t="shared" si="46"/>
        <v>0</v>
      </c>
      <c r="P139" s="874"/>
      <c r="Q139" s="875"/>
      <c r="R139" s="875"/>
      <c r="S139" s="849">
        <f t="shared" si="47"/>
        <v>0</v>
      </c>
      <c r="T139" s="884"/>
      <c r="U139" s="884"/>
      <c r="V139" s="884"/>
      <c r="W139" s="884"/>
      <c r="X139" s="884"/>
      <c r="Y139" s="884"/>
      <c r="Z139" s="884"/>
      <c r="AA139" s="884"/>
      <c r="AB139" s="884"/>
      <c r="AC139" s="884"/>
      <c r="AD139" s="884"/>
      <c r="AE139" s="884"/>
      <c r="AF139" s="884"/>
      <c r="AG139" s="884"/>
      <c r="AH139" s="884"/>
      <c r="AI139" s="884"/>
      <c r="AJ139" s="884"/>
      <c r="AK139" s="884"/>
      <c r="AL139" s="884"/>
      <c r="AM139" s="884"/>
      <c r="AN139" s="884"/>
      <c r="AO139" s="884"/>
      <c r="AP139" s="884"/>
      <c r="AQ139" s="884"/>
      <c r="AR139" s="884"/>
      <c r="AS139" s="884"/>
      <c r="AT139" s="884"/>
      <c r="AU139" s="884"/>
      <c r="AV139" s="884"/>
      <c r="AW139" s="884"/>
      <c r="AX139" s="884"/>
      <c r="AY139" s="884"/>
      <c r="AZ139" s="884"/>
      <c r="BA139" s="884"/>
      <c r="BB139" s="884"/>
      <c r="BC139" s="884"/>
      <c r="BD139" s="884"/>
      <c r="BE139" s="884"/>
      <c r="BF139" s="884"/>
      <c r="BG139" s="884"/>
      <c r="BH139" s="884"/>
      <c r="BI139" s="884"/>
      <c r="BJ139" s="884"/>
      <c r="BK139" s="884"/>
      <c r="BL139" s="884"/>
      <c r="BM139" s="884"/>
      <c r="BN139" s="884"/>
      <c r="BO139" s="884"/>
      <c r="BP139" s="884"/>
      <c r="BQ139" s="884"/>
      <c r="BR139" s="884"/>
      <c r="BS139" s="884"/>
      <c r="BT139" s="884"/>
      <c r="BU139" s="884"/>
      <c r="BV139" s="884"/>
      <c r="BW139" s="884"/>
      <c r="BX139" s="884"/>
      <c r="BY139" s="884"/>
      <c r="BZ139" s="884"/>
      <c r="CA139" s="884"/>
    </row>
    <row r="140" spans="2:79" s="854" customFormat="1">
      <c r="B140" s="855" t="s">
        <v>848</v>
      </c>
      <c r="C140" s="856" t="s">
        <v>102</v>
      </c>
      <c r="D140" s="874"/>
      <c r="E140" s="875"/>
      <c r="F140" s="875"/>
      <c r="G140" s="849">
        <f t="shared" si="44"/>
        <v>0</v>
      </c>
      <c r="H140" s="874"/>
      <c r="I140" s="875"/>
      <c r="J140" s="875"/>
      <c r="K140" s="849">
        <f t="shared" si="45"/>
        <v>0</v>
      </c>
      <c r="L140" s="874"/>
      <c r="M140" s="875"/>
      <c r="N140" s="875"/>
      <c r="O140" s="849">
        <f t="shared" si="46"/>
        <v>0</v>
      </c>
      <c r="P140" s="874"/>
      <c r="Q140" s="875"/>
      <c r="R140" s="875"/>
      <c r="S140" s="849">
        <f t="shared" si="47"/>
        <v>0</v>
      </c>
      <c r="T140" s="884"/>
      <c r="U140" s="884"/>
      <c r="V140" s="884"/>
      <c r="W140" s="884"/>
      <c r="X140" s="884"/>
      <c r="Y140" s="884"/>
      <c r="Z140" s="884"/>
      <c r="AA140" s="884"/>
      <c r="AB140" s="884"/>
      <c r="AC140" s="884"/>
      <c r="AD140" s="884"/>
      <c r="AE140" s="884"/>
      <c r="AF140" s="884"/>
      <c r="AG140" s="884"/>
      <c r="AH140" s="884"/>
      <c r="AI140" s="884"/>
      <c r="AJ140" s="884"/>
      <c r="AK140" s="884"/>
      <c r="AL140" s="884"/>
      <c r="AM140" s="884"/>
      <c r="AN140" s="884"/>
      <c r="AO140" s="884"/>
      <c r="AP140" s="884"/>
      <c r="AQ140" s="884"/>
      <c r="AR140" s="884"/>
      <c r="AS140" s="884"/>
      <c r="AT140" s="884"/>
      <c r="AU140" s="884"/>
      <c r="AV140" s="884"/>
      <c r="AW140" s="884"/>
      <c r="AX140" s="884"/>
      <c r="AY140" s="884"/>
      <c r="AZ140" s="884"/>
      <c r="BA140" s="884"/>
      <c r="BB140" s="884"/>
      <c r="BC140" s="884"/>
      <c r="BD140" s="884"/>
      <c r="BE140" s="884"/>
      <c r="BF140" s="884"/>
      <c r="BG140" s="884"/>
      <c r="BH140" s="884"/>
      <c r="BI140" s="884"/>
      <c r="BJ140" s="884"/>
      <c r="BK140" s="884"/>
      <c r="BL140" s="884"/>
      <c r="BM140" s="884"/>
      <c r="BN140" s="884"/>
      <c r="BO140" s="884"/>
      <c r="BP140" s="884"/>
      <c r="BQ140" s="884"/>
      <c r="BR140" s="884"/>
      <c r="BS140" s="884"/>
      <c r="BT140" s="884"/>
      <c r="BU140" s="884"/>
      <c r="BV140" s="884"/>
      <c r="BW140" s="884"/>
      <c r="BX140" s="884"/>
      <c r="BY140" s="884"/>
      <c r="BZ140" s="884"/>
      <c r="CA140" s="884"/>
    </row>
    <row r="141" spans="2:79" s="854" customFormat="1">
      <c r="B141" s="855" t="s">
        <v>849</v>
      </c>
      <c r="C141" s="856" t="s">
        <v>102</v>
      </c>
      <c r="D141" s="874"/>
      <c r="E141" s="875"/>
      <c r="F141" s="875"/>
      <c r="G141" s="849">
        <f t="shared" si="44"/>
        <v>0</v>
      </c>
      <c r="H141" s="874"/>
      <c r="I141" s="875"/>
      <c r="J141" s="875"/>
      <c r="K141" s="849">
        <f t="shared" si="45"/>
        <v>0</v>
      </c>
      <c r="L141" s="874"/>
      <c r="M141" s="875"/>
      <c r="N141" s="875"/>
      <c r="O141" s="849">
        <f t="shared" si="46"/>
        <v>0</v>
      </c>
      <c r="P141" s="874"/>
      <c r="Q141" s="875"/>
      <c r="R141" s="875"/>
      <c r="S141" s="849">
        <f t="shared" si="47"/>
        <v>0</v>
      </c>
      <c r="T141" s="884"/>
      <c r="U141" s="884"/>
      <c r="V141" s="884"/>
      <c r="W141" s="884"/>
      <c r="X141" s="884"/>
      <c r="Y141" s="884"/>
      <c r="Z141" s="884"/>
      <c r="AA141" s="884"/>
      <c r="AB141" s="884"/>
      <c r="AC141" s="884"/>
      <c r="AD141" s="884"/>
      <c r="AE141" s="884"/>
      <c r="AF141" s="884"/>
      <c r="AG141" s="884"/>
      <c r="AH141" s="884"/>
      <c r="AI141" s="884"/>
      <c r="AJ141" s="884"/>
      <c r="AK141" s="884"/>
      <c r="AL141" s="884"/>
      <c r="AM141" s="884"/>
      <c r="AN141" s="884"/>
      <c r="AO141" s="884"/>
      <c r="AP141" s="884"/>
      <c r="AQ141" s="884"/>
      <c r="AR141" s="884"/>
      <c r="AS141" s="884"/>
      <c r="AT141" s="884"/>
      <c r="AU141" s="884"/>
      <c r="AV141" s="884"/>
      <c r="AW141" s="884"/>
      <c r="AX141" s="884"/>
      <c r="AY141" s="884"/>
      <c r="AZ141" s="884"/>
      <c r="BA141" s="884"/>
      <c r="BB141" s="884"/>
      <c r="BC141" s="884"/>
      <c r="BD141" s="884"/>
      <c r="BE141" s="884"/>
      <c r="BF141" s="884"/>
      <c r="BG141" s="884"/>
      <c r="BH141" s="884"/>
      <c r="BI141" s="884"/>
      <c r="BJ141" s="884"/>
      <c r="BK141" s="884"/>
      <c r="BL141" s="884"/>
      <c r="BM141" s="884"/>
      <c r="BN141" s="884"/>
      <c r="BO141" s="884"/>
      <c r="BP141" s="884"/>
      <c r="BQ141" s="884"/>
      <c r="BR141" s="884"/>
      <c r="BS141" s="884"/>
      <c r="BT141" s="884"/>
      <c r="BU141" s="884"/>
      <c r="BV141" s="884"/>
      <c r="BW141" s="884"/>
      <c r="BX141" s="884"/>
      <c r="BY141" s="884"/>
      <c r="BZ141" s="884"/>
      <c r="CA141" s="884"/>
    </row>
    <row r="142" spans="2:79" s="854" customFormat="1">
      <c r="B142" s="855" t="s">
        <v>850</v>
      </c>
      <c r="C142" s="856" t="s">
        <v>102</v>
      </c>
      <c r="D142" s="874"/>
      <c r="E142" s="875"/>
      <c r="F142" s="875"/>
      <c r="G142" s="849">
        <f t="shared" si="44"/>
        <v>0</v>
      </c>
      <c r="H142" s="874"/>
      <c r="I142" s="875"/>
      <c r="J142" s="875"/>
      <c r="K142" s="849">
        <f t="shared" si="45"/>
        <v>0</v>
      </c>
      <c r="L142" s="874"/>
      <c r="M142" s="875"/>
      <c r="N142" s="875"/>
      <c r="O142" s="849">
        <f t="shared" si="46"/>
        <v>0</v>
      </c>
      <c r="P142" s="874"/>
      <c r="Q142" s="875"/>
      <c r="R142" s="875"/>
      <c r="S142" s="849">
        <f t="shared" si="47"/>
        <v>0</v>
      </c>
      <c r="T142" s="884"/>
      <c r="U142" s="884"/>
      <c r="V142" s="884"/>
      <c r="W142" s="884"/>
      <c r="X142" s="884"/>
      <c r="Y142" s="884"/>
      <c r="Z142" s="884"/>
      <c r="AA142" s="884"/>
      <c r="AB142" s="884"/>
      <c r="AC142" s="884"/>
      <c r="AD142" s="884"/>
      <c r="AE142" s="884"/>
      <c r="AF142" s="884"/>
      <c r="AG142" s="884"/>
      <c r="AH142" s="884"/>
      <c r="AI142" s="884"/>
      <c r="AJ142" s="884"/>
      <c r="AK142" s="884"/>
      <c r="AL142" s="884"/>
      <c r="AM142" s="884"/>
      <c r="AN142" s="884"/>
      <c r="AO142" s="884"/>
      <c r="AP142" s="884"/>
      <c r="AQ142" s="884"/>
      <c r="AR142" s="884"/>
      <c r="AS142" s="884"/>
      <c r="AT142" s="884"/>
      <c r="AU142" s="884"/>
      <c r="AV142" s="884"/>
      <c r="AW142" s="884"/>
      <c r="AX142" s="884"/>
      <c r="AY142" s="884"/>
      <c r="AZ142" s="884"/>
      <c r="BA142" s="884"/>
      <c r="BB142" s="884"/>
      <c r="BC142" s="884"/>
      <c r="BD142" s="884"/>
      <c r="BE142" s="884"/>
      <c r="BF142" s="884"/>
      <c r="BG142" s="884"/>
      <c r="BH142" s="884"/>
      <c r="BI142" s="884"/>
      <c r="BJ142" s="884"/>
      <c r="BK142" s="884"/>
      <c r="BL142" s="884"/>
      <c r="BM142" s="884"/>
      <c r="BN142" s="884"/>
      <c r="BO142" s="884"/>
      <c r="BP142" s="884"/>
      <c r="BQ142" s="884"/>
      <c r="BR142" s="884"/>
      <c r="BS142" s="884"/>
      <c r="BT142" s="884"/>
      <c r="BU142" s="884"/>
      <c r="BV142" s="884"/>
      <c r="BW142" s="884"/>
      <c r="BX142" s="884"/>
      <c r="BY142" s="884"/>
      <c r="BZ142" s="884"/>
      <c r="CA142" s="884"/>
    </row>
    <row r="143" spans="2:79" s="854" customFormat="1">
      <c r="B143" s="855" t="s">
        <v>851</v>
      </c>
      <c r="C143" s="856" t="s">
        <v>102</v>
      </c>
      <c r="D143" s="874"/>
      <c r="E143" s="875"/>
      <c r="F143" s="875"/>
      <c r="G143" s="849">
        <f t="shared" si="44"/>
        <v>0</v>
      </c>
      <c r="H143" s="874"/>
      <c r="I143" s="875"/>
      <c r="J143" s="875"/>
      <c r="K143" s="849">
        <f t="shared" si="45"/>
        <v>0</v>
      </c>
      <c r="L143" s="874"/>
      <c r="M143" s="875"/>
      <c r="N143" s="875"/>
      <c r="O143" s="849">
        <f t="shared" si="46"/>
        <v>0</v>
      </c>
      <c r="P143" s="874"/>
      <c r="Q143" s="875"/>
      <c r="R143" s="875"/>
      <c r="S143" s="849">
        <f t="shared" si="47"/>
        <v>0</v>
      </c>
      <c r="T143" s="884"/>
      <c r="U143" s="884"/>
      <c r="V143" s="884"/>
      <c r="W143" s="884"/>
      <c r="X143" s="884"/>
      <c r="Y143" s="884"/>
      <c r="Z143" s="884"/>
      <c r="AA143" s="884"/>
      <c r="AB143" s="884"/>
      <c r="AC143" s="884"/>
      <c r="AD143" s="884"/>
      <c r="AE143" s="884"/>
      <c r="AF143" s="884"/>
      <c r="AG143" s="884"/>
      <c r="AH143" s="884"/>
      <c r="AI143" s="884"/>
      <c r="AJ143" s="884"/>
      <c r="AK143" s="884"/>
      <c r="AL143" s="884"/>
      <c r="AM143" s="884"/>
      <c r="AN143" s="884"/>
      <c r="AO143" s="884"/>
      <c r="AP143" s="884"/>
      <c r="AQ143" s="884"/>
      <c r="AR143" s="884"/>
      <c r="AS143" s="884"/>
      <c r="AT143" s="884"/>
      <c r="AU143" s="884"/>
      <c r="AV143" s="884"/>
      <c r="AW143" s="884"/>
      <c r="AX143" s="884"/>
      <c r="AY143" s="884"/>
      <c r="AZ143" s="884"/>
      <c r="BA143" s="884"/>
      <c r="BB143" s="884"/>
      <c r="BC143" s="884"/>
      <c r="BD143" s="884"/>
      <c r="BE143" s="884"/>
      <c r="BF143" s="884"/>
      <c r="BG143" s="884"/>
      <c r="BH143" s="884"/>
      <c r="BI143" s="884"/>
      <c r="BJ143" s="884"/>
      <c r="BK143" s="884"/>
      <c r="BL143" s="884"/>
      <c r="BM143" s="884"/>
      <c r="BN143" s="884"/>
      <c r="BO143" s="884"/>
      <c r="BP143" s="884"/>
      <c r="BQ143" s="884"/>
      <c r="BR143" s="884"/>
      <c r="BS143" s="884"/>
      <c r="BT143" s="884"/>
      <c r="BU143" s="884"/>
      <c r="BV143" s="884"/>
      <c r="BW143" s="884"/>
      <c r="BX143" s="884"/>
      <c r="BY143" s="884"/>
      <c r="BZ143" s="884"/>
      <c r="CA143" s="884"/>
    </row>
    <row r="144" spans="2:79" s="854" customFormat="1">
      <c r="B144" s="855" t="s">
        <v>852</v>
      </c>
      <c r="C144" s="856" t="s">
        <v>102</v>
      </c>
      <c r="D144" s="874"/>
      <c r="E144" s="875"/>
      <c r="F144" s="875"/>
      <c r="G144" s="849">
        <f t="shared" si="44"/>
        <v>0</v>
      </c>
      <c r="H144" s="874"/>
      <c r="I144" s="875"/>
      <c r="J144" s="875"/>
      <c r="K144" s="849">
        <f t="shared" si="45"/>
        <v>0</v>
      </c>
      <c r="L144" s="874"/>
      <c r="M144" s="875"/>
      <c r="N144" s="875"/>
      <c r="O144" s="849">
        <f t="shared" si="46"/>
        <v>0</v>
      </c>
      <c r="P144" s="874"/>
      <c r="Q144" s="875"/>
      <c r="R144" s="875"/>
      <c r="S144" s="849">
        <f t="shared" si="47"/>
        <v>0</v>
      </c>
      <c r="T144" s="884"/>
      <c r="U144" s="884"/>
      <c r="V144" s="884"/>
      <c r="W144" s="884"/>
      <c r="X144" s="884"/>
      <c r="Y144" s="884"/>
      <c r="Z144" s="884"/>
      <c r="AA144" s="884"/>
      <c r="AB144" s="884"/>
      <c r="AC144" s="884"/>
      <c r="AD144" s="884"/>
      <c r="AE144" s="884"/>
      <c r="AF144" s="884"/>
      <c r="AG144" s="884"/>
      <c r="AH144" s="884"/>
      <c r="AI144" s="884"/>
      <c r="AJ144" s="884"/>
      <c r="AK144" s="884"/>
      <c r="AL144" s="884"/>
      <c r="AM144" s="884"/>
      <c r="AN144" s="884"/>
      <c r="AO144" s="884"/>
      <c r="AP144" s="884"/>
      <c r="AQ144" s="884"/>
      <c r="AR144" s="884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</row>
    <row r="145" spans="2:79" s="854" customFormat="1">
      <c r="B145" s="855" t="s">
        <v>853</v>
      </c>
      <c r="C145" s="856" t="s">
        <v>102</v>
      </c>
      <c r="D145" s="874"/>
      <c r="E145" s="875"/>
      <c r="F145" s="875"/>
      <c r="G145" s="849">
        <f t="shared" si="44"/>
        <v>0</v>
      </c>
      <c r="H145" s="874"/>
      <c r="I145" s="875"/>
      <c r="J145" s="875"/>
      <c r="K145" s="849">
        <f t="shared" si="45"/>
        <v>0</v>
      </c>
      <c r="L145" s="874"/>
      <c r="M145" s="875"/>
      <c r="N145" s="875"/>
      <c r="O145" s="849">
        <f t="shared" si="46"/>
        <v>0</v>
      </c>
      <c r="P145" s="874"/>
      <c r="Q145" s="875"/>
      <c r="R145" s="875"/>
      <c r="S145" s="849">
        <f t="shared" si="47"/>
        <v>0</v>
      </c>
      <c r="T145" s="884"/>
      <c r="U145" s="884"/>
      <c r="V145" s="884"/>
      <c r="W145" s="884"/>
      <c r="X145" s="884"/>
      <c r="Y145" s="884"/>
      <c r="Z145" s="884"/>
      <c r="AA145" s="884"/>
      <c r="AB145" s="884"/>
      <c r="AC145" s="884"/>
      <c r="AD145" s="884"/>
      <c r="AE145" s="884"/>
      <c r="AF145" s="884"/>
      <c r="AG145" s="884"/>
      <c r="AH145" s="884"/>
      <c r="AI145" s="884"/>
      <c r="AJ145" s="884"/>
      <c r="AK145" s="884"/>
      <c r="AL145" s="884"/>
      <c r="AM145" s="884"/>
      <c r="AN145" s="884"/>
      <c r="AO145" s="884"/>
      <c r="AP145" s="884"/>
      <c r="AQ145" s="884"/>
      <c r="AR145" s="884"/>
      <c r="AS145" s="884"/>
      <c r="AT145" s="884"/>
      <c r="AU145" s="884"/>
      <c r="AV145" s="884"/>
      <c r="AW145" s="884"/>
      <c r="AX145" s="884"/>
      <c r="AY145" s="884"/>
      <c r="AZ145" s="884"/>
      <c r="BA145" s="884"/>
      <c r="BB145" s="884"/>
      <c r="BC145" s="884"/>
      <c r="BD145" s="884"/>
      <c r="BE145" s="884"/>
      <c r="BF145" s="884"/>
      <c r="BG145" s="884"/>
      <c r="BH145" s="884"/>
      <c r="BI145" s="884"/>
      <c r="BJ145" s="884"/>
      <c r="BK145" s="884"/>
      <c r="BL145" s="884"/>
      <c r="BM145" s="884"/>
      <c r="BN145" s="884"/>
      <c r="BO145" s="884"/>
      <c r="BP145" s="884"/>
      <c r="BQ145" s="884"/>
      <c r="BR145" s="884"/>
      <c r="BS145" s="884"/>
      <c r="BT145" s="884"/>
      <c r="BU145" s="884"/>
      <c r="BV145" s="884"/>
      <c r="BW145" s="884"/>
      <c r="BX145" s="884"/>
      <c r="BY145" s="884"/>
      <c r="BZ145" s="884"/>
      <c r="CA145" s="884"/>
    </row>
    <row r="146" spans="2:79" s="854" customFormat="1">
      <c r="B146" s="855" t="s">
        <v>854</v>
      </c>
      <c r="C146" s="856" t="s">
        <v>102</v>
      </c>
      <c r="D146" s="874"/>
      <c r="E146" s="875"/>
      <c r="F146" s="875"/>
      <c r="G146" s="849">
        <f t="shared" si="44"/>
        <v>0</v>
      </c>
      <c r="H146" s="874"/>
      <c r="I146" s="875"/>
      <c r="J146" s="875"/>
      <c r="K146" s="849">
        <f t="shared" si="45"/>
        <v>0</v>
      </c>
      <c r="L146" s="874"/>
      <c r="M146" s="875"/>
      <c r="N146" s="875"/>
      <c r="O146" s="849">
        <f t="shared" si="46"/>
        <v>0</v>
      </c>
      <c r="P146" s="874"/>
      <c r="Q146" s="875"/>
      <c r="R146" s="875"/>
      <c r="S146" s="849">
        <f t="shared" si="47"/>
        <v>0</v>
      </c>
      <c r="T146" s="884"/>
      <c r="U146" s="884"/>
      <c r="V146" s="884"/>
      <c r="W146" s="884"/>
      <c r="X146" s="884"/>
      <c r="Y146" s="884"/>
      <c r="Z146" s="884"/>
      <c r="AA146" s="884"/>
      <c r="AB146" s="884"/>
      <c r="AC146" s="884"/>
      <c r="AD146" s="884"/>
      <c r="AE146" s="884"/>
      <c r="AF146" s="884"/>
      <c r="AG146" s="884"/>
      <c r="AH146" s="884"/>
      <c r="AI146" s="884"/>
      <c r="AJ146" s="884"/>
      <c r="AK146" s="884"/>
      <c r="AL146" s="884"/>
      <c r="AM146" s="884"/>
      <c r="AN146" s="884"/>
      <c r="AO146" s="884"/>
      <c r="AP146" s="884"/>
      <c r="AQ146" s="884"/>
      <c r="AR146" s="884"/>
      <c r="AS146" s="884"/>
      <c r="AT146" s="884"/>
      <c r="AU146" s="884"/>
      <c r="AV146" s="884"/>
      <c r="AW146" s="884"/>
      <c r="AX146" s="884"/>
      <c r="AY146" s="884"/>
      <c r="AZ146" s="884"/>
      <c r="BA146" s="884"/>
      <c r="BB146" s="884"/>
      <c r="BC146" s="884"/>
      <c r="BD146" s="884"/>
      <c r="BE146" s="884"/>
      <c r="BF146" s="884"/>
      <c r="BG146" s="884"/>
      <c r="BH146" s="884"/>
      <c r="BI146" s="884"/>
      <c r="BJ146" s="884"/>
      <c r="BK146" s="884"/>
      <c r="BL146" s="884"/>
      <c r="BM146" s="884"/>
      <c r="BN146" s="884"/>
      <c r="BO146" s="884"/>
      <c r="BP146" s="884"/>
      <c r="BQ146" s="884"/>
      <c r="BR146" s="884"/>
      <c r="BS146" s="884"/>
      <c r="BT146" s="884"/>
      <c r="BU146" s="884"/>
      <c r="BV146" s="884"/>
      <c r="BW146" s="884"/>
      <c r="BX146" s="884"/>
      <c r="BY146" s="884"/>
      <c r="BZ146" s="884"/>
      <c r="CA146" s="884"/>
    </row>
    <row r="147" spans="2:79" s="854" customFormat="1">
      <c r="B147" s="855" t="s">
        <v>855</v>
      </c>
      <c r="C147" s="856" t="s">
        <v>102</v>
      </c>
      <c r="D147" s="874"/>
      <c r="E147" s="875"/>
      <c r="F147" s="875"/>
      <c r="G147" s="849">
        <f t="shared" si="44"/>
        <v>0</v>
      </c>
      <c r="H147" s="874"/>
      <c r="I147" s="875"/>
      <c r="J147" s="875"/>
      <c r="K147" s="849">
        <f t="shared" si="45"/>
        <v>0</v>
      </c>
      <c r="L147" s="874"/>
      <c r="M147" s="875"/>
      <c r="N147" s="875"/>
      <c r="O147" s="849">
        <f t="shared" si="46"/>
        <v>0</v>
      </c>
      <c r="P147" s="874"/>
      <c r="Q147" s="875"/>
      <c r="R147" s="875"/>
      <c r="S147" s="849">
        <f t="shared" si="47"/>
        <v>0</v>
      </c>
      <c r="T147" s="884"/>
      <c r="U147" s="884"/>
      <c r="V147" s="884"/>
      <c r="W147" s="884"/>
      <c r="X147" s="884"/>
      <c r="Y147" s="884"/>
      <c r="Z147" s="884"/>
      <c r="AA147" s="884"/>
      <c r="AB147" s="884"/>
      <c r="AC147" s="884"/>
      <c r="AD147" s="884"/>
      <c r="AE147" s="884"/>
      <c r="AF147" s="884"/>
      <c r="AG147" s="884"/>
      <c r="AH147" s="884"/>
      <c r="AI147" s="884"/>
      <c r="AJ147" s="884"/>
      <c r="AK147" s="884"/>
      <c r="AL147" s="884"/>
      <c r="AM147" s="884"/>
      <c r="AN147" s="884"/>
      <c r="AO147" s="884"/>
      <c r="AP147" s="884"/>
      <c r="AQ147" s="884"/>
      <c r="AR147" s="884"/>
      <c r="AS147" s="884"/>
      <c r="AT147" s="884"/>
      <c r="AU147" s="884"/>
      <c r="AV147" s="884"/>
      <c r="AW147" s="884"/>
      <c r="AX147" s="884"/>
      <c r="AY147" s="884"/>
      <c r="AZ147" s="884"/>
      <c r="BA147" s="884"/>
      <c r="BB147" s="884"/>
      <c r="BC147" s="884"/>
      <c r="BD147" s="884"/>
      <c r="BE147" s="884"/>
      <c r="BF147" s="884"/>
      <c r="BG147" s="884"/>
      <c r="BH147" s="884"/>
      <c r="BI147" s="884"/>
      <c r="BJ147" s="884"/>
      <c r="BK147" s="884"/>
      <c r="BL147" s="884"/>
      <c r="BM147" s="884"/>
      <c r="BN147" s="884"/>
      <c r="BO147" s="884"/>
      <c r="BP147" s="884"/>
      <c r="BQ147" s="884"/>
      <c r="BR147" s="884"/>
      <c r="BS147" s="884"/>
      <c r="BT147" s="884"/>
      <c r="BU147" s="884"/>
      <c r="BV147" s="884"/>
      <c r="BW147" s="884"/>
      <c r="BX147" s="884"/>
      <c r="BY147" s="884"/>
      <c r="BZ147" s="884"/>
      <c r="CA147" s="884"/>
    </row>
    <row r="148" spans="2:79" s="854" customFormat="1">
      <c r="B148" s="855" t="s">
        <v>856</v>
      </c>
      <c r="C148" s="856" t="s">
        <v>102</v>
      </c>
      <c r="D148" s="874"/>
      <c r="E148" s="875"/>
      <c r="F148" s="875"/>
      <c r="G148" s="849">
        <f t="shared" si="44"/>
        <v>0</v>
      </c>
      <c r="H148" s="874"/>
      <c r="I148" s="875"/>
      <c r="J148" s="875"/>
      <c r="K148" s="849">
        <f t="shared" si="45"/>
        <v>0</v>
      </c>
      <c r="L148" s="874"/>
      <c r="M148" s="875"/>
      <c r="N148" s="875"/>
      <c r="O148" s="849">
        <f t="shared" si="46"/>
        <v>0</v>
      </c>
      <c r="P148" s="874"/>
      <c r="Q148" s="875"/>
      <c r="R148" s="875"/>
      <c r="S148" s="849">
        <f t="shared" si="47"/>
        <v>0</v>
      </c>
      <c r="T148" s="884"/>
      <c r="U148" s="884"/>
      <c r="V148" s="884"/>
      <c r="W148" s="884"/>
      <c r="X148" s="884"/>
      <c r="Y148" s="884"/>
      <c r="Z148" s="884"/>
      <c r="AA148" s="884"/>
      <c r="AB148" s="884"/>
      <c r="AC148" s="884"/>
      <c r="AD148" s="884"/>
      <c r="AE148" s="884"/>
      <c r="AF148" s="884"/>
      <c r="AG148" s="884"/>
      <c r="AH148" s="884"/>
      <c r="AI148" s="884"/>
      <c r="AJ148" s="884"/>
      <c r="AK148" s="884"/>
      <c r="AL148" s="884"/>
      <c r="AM148" s="884"/>
      <c r="AN148" s="884"/>
      <c r="AO148" s="884"/>
      <c r="AP148" s="884"/>
      <c r="AQ148" s="884"/>
      <c r="AR148" s="884"/>
      <c r="AS148" s="884"/>
      <c r="AT148" s="884"/>
      <c r="AU148" s="884"/>
      <c r="AV148" s="884"/>
      <c r="AW148" s="884"/>
      <c r="AX148" s="884"/>
      <c r="AY148" s="884"/>
      <c r="AZ148" s="884"/>
      <c r="BA148" s="884"/>
      <c r="BB148" s="884"/>
      <c r="BC148" s="884"/>
      <c r="BD148" s="884"/>
      <c r="BE148" s="884"/>
      <c r="BF148" s="884"/>
      <c r="BG148" s="884"/>
      <c r="BH148" s="884"/>
      <c r="BI148" s="884"/>
      <c r="BJ148" s="884"/>
      <c r="BK148" s="884"/>
      <c r="BL148" s="884"/>
      <c r="BM148" s="884"/>
      <c r="BN148" s="884"/>
      <c r="BO148" s="884"/>
      <c r="BP148" s="884"/>
      <c r="BQ148" s="884"/>
      <c r="BR148" s="884"/>
      <c r="BS148" s="884"/>
      <c r="BT148" s="884"/>
      <c r="BU148" s="884"/>
      <c r="BV148" s="884"/>
      <c r="BW148" s="884"/>
      <c r="BX148" s="884"/>
      <c r="BY148" s="884"/>
      <c r="BZ148" s="884"/>
      <c r="CA148" s="884"/>
    </row>
    <row r="149" spans="2:79" s="854" customFormat="1" ht="25.5">
      <c r="B149" s="857" t="s">
        <v>1095</v>
      </c>
      <c r="C149" s="839"/>
      <c r="D149" s="851"/>
      <c r="E149" s="852"/>
      <c r="F149" s="852"/>
      <c r="G149" s="853">
        <f>SUM(G150:G161)</f>
        <v>0</v>
      </c>
      <c r="H149" s="851"/>
      <c r="I149" s="852"/>
      <c r="J149" s="852"/>
      <c r="K149" s="853">
        <f>SUM(K150:K161)</f>
        <v>0</v>
      </c>
      <c r="L149" s="851"/>
      <c r="M149" s="852"/>
      <c r="N149" s="852"/>
      <c r="O149" s="853">
        <f>SUM(O150:O161)</f>
        <v>0</v>
      </c>
      <c r="P149" s="851"/>
      <c r="Q149" s="852"/>
      <c r="R149" s="852"/>
      <c r="S149" s="853">
        <f>SUM(S150:S161)</f>
        <v>0</v>
      </c>
      <c r="T149" s="884"/>
      <c r="U149" s="884"/>
      <c r="V149" s="884"/>
      <c r="W149" s="884"/>
      <c r="X149" s="884"/>
      <c r="Y149" s="884"/>
      <c r="Z149" s="884"/>
      <c r="AA149" s="884"/>
      <c r="AB149" s="884"/>
      <c r="AC149" s="884"/>
      <c r="AD149" s="884"/>
      <c r="AE149" s="884"/>
      <c r="AF149" s="884"/>
      <c r="AG149" s="884"/>
      <c r="AH149" s="884"/>
      <c r="AI149" s="884"/>
      <c r="AJ149" s="884"/>
      <c r="AK149" s="884"/>
      <c r="AL149" s="884"/>
      <c r="AM149" s="884"/>
      <c r="AN149" s="884"/>
      <c r="AO149" s="884"/>
      <c r="AP149" s="884"/>
      <c r="AQ149" s="884"/>
      <c r="AR149" s="884"/>
      <c r="AS149" s="884"/>
      <c r="AT149" s="884"/>
      <c r="AU149" s="884"/>
      <c r="AV149" s="884"/>
      <c r="AW149" s="884"/>
      <c r="AX149" s="884"/>
      <c r="AY149" s="884"/>
      <c r="AZ149" s="884"/>
      <c r="BA149" s="884"/>
      <c r="BB149" s="884"/>
      <c r="BC149" s="884"/>
      <c r="BD149" s="884"/>
      <c r="BE149" s="884"/>
      <c r="BF149" s="884"/>
      <c r="BG149" s="884"/>
      <c r="BH149" s="884"/>
      <c r="BI149" s="884"/>
      <c r="BJ149" s="884"/>
      <c r="BK149" s="884"/>
      <c r="BL149" s="884"/>
      <c r="BM149" s="884"/>
      <c r="BN149" s="884"/>
      <c r="BO149" s="884"/>
      <c r="BP149" s="884"/>
      <c r="BQ149" s="884"/>
      <c r="BR149" s="884"/>
      <c r="BS149" s="884"/>
      <c r="BT149" s="884"/>
      <c r="BU149" s="884"/>
      <c r="BV149" s="884"/>
      <c r="BW149" s="884"/>
      <c r="BX149" s="884"/>
      <c r="BY149" s="884"/>
      <c r="BZ149" s="884"/>
      <c r="CA149" s="884"/>
    </row>
    <row r="150" spans="2:79" s="854" customFormat="1">
      <c r="B150" s="855" t="s">
        <v>857</v>
      </c>
      <c r="C150" s="856" t="s">
        <v>102</v>
      </c>
      <c r="D150" s="874"/>
      <c r="E150" s="875"/>
      <c r="F150" s="875"/>
      <c r="G150" s="849">
        <f t="shared" ref="G150:G161" si="48">D150*(E150+F150)</f>
        <v>0</v>
      </c>
      <c r="H150" s="874"/>
      <c r="I150" s="875"/>
      <c r="J150" s="875"/>
      <c r="K150" s="849">
        <f t="shared" ref="K150:K161" si="49">H150*(I150+J150)</f>
        <v>0</v>
      </c>
      <c r="L150" s="874"/>
      <c r="M150" s="875"/>
      <c r="N150" s="875"/>
      <c r="O150" s="849">
        <f t="shared" ref="O150:O161" si="50">L150*(M150+N150)</f>
        <v>0</v>
      </c>
      <c r="P150" s="874"/>
      <c r="Q150" s="875"/>
      <c r="R150" s="875"/>
      <c r="S150" s="849">
        <f t="shared" ref="S150:S161" si="51">P150*(Q150+R150)</f>
        <v>0</v>
      </c>
      <c r="T150" s="884"/>
      <c r="U150" s="884"/>
      <c r="V150" s="884"/>
      <c r="W150" s="884"/>
      <c r="X150" s="884"/>
      <c r="Y150" s="884"/>
      <c r="Z150" s="884"/>
      <c r="AA150" s="884"/>
      <c r="AB150" s="884"/>
      <c r="AC150" s="884"/>
      <c r="AD150" s="884"/>
      <c r="AE150" s="884"/>
      <c r="AF150" s="884"/>
      <c r="AG150" s="884"/>
      <c r="AH150" s="884"/>
      <c r="AI150" s="884"/>
      <c r="AJ150" s="884"/>
      <c r="AK150" s="884"/>
      <c r="AL150" s="884"/>
      <c r="AM150" s="884"/>
      <c r="AN150" s="884"/>
      <c r="AO150" s="884"/>
      <c r="AP150" s="884"/>
      <c r="AQ150" s="884"/>
      <c r="AR150" s="884"/>
      <c r="AS150" s="884"/>
      <c r="AT150" s="884"/>
      <c r="AU150" s="884"/>
      <c r="AV150" s="884"/>
      <c r="AW150" s="884"/>
      <c r="AX150" s="884"/>
      <c r="AY150" s="884"/>
      <c r="AZ150" s="884"/>
      <c r="BA150" s="884"/>
      <c r="BB150" s="884"/>
      <c r="BC150" s="884"/>
      <c r="BD150" s="884"/>
      <c r="BE150" s="884"/>
      <c r="BF150" s="884"/>
      <c r="BG150" s="884"/>
      <c r="BH150" s="884"/>
      <c r="BI150" s="884"/>
      <c r="BJ150" s="884"/>
      <c r="BK150" s="884"/>
      <c r="BL150" s="884"/>
      <c r="BM150" s="884"/>
      <c r="BN150" s="884"/>
      <c r="BO150" s="884"/>
      <c r="BP150" s="884"/>
      <c r="BQ150" s="884"/>
      <c r="BR150" s="884"/>
      <c r="BS150" s="884"/>
      <c r="BT150" s="884"/>
      <c r="BU150" s="884"/>
      <c r="BV150" s="884"/>
      <c r="BW150" s="884"/>
      <c r="BX150" s="884"/>
      <c r="BY150" s="884"/>
      <c r="BZ150" s="884"/>
      <c r="CA150" s="884"/>
    </row>
    <row r="151" spans="2:79" s="854" customFormat="1">
      <c r="B151" s="855" t="s">
        <v>858</v>
      </c>
      <c r="C151" s="856" t="s">
        <v>102</v>
      </c>
      <c r="D151" s="874"/>
      <c r="E151" s="875"/>
      <c r="F151" s="875"/>
      <c r="G151" s="849">
        <f t="shared" si="48"/>
        <v>0</v>
      </c>
      <c r="H151" s="874"/>
      <c r="I151" s="875"/>
      <c r="J151" s="875"/>
      <c r="K151" s="849">
        <f t="shared" si="49"/>
        <v>0</v>
      </c>
      <c r="L151" s="874"/>
      <c r="M151" s="875"/>
      <c r="N151" s="875"/>
      <c r="O151" s="849">
        <f t="shared" si="50"/>
        <v>0</v>
      </c>
      <c r="P151" s="874"/>
      <c r="Q151" s="875"/>
      <c r="R151" s="875"/>
      <c r="S151" s="849">
        <f t="shared" si="51"/>
        <v>0</v>
      </c>
      <c r="T151" s="884"/>
      <c r="U151" s="884"/>
      <c r="V151" s="884"/>
      <c r="W151" s="884"/>
      <c r="X151" s="884"/>
      <c r="Y151" s="884"/>
      <c r="Z151" s="884"/>
      <c r="AA151" s="884"/>
      <c r="AB151" s="884"/>
      <c r="AC151" s="884"/>
      <c r="AD151" s="884"/>
      <c r="AE151" s="884"/>
      <c r="AF151" s="884"/>
      <c r="AG151" s="884"/>
      <c r="AH151" s="884"/>
      <c r="AI151" s="884"/>
      <c r="AJ151" s="884"/>
      <c r="AK151" s="884"/>
      <c r="AL151" s="884"/>
      <c r="AM151" s="884"/>
      <c r="AN151" s="884"/>
      <c r="AO151" s="884"/>
      <c r="AP151" s="884"/>
      <c r="AQ151" s="884"/>
      <c r="AR151" s="884"/>
      <c r="AS151" s="884"/>
      <c r="AT151" s="884"/>
      <c r="AU151" s="884"/>
      <c r="AV151" s="884"/>
      <c r="AW151" s="884"/>
      <c r="AX151" s="884"/>
      <c r="AY151" s="884"/>
      <c r="AZ151" s="884"/>
      <c r="BA151" s="884"/>
      <c r="BB151" s="884"/>
      <c r="BC151" s="884"/>
      <c r="BD151" s="884"/>
      <c r="BE151" s="884"/>
      <c r="BF151" s="884"/>
      <c r="BG151" s="884"/>
      <c r="BH151" s="884"/>
      <c r="BI151" s="884"/>
      <c r="BJ151" s="884"/>
      <c r="BK151" s="884"/>
      <c r="BL151" s="884"/>
      <c r="BM151" s="884"/>
      <c r="BN151" s="884"/>
      <c r="BO151" s="884"/>
      <c r="BP151" s="884"/>
      <c r="BQ151" s="884"/>
      <c r="BR151" s="884"/>
      <c r="BS151" s="884"/>
      <c r="BT151" s="884"/>
      <c r="BU151" s="884"/>
      <c r="BV151" s="884"/>
      <c r="BW151" s="884"/>
      <c r="BX151" s="884"/>
      <c r="BY151" s="884"/>
      <c r="BZ151" s="884"/>
      <c r="CA151" s="884"/>
    </row>
    <row r="152" spans="2:79" s="854" customFormat="1">
      <c r="B152" s="855" t="s">
        <v>859</v>
      </c>
      <c r="C152" s="856" t="s">
        <v>102</v>
      </c>
      <c r="D152" s="874"/>
      <c r="E152" s="875"/>
      <c r="F152" s="875"/>
      <c r="G152" s="849">
        <f t="shared" si="48"/>
        <v>0</v>
      </c>
      <c r="H152" s="874"/>
      <c r="I152" s="875"/>
      <c r="J152" s="875"/>
      <c r="K152" s="849">
        <f t="shared" si="49"/>
        <v>0</v>
      </c>
      <c r="L152" s="874"/>
      <c r="M152" s="875"/>
      <c r="N152" s="875"/>
      <c r="O152" s="849">
        <f t="shared" si="50"/>
        <v>0</v>
      </c>
      <c r="P152" s="874"/>
      <c r="Q152" s="875"/>
      <c r="R152" s="875"/>
      <c r="S152" s="849">
        <f t="shared" si="51"/>
        <v>0</v>
      </c>
      <c r="T152" s="884"/>
      <c r="U152" s="884"/>
      <c r="V152" s="884"/>
      <c r="W152" s="884"/>
      <c r="X152" s="884"/>
      <c r="Y152" s="884"/>
      <c r="Z152" s="884"/>
      <c r="AA152" s="884"/>
      <c r="AB152" s="884"/>
      <c r="AC152" s="884"/>
      <c r="AD152" s="884"/>
      <c r="AE152" s="884"/>
      <c r="AF152" s="884"/>
      <c r="AG152" s="884"/>
      <c r="AH152" s="884"/>
      <c r="AI152" s="884"/>
      <c r="AJ152" s="884"/>
      <c r="AK152" s="884"/>
      <c r="AL152" s="884"/>
      <c r="AM152" s="884"/>
      <c r="AN152" s="884"/>
      <c r="AO152" s="884"/>
      <c r="AP152" s="884"/>
      <c r="AQ152" s="884"/>
      <c r="AR152" s="884"/>
      <c r="AS152" s="884"/>
      <c r="AT152" s="884"/>
      <c r="AU152" s="884"/>
      <c r="AV152" s="884"/>
      <c r="AW152" s="884"/>
      <c r="AX152" s="884"/>
      <c r="AY152" s="884"/>
      <c r="AZ152" s="884"/>
      <c r="BA152" s="884"/>
      <c r="BB152" s="884"/>
      <c r="BC152" s="884"/>
      <c r="BD152" s="884"/>
      <c r="BE152" s="884"/>
      <c r="BF152" s="884"/>
      <c r="BG152" s="884"/>
      <c r="BH152" s="884"/>
      <c r="BI152" s="884"/>
      <c r="BJ152" s="884"/>
      <c r="BK152" s="884"/>
      <c r="BL152" s="884"/>
      <c r="BM152" s="884"/>
      <c r="BN152" s="884"/>
      <c r="BO152" s="884"/>
      <c r="BP152" s="884"/>
      <c r="BQ152" s="884"/>
      <c r="BR152" s="884"/>
      <c r="BS152" s="884"/>
      <c r="BT152" s="884"/>
      <c r="BU152" s="884"/>
      <c r="BV152" s="884"/>
      <c r="BW152" s="884"/>
      <c r="BX152" s="884"/>
      <c r="BY152" s="884"/>
      <c r="BZ152" s="884"/>
      <c r="CA152" s="884"/>
    </row>
    <row r="153" spans="2:79" s="854" customFormat="1">
      <c r="B153" s="855" t="s">
        <v>860</v>
      </c>
      <c r="C153" s="856" t="s">
        <v>102</v>
      </c>
      <c r="D153" s="874"/>
      <c r="E153" s="875"/>
      <c r="F153" s="875"/>
      <c r="G153" s="849">
        <f t="shared" si="48"/>
        <v>0</v>
      </c>
      <c r="H153" s="874"/>
      <c r="I153" s="875"/>
      <c r="J153" s="875"/>
      <c r="K153" s="849">
        <f t="shared" si="49"/>
        <v>0</v>
      </c>
      <c r="L153" s="874"/>
      <c r="M153" s="875"/>
      <c r="N153" s="875"/>
      <c r="O153" s="849">
        <f t="shared" si="50"/>
        <v>0</v>
      </c>
      <c r="P153" s="874"/>
      <c r="Q153" s="875"/>
      <c r="R153" s="875"/>
      <c r="S153" s="849">
        <f t="shared" si="51"/>
        <v>0</v>
      </c>
      <c r="T153" s="884"/>
      <c r="U153" s="884"/>
      <c r="V153" s="884"/>
      <c r="W153" s="884"/>
      <c r="X153" s="884"/>
      <c r="Y153" s="884"/>
      <c r="Z153" s="884"/>
      <c r="AA153" s="884"/>
      <c r="AB153" s="884"/>
      <c r="AC153" s="884"/>
      <c r="AD153" s="884"/>
      <c r="AE153" s="884"/>
      <c r="AF153" s="884"/>
      <c r="AG153" s="884"/>
      <c r="AH153" s="884"/>
      <c r="AI153" s="884"/>
      <c r="AJ153" s="884"/>
      <c r="AK153" s="884"/>
      <c r="AL153" s="884"/>
      <c r="AM153" s="884"/>
      <c r="AN153" s="884"/>
      <c r="AO153" s="884"/>
      <c r="AP153" s="884"/>
      <c r="AQ153" s="884"/>
      <c r="AR153" s="884"/>
      <c r="AS153" s="884"/>
      <c r="AT153" s="884"/>
      <c r="AU153" s="884"/>
      <c r="AV153" s="884"/>
      <c r="AW153" s="884"/>
      <c r="AX153" s="884"/>
      <c r="AY153" s="884"/>
      <c r="AZ153" s="884"/>
      <c r="BA153" s="884"/>
      <c r="BB153" s="884"/>
      <c r="BC153" s="884"/>
      <c r="BD153" s="884"/>
      <c r="BE153" s="884"/>
      <c r="BF153" s="884"/>
      <c r="BG153" s="884"/>
      <c r="BH153" s="884"/>
      <c r="BI153" s="884"/>
      <c r="BJ153" s="884"/>
      <c r="BK153" s="884"/>
      <c r="BL153" s="884"/>
      <c r="BM153" s="884"/>
      <c r="BN153" s="884"/>
      <c r="BO153" s="884"/>
      <c r="BP153" s="884"/>
      <c r="BQ153" s="884"/>
      <c r="BR153" s="884"/>
      <c r="BS153" s="884"/>
      <c r="BT153" s="884"/>
      <c r="BU153" s="884"/>
      <c r="BV153" s="884"/>
      <c r="BW153" s="884"/>
      <c r="BX153" s="884"/>
      <c r="BY153" s="884"/>
      <c r="BZ153" s="884"/>
      <c r="CA153" s="884"/>
    </row>
    <row r="154" spans="2:79" s="854" customFormat="1">
      <c r="B154" s="855" t="s">
        <v>861</v>
      </c>
      <c r="C154" s="856" t="s">
        <v>102</v>
      </c>
      <c r="D154" s="874"/>
      <c r="E154" s="875"/>
      <c r="F154" s="875"/>
      <c r="G154" s="849">
        <f t="shared" si="48"/>
        <v>0</v>
      </c>
      <c r="H154" s="874"/>
      <c r="I154" s="875"/>
      <c r="J154" s="875"/>
      <c r="K154" s="849">
        <f t="shared" si="49"/>
        <v>0</v>
      </c>
      <c r="L154" s="874"/>
      <c r="M154" s="875"/>
      <c r="N154" s="875"/>
      <c r="O154" s="849">
        <f t="shared" si="50"/>
        <v>0</v>
      </c>
      <c r="P154" s="874"/>
      <c r="Q154" s="875"/>
      <c r="R154" s="875"/>
      <c r="S154" s="849">
        <f t="shared" si="51"/>
        <v>0</v>
      </c>
      <c r="T154" s="884"/>
      <c r="U154" s="884"/>
      <c r="V154" s="884"/>
      <c r="W154" s="884"/>
      <c r="X154" s="884"/>
      <c r="Y154" s="884"/>
      <c r="Z154" s="884"/>
      <c r="AA154" s="884"/>
      <c r="AB154" s="884"/>
      <c r="AC154" s="884"/>
      <c r="AD154" s="884"/>
      <c r="AE154" s="884"/>
      <c r="AF154" s="884"/>
      <c r="AG154" s="884"/>
      <c r="AH154" s="884"/>
      <c r="AI154" s="884"/>
      <c r="AJ154" s="884"/>
      <c r="AK154" s="884"/>
      <c r="AL154" s="884"/>
      <c r="AM154" s="884"/>
      <c r="AN154" s="884"/>
      <c r="AO154" s="884"/>
      <c r="AP154" s="884"/>
      <c r="AQ154" s="884"/>
      <c r="AR154" s="884"/>
      <c r="AS154" s="884"/>
      <c r="AT154" s="884"/>
      <c r="AU154" s="884"/>
      <c r="AV154" s="884"/>
      <c r="AW154" s="884"/>
      <c r="AX154" s="884"/>
      <c r="AY154" s="884"/>
      <c r="AZ154" s="884"/>
      <c r="BA154" s="884"/>
      <c r="BB154" s="884"/>
      <c r="BC154" s="884"/>
      <c r="BD154" s="884"/>
      <c r="BE154" s="884"/>
      <c r="BF154" s="884"/>
      <c r="BG154" s="884"/>
      <c r="BH154" s="884"/>
      <c r="BI154" s="884"/>
      <c r="BJ154" s="884"/>
      <c r="BK154" s="884"/>
      <c r="BL154" s="884"/>
      <c r="BM154" s="884"/>
      <c r="BN154" s="884"/>
      <c r="BO154" s="884"/>
      <c r="BP154" s="884"/>
      <c r="BQ154" s="884"/>
      <c r="BR154" s="884"/>
      <c r="BS154" s="884"/>
      <c r="BT154" s="884"/>
      <c r="BU154" s="884"/>
      <c r="BV154" s="884"/>
      <c r="BW154" s="884"/>
      <c r="BX154" s="884"/>
      <c r="BY154" s="884"/>
      <c r="BZ154" s="884"/>
      <c r="CA154" s="884"/>
    </row>
    <row r="155" spans="2:79" s="854" customFormat="1">
      <c r="B155" s="855" t="s">
        <v>862</v>
      </c>
      <c r="C155" s="856" t="s">
        <v>102</v>
      </c>
      <c r="D155" s="874"/>
      <c r="E155" s="875"/>
      <c r="F155" s="875"/>
      <c r="G155" s="849">
        <f t="shared" si="48"/>
        <v>0</v>
      </c>
      <c r="H155" s="874"/>
      <c r="I155" s="875"/>
      <c r="J155" s="875"/>
      <c r="K155" s="849">
        <f t="shared" si="49"/>
        <v>0</v>
      </c>
      <c r="L155" s="874"/>
      <c r="M155" s="875"/>
      <c r="N155" s="875"/>
      <c r="O155" s="849">
        <f t="shared" si="50"/>
        <v>0</v>
      </c>
      <c r="P155" s="874"/>
      <c r="Q155" s="875"/>
      <c r="R155" s="875"/>
      <c r="S155" s="849">
        <f t="shared" si="51"/>
        <v>0</v>
      </c>
      <c r="T155" s="884"/>
      <c r="U155" s="884"/>
      <c r="V155" s="884"/>
      <c r="W155" s="884"/>
      <c r="X155" s="884"/>
      <c r="Y155" s="884"/>
      <c r="Z155" s="884"/>
      <c r="AA155" s="884"/>
      <c r="AB155" s="884"/>
      <c r="AC155" s="884"/>
      <c r="AD155" s="884"/>
      <c r="AE155" s="884"/>
      <c r="AF155" s="884"/>
      <c r="AG155" s="884"/>
      <c r="AH155" s="884"/>
      <c r="AI155" s="884"/>
      <c r="AJ155" s="884"/>
      <c r="AK155" s="884"/>
      <c r="AL155" s="884"/>
      <c r="AM155" s="884"/>
      <c r="AN155" s="884"/>
      <c r="AO155" s="884"/>
      <c r="AP155" s="884"/>
      <c r="AQ155" s="884"/>
      <c r="AR155" s="884"/>
      <c r="AS155" s="884"/>
      <c r="AT155" s="884"/>
      <c r="AU155" s="884"/>
      <c r="AV155" s="884"/>
      <c r="AW155" s="884"/>
      <c r="AX155" s="884"/>
      <c r="AY155" s="884"/>
      <c r="AZ155" s="884"/>
      <c r="BA155" s="884"/>
      <c r="BB155" s="884"/>
      <c r="BC155" s="884"/>
      <c r="BD155" s="884"/>
      <c r="BE155" s="884"/>
      <c r="BF155" s="884"/>
      <c r="BG155" s="884"/>
      <c r="BH155" s="884"/>
      <c r="BI155" s="884"/>
      <c r="BJ155" s="884"/>
      <c r="BK155" s="884"/>
      <c r="BL155" s="884"/>
      <c r="BM155" s="884"/>
      <c r="BN155" s="884"/>
      <c r="BO155" s="884"/>
      <c r="BP155" s="884"/>
      <c r="BQ155" s="884"/>
      <c r="BR155" s="884"/>
      <c r="BS155" s="884"/>
      <c r="BT155" s="884"/>
      <c r="BU155" s="884"/>
      <c r="BV155" s="884"/>
      <c r="BW155" s="884"/>
      <c r="BX155" s="884"/>
      <c r="BY155" s="884"/>
      <c r="BZ155" s="884"/>
      <c r="CA155" s="884"/>
    </row>
    <row r="156" spans="2:79" s="854" customFormat="1">
      <c r="B156" s="855" t="s">
        <v>863</v>
      </c>
      <c r="C156" s="856" t="s">
        <v>102</v>
      </c>
      <c r="D156" s="874"/>
      <c r="E156" s="875"/>
      <c r="F156" s="875"/>
      <c r="G156" s="849">
        <f t="shared" si="48"/>
        <v>0</v>
      </c>
      <c r="H156" s="874"/>
      <c r="I156" s="875"/>
      <c r="J156" s="875"/>
      <c r="K156" s="849">
        <f t="shared" si="49"/>
        <v>0</v>
      </c>
      <c r="L156" s="874"/>
      <c r="M156" s="875"/>
      <c r="N156" s="875"/>
      <c r="O156" s="849">
        <f t="shared" si="50"/>
        <v>0</v>
      </c>
      <c r="P156" s="874"/>
      <c r="Q156" s="875"/>
      <c r="R156" s="875"/>
      <c r="S156" s="849">
        <f t="shared" si="51"/>
        <v>0</v>
      </c>
      <c r="T156" s="884"/>
      <c r="U156" s="884"/>
      <c r="V156" s="884"/>
      <c r="W156" s="884"/>
      <c r="X156" s="884"/>
      <c r="Y156" s="884"/>
      <c r="Z156" s="884"/>
      <c r="AA156" s="884"/>
      <c r="AB156" s="884"/>
      <c r="AC156" s="884"/>
      <c r="AD156" s="884"/>
      <c r="AE156" s="884"/>
      <c r="AF156" s="884"/>
      <c r="AG156" s="884"/>
      <c r="AH156" s="884"/>
      <c r="AI156" s="884"/>
      <c r="AJ156" s="884"/>
      <c r="AK156" s="884"/>
      <c r="AL156" s="884"/>
      <c r="AM156" s="884"/>
      <c r="AN156" s="884"/>
      <c r="AO156" s="884"/>
      <c r="AP156" s="884"/>
      <c r="AQ156" s="884"/>
      <c r="AR156" s="884"/>
      <c r="AS156" s="884"/>
      <c r="AT156" s="884"/>
      <c r="AU156" s="884"/>
      <c r="AV156" s="884"/>
      <c r="AW156" s="884"/>
      <c r="AX156" s="884"/>
      <c r="AY156" s="884"/>
      <c r="AZ156" s="884"/>
      <c r="BA156" s="884"/>
      <c r="BB156" s="884"/>
      <c r="BC156" s="884"/>
      <c r="BD156" s="884"/>
      <c r="BE156" s="884"/>
      <c r="BF156" s="884"/>
      <c r="BG156" s="884"/>
      <c r="BH156" s="884"/>
      <c r="BI156" s="884"/>
      <c r="BJ156" s="884"/>
      <c r="BK156" s="884"/>
      <c r="BL156" s="884"/>
      <c r="BM156" s="884"/>
      <c r="BN156" s="884"/>
      <c r="BO156" s="884"/>
      <c r="BP156" s="884"/>
      <c r="BQ156" s="884"/>
      <c r="BR156" s="884"/>
      <c r="BS156" s="884"/>
      <c r="BT156" s="884"/>
      <c r="BU156" s="884"/>
      <c r="BV156" s="884"/>
      <c r="BW156" s="884"/>
      <c r="BX156" s="884"/>
      <c r="BY156" s="884"/>
      <c r="BZ156" s="884"/>
      <c r="CA156" s="884"/>
    </row>
    <row r="157" spans="2:79" s="854" customFormat="1">
      <c r="B157" s="855" t="s">
        <v>864</v>
      </c>
      <c r="C157" s="856" t="s">
        <v>102</v>
      </c>
      <c r="D157" s="874"/>
      <c r="E157" s="875"/>
      <c r="F157" s="875"/>
      <c r="G157" s="849">
        <f t="shared" si="48"/>
        <v>0</v>
      </c>
      <c r="H157" s="874"/>
      <c r="I157" s="875"/>
      <c r="J157" s="875"/>
      <c r="K157" s="849">
        <f t="shared" si="49"/>
        <v>0</v>
      </c>
      <c r="L157" s="874"/>
      <c r="M157" s="875"/>
      <c r="N157" s="875"/>
      <c r="O157" s="849">
        <f t="shared" si="50"/>
        <v>0</v>
      </c>
      <c r="P157" s="874"/>
      <c r="Q157" s="875"/>
      <c r="R157" s="875"/>
      <c r="S157" s="849">
        <f t="shared" si="51"/>
        <v>0</v>
      </c>
      <c r="T157" s="884"/>
      <c r="U157" s="884"/>
      <c r="V157" s="884"/>
      <c r="W157" s="884"/>
      <c r="X157" s="884"/>
      <c r="Y157" s="884"/>
      <c r="Z157" s="884"/>
      <c r="AA157" s="884"/>
      <c r="AB157" s="884"/>
      <c r="AC157" s="884"/>
      <c r="AD157" s="884"/>
      <c r="AE157" s="884"/>
      <c r="AF157" s="884"/>
      <c r="AG157" s="884"/>
      <c r="AH157" s="884"/>
      <c r="AI157" s="884"/>
      <c r="AJ157" s="884"/>
      <c r="AK157" s="884"/>
      <c r="AL157" s="884"/>
      <c r="AM157" s="884"/>
      <c r="AN157" s="884"/>
      <c r="AO157" s="884"/>
      <c r="AP157" s="884"/>
      <c r="AQ157" s="884"/>
      <c r="AR157" s="884"/>
      <c r="AS157" s="884"/>
      <c r="AT157" s="884"/>
      <c r="AU157" s="884"/>
      <c r="AV157" s="884"/>
      <c r="AW157" s="884"/>
      <c r="AX157" s="884"/>
      <c r="AY157" s="884"/>
      <c r="AZ157" s="884"/>
      <c r="BA157" s="884"/>
      <c r="BB157" s="884"/>
      <c r="BC157" s="884"/>
      <c r="BD157" s="884"/>
      <c r="BE157" s="884"/>
      <c r="BF157" s="884"/>
      <c r="BG157" s="884"/>
      <c r="BH157" s="884"/>
      <c r="BI157" s="884"/>
      <c r="BJ157" s="884"/>
      <c r="BK157" s="884"/>
      <c r="BL157" s="884"/>
      <c r="BM157" s="884"/>
      <c r="BN157" s="884"/>
      <c r="BO157" s="884"/>
      <c r="BP157" s="884"/>
      <c r="BQ157" s="884"/>
      <c r="BR157" s="884"/>
      <c r="BS157" s="884"/>
      <c r="BT157" s="884"/>
      <c r="BU157" s="884"/>
      <c r="BV157" s="884"/>
      <c r="BW157" s="884"/>
      <c r="BX157" s="884"/>
      <c r="BY157" s="884"/>
      <c r="BZ157" s="884"/>
      <c r="CA157" s="884"/>
    </row>
    <row r="158" spans="2:79" s="854" customFormat="1">
      <c r="B158" s="855" t="s">
        <v>865</v>
      </c>
      <c r="C158" s="856" t="s">
        <v>102</v>
      </c>
      <c r="D158" s="874"/>
      <c r="E158" s="875"/>
      <c r="F158" s="875"/>
      <c r="G158" s="849">
        <f t="shared" si="48"/>
        <v>0</v>
      </c>
      <c r="H158" s="874"/>
      <c r="I158" s="875"/>
      <c r="J158" s="875"/>
      <c r="K158" s="849">
        <f t="shared" si="49"/>
        <v>0</v>
      </c>
      <c r="L158" s="874"/>
      <c r="M158" s="875"/>
      <c r="N158" s="875"/>
      <c r="O158" s="849">
        <f t="shared" si="50"/>
        <v>0</v>
      </c>
      <c r="P158" s="874"/>
      <c r="Q158" s="875"/>
      <c r="R158" s="875"/>
      <c r="S158" s="849">
        <f t="shared" si="51"/>
        <v>0</v>
      </c>
      <c r="T158" s="884"/>
      <c r="U158" s="884"/>
      <c r="V158" s="884"/>
      <c r="W158" s="884"/>
      <c r="X158" s="884"/>
      <c r="Y158" s="884"/>
      <c r="Z158" s="884"/>
      <c r="AA158" s="884"/>
      <c r="AB158" s="884"/>
      <c r="AC158" s="884"/>
      <c r="AD158" s="884"/>
      <c r="AE158" s="884"/>
      <c r="AF158" s="884"/>
      <c r="AG158" s="884"/>
      <c r="AH158" s="884"/>
      <c r="AI158" s="884"/>
      <c r="AJ158" s="884"/>
      <c r="AK158" s="884"/>
      <c r="AL158" s="884"/>
      <c r="AM158" s="884"/>
      <c r="AN158" s="884"/>
      <c r="AO158" s="884"/>
      <c r="AP158" s="884"/>
      <c r="AQ158" s="884"/>
      <c r="AR158" s="884"/>
      <c r="AS158" s="884"/>
      <c r="AT158" s="884"/>
      <c r="AU158" s="884"/>
      <c r="AV158" s="884"/>
      <c r="AW158" s="884"/>
      <c r="AX158" s="884"/>
      <c r="AY158" s="884"/>
      <c r="AZ158" s="884"/>
      <c r="BA158" s="884"/>
      <c r="BB158" s="884"/>
      <c r="BC158" s="884"/>
      <c r="BD158" s="884"/>
      <c r="BE158" s="884"/>
      <c r="BF158" s="884"/>
      <c r="BG158" s="884"/>
      <c r="BH158" s="884"/>
      <c r="BI158" s="884"/>
      <c r="BJ158" s="884"/>
      <c r="BK158" s="884"/>
      <c r="BL158" s="884"/>
      <c r="BM158" s="884"/>
      <c r="BN158" s="884"/>
      <c r="BO158" s="884"/>
      <c r="BP158" s="884"/>
      <c r="BQ158" s="884"/>
      <c r="BR158" s="884"/>
      <c r="BS158" s="884"/>
      <c r="BT158" s="884"/>
      <c r="BU158" s="884"/>
      <c r="BV158" s="884"/>
      <c r="BW158" s="884"/>
      <c r="BX158" s="884"/>
      <c r="BY158" s="884"/>
      <c r="BZ158" s="884"/>
      <c r="CA158" s="884"/>
    </row>
    <row r="159" spans="2:79" s="854" customFormat="1">
      <c r="B159" s="855" t="s">
        <v>866</v>
      </c>
      <c r="C159" s="856" t="s">
        <v>102</v>
      </c>
      <c r="D159" s="874"/>
      <c r="E159" s="875"/>
      <c r="F159" s="875"/>
      <c r="G159" s="849">
        <f t="shared" si="48"/>
        <v>0</v>
      </c>
      <c r="H159" s="874"/>
      <c r="I159" s="875"/>
      <c r="J159" s="875"/>
      <c r="K159" s="849">
        <f t="shared" si="49"/>
        <v>0</v>
      </c>
      <c r="L159" s="874"/>
      <c r="M159" s="875"/>
      <c r="N159" s="875"/>
      <c r="O159" s="849">
        <f t="shared" si="50"/>
        <v>0</v>
      </c>
      <c r="P159" s="874"/>
      <c r="Q159" s="875"/>
      <c r="R159" s="875"/>
      <c r="S159" s="849">
        <f t="shared" si="51"/>
        <v>0</v>
      </c>
      <c r="T159" s="884"/>
      <c r="U159" s="884"/>
      <c r="V159" s="884"/>
      <c r="W159" s="884"/>
      <c r="X159" s="884"/>
      <c r="Y159" s="884"/>
      <c r="Z159" s="884"/>
      <c r="AA159" s="884"/>
      <c r="AB159" s="884"/>
      <c r="AC159" s="884"/>
      <c r="AD159" s="884"/>
      <c r="AE159" s="884"/>
      <c r="AF159" s="884"/>
      <c r="AG159" s="884"/>
      <c r="AH159" s="884"/>
      <c r="AI159" s="884"/>
      <c r="AJ159" s="884"/>
      <c r="AK159" s="884"/>
      <c r="AL159" s="884"/>
      <c r="AM159" s="884"/>
      <c r="AN159" s="884"/>
      <c r="AO159" s="884"/>
      <c r="AP159" s="884"/>
      <c r="AQ159" s="884"/>
      <c r="AR159" s="884"/>
      <c r="AS159" s="884"/>
      <c r="AT159" s="884"/>
      <c r="AU159" s="884"/>
      <c r="AV159" s="884"/>
      <c r="AW159" s="884"/>
      <c r="AX159" s="884"/>
      <c r="AY159" s="884"/>
      <c r="AZ159" s="884"/>
      <c r="BA159" s="884"/>
      <c r="BB159" s="884"/>
      <c r="BC159" s="884"/>
      <c r="BD159" s="884"/>
      <c r="BE159" s="884"/>
      <c r="BF159" s="884"/>
      <c r="BG159" s="884"/>
      <c r="BH159" s="884"/>
      <c r="BI159" s="884"/>
      <c r="BJ159" s="884"/>
      <c r="BK159" s="884"/>
      <c r="BL159" s="884"/>
      <c r="BM159" s="884"/>
      <c r="BN159" s="884"/>
      <c r="BO159" s="884"/>
      <c r="BP159" s="884"/>
      <c r="BQ159" s="884"/>
      <c r="BR159" s="884"/>
      <c r="BS159" s="884"/>
      <c r="BT159" s="884"/>
      <c r="BU159" s="884"/>
      <c r="BV159" s="884"/>
      <c r="BW159" s="884"/>
      <c r="BX159" s="884"/>
      <c r="BY159" s="884"/>
      <c r="BZ159" s="884"/>
      <c r="CA159" s="884"/>
    </row>
    <row r="160" spans="2:79" s="854" customFormat="1">
      <c r="B160" s="855" t="s">
        <v>867</v>
      </c>
      <c r="C160" s="856" t="s">
        <v>102</v>
      </c>
      <c r="D160" s="874"/>
      <c r="E160" s="875"/>
      <c r="F160" s="875"/>
      <c r="G160" s="849">
        <f t="shared" si="48"/>
        <v>0</v>
      </c>
      <c r="H160" s="874"/>
      <c r="I160" s="875"/>
      <c r="J160" s="875"/>
      <c r="K160" s="849">
        <f t="shared" si="49"/>
        <v>0</v>
      </c>
      <c r="L160" s="874"/>
      <c r="M160" s="875"/>
      <c r="N160" s="875"/>
      <c r="O160" s="849">
        <f t="shared" si="50"/>
        <v>0</v>
      </c>
      <c r="P160" s="874"/>
      <c r="Q160" s="875"/>
      <c r="R160" s="875"/>
      <c r="S160" s="849">
        <f t="shared" si="51"/>
        <v>0</v>
      </c>
      <c r="T160" s="884"/>
      <c r="U160" s="884"/>
      <c r="V160" s="884"/>
      <c r="W160" s="884"/>
      <c r="X160" s="884"/>
      <c r="Y160" s="884"/>
      <c r="Z160" s="884"/>
      <c r="AA160" s="884"/>
      <c r="AB160" s="884"/>
      <c r="AC160" s="884"/>
      <c r="AD160" s="884"/>
      <c r="AE160" s="884"/>
      <c r="AF160" s="884"/>
      <c r="AG160" s="884"/>
      <c r="AH160" s="884"/>
      <c r="AI160" s="884"/>
      <c r="AJ160" s="884"/>
      <c r="AK160" s="884"/>
      <c r="AL160" s="884"/>
      <c r="AM160" s="884"/>
      <c r="AN160" s="884"/>
      <c r="AO160" s="884"/>
      <c r="AP160" s="884"/>
      <c r="AQ160" s="884"/>
      <c r="AR160" s="884"/>
      <c r="AS160" s="884"/>
      <c r="AT160" s="884"/>
      <c r="AU160" s="884"/>
      <c r="AV160" s="884"/>
      <c r="AW160" s="884"/>
      <c r="AX160" s="884"/>
      <c r="AY160" s="884"/>
      <c r="AZ160" s="884"/>
      <c r="BA160" s="884"/>
      <c r="BB160" s="884"/>
      <c r="BC160" s="884"/>
      <c r="BD160" s="884"/>
      <c r="BE160" s="884"/>
      <c r="BF160" s="884"/>
      <c r="BG160" s="884"/>
      <c r="BH160" s="884"/>
      <c r="BI160" s="884"/>
      <c r="BJ160" s="884"/>
      <c r="BK160" s="884"/>
      <c r="BL160" s="884"/>
      <c r="BM160" s="884"/>
      <c r="BN160" s="884"/>
      <c r="BO160" s="884"/>
      <c r="BP160" s="884"/>
      <c r="BQ160" s="884"/>
      <c r="BR160" s="884"/>
      <c r="BS160" s="884"/>
      <c r="BT160" s="884"/>
      <c r="BU160" s="884"/>
      <c r="BV160" s="884"/>
      <c r="BW160" s="884"/>
      <c r="BX160" s="884"/>
      <c r="BY160" s="884"/>
      <c r="BZ160" s="884"/>
      <c r="CA160" s="884"/>
    </row>
    <row r="161" spans="2:79" s="854" customFormat="1">
      <c r="B161" s="855" t="s">
        <v>868</v>
      </c>
      <c r="C161" s="856" t="s">
        <v>102</v>
      </c>
      <c r="D161" s="874"/>
      <c r="E161" s="875"/>
      <c r="F161" s="875"/>
      <c r="G161" s="849">
        <f t="shared" si="48"/>
        <v>0</v>
      </c>
      <c r="H161" s="874"/>
      <c r="I161" s="875"/>
      <c r="J161" s="875"/>
      <c r="K161" s="849">
        <f t="shared" si="49"/>
        <v>0</v>
      </c>
      <c r="L161" s="874"/>
      <c r="M161" s="875"/>
      <c r="N161" s="875"/>
      <c r="O161" s="849">
        <f t="shared" si="50"/>
        <v>0</v>
      </c>
      <c r="P161" s="874"/>
      <c r="Q161" s="875"/>
      <c r="R161" s="875"/>
      <c r="S161" s="849">
        <f t="shared" si="51"/>
        <v>0</v>
      </c>
      <c r="T161" s="884"/>
      <c r="U161" s="884"/>
      <c r="V161" s="884"/>
      <c r="W161" s="884"/>
      <c r="X161" s="884"/>
      <c r="Y161" s="884"/>
      <c r="Z161" s="884"/>
      <c r="AA161" s="884"/>
      <c r="AB161" s="884"/>
      <c r="AC161" s="884"/>
      <c r="AD161" s="884"/>
      <c r="AE161" s="884"/>
      <c r="AF161" s="884"/>
      <c r="AG161" s="884"/>
      <c r="AH161" s="884"/>
      <c r="AI161" s="884"/>
      <c r="AJ161" s="884"/>
      <c r="AK161" s="884"/>
      <c r="AL161" s="884"/>
      <c r="AM161" s="884"/>
      <c r="AN161" s="884"/>
      <c r="AO161" s="884"/>
      <c r="AP161" s="884"/>
      <c r="AQ161" s="884"/>
      <c r="AR161" s="884"/>
      <c r="AS161" s="884"/>
      <c r="AT161" s="884"/>
      <c r="AU161" s="884"/>
      <c r="AV161" s="884"/>
      <c r="AW161" s="884"/>
      <c r="AX161" s="884"/>
      <c r="AY161" s="884"/>
      <c r="AZ161" s="884"/>
      <c r="BA161" s="884"/>
      <c r="BB161" s="884"/>
      <c r="BC161" s="884"/>
      <c r="BD161" s="884"/>
      <c r="BE161" s="884"/>
      <c r="BF161" s="884"/>
      <c r="BG161" s="884"/>
      <c r="BH161" s="884"/>
      <c r="BI161" s="884"/>
      <c r="BJ161" s="884"/>
      <c r="BK161" s="884"/>
      <c r="BL161" s="884"/>
      <c r="BM161" s="884"/>
      <c r="BN161" s="884"/>
      <c r="BO161" s="884"/>
      <c r="BP161" s="884"/>
      <c r="BQ161" s="884"/>
      <c r="BR161" s="884"/>
      <c r="BS161" s="884"/>
      <c r="BT161" s="884"/>
      <c r="BU161" s="884"/>
      <c r="BV161" s="884"/>
      <c r="BW161" s="884"/>
      <c r="BX161" s="884"/>
      <c r="BY161" s="884"/>
      <c r="BZ161" s="884"/>
      <c r="CA161" s="884"/>
    </row>
    <row r="162" spans="2:79" s="854" customFormat="1" ht="13.5" thickBot="1">
      <c r="B162" s="858" t="s">
        <v>1096</v>
      </c>
      <c r="C162" s="859" t="s">
        <v>102</v>
      </c>
      <c r="D162" s="876"/>
      <c r="E162" s="877"/>
      <c r="F162" s="877"/>
      <c r="G162" s="860">
        <f>D162*(E162+F162)</f>
        <v>0</v>
      </c>
      <c r="H162" s="876"/>
      <c r="I162" s="877"/>
      <c r="J162" s="877"/>
      <c r="K162" s="860">
        <f>H162*(I162+J162)</f>
        <v>0</v>
      </c>
      <c r="L162" s="876"/>
      <c r="M162" s="877"/>
      <c r="N162" s="877"/>
      <c r="O162" s="860">
        <f>L162*(M162+N162)</f>
        <v>0</v>
      </c>
      <c r="P162" s="876"/>
      <c r="Q162" s="877"/>
      <c r="R162" s="877"/>
      <c r="S162" s="860">
        <f>P162*(Q162+R162)</f>
        <v>0</v>
      </c>
      <c r="T162" s="884"/>
      <c r="U162" s="884"/>
      <c r="V162" s="884"/>
      <c r="W162" s="884"/>
      <c r="X162" s="884"/>
      <c r="Y162" s="884"/>
      <c r="Z162" s="884"/>
      <c r="AA162" s="884"/>
      <c r="AB162" s="884"/>
      <c r="AC162" s="884"/>
      <c r="AD162" s="884"/>
      <c r="AE162" s="884"/>
      <c r="AF162" s="884"/>
      <c r="AG162" s="884"/>
      <c r="AH162" s="884"/>
      <c r="AI162" s="884"/>
      <c r="AJ162" s="884"/>
      <c r="AK162" s="884"/>
      <c r="AL162" s="884"/>
      <c r="AM162" s="884"/>
      <c r="AN162" s="884"/>
      <c r="AO162" s="884"/>
      <c r="AP162" s="884"/>
      <c r="AQ162" s="884"/>
      <c r="AR162" s="884"/>
      <c r="AS162" s="884"/>
      <c r="AT162" s="884"/>
      <c r="AU162" s="884"/>
      <c r="AV162" s="884"/>
      <c r="AW162" s="884"/>
      <c r="AX162" s="884"/>
      <c r="AY162" s="884"/>
      <c r="AZ162" s="884"/>
      <c r="BA162" s="884"/>
      <c r="BB162" s="884"/>
      <c r="BC162" s="884"/>
      <c r="BD162" s="884"/>
      <c r="BE162" s="884"/>
      <c r="BF162" s="884"/>
      <c r="BG162" s="884"/>
      <c r="BH162" s="884"/>
      <c r="BI162" s="884"/>
      <c r="BJ162" s="884"/>
      <c r="BK162" s="884"/>
      <c r="BL162" s="884"/>
      <c r="BM162" s="884"/>
      <c r="BN162" s="884"/>
      <c r="BO162" s="884"/>
      <c r="BP162" s="884"/>
      <c r="BQ162" s="884"/>
      <c r="BR162" s="884"/>
      <c r="BS162" s="884"/>
      <c r="BT162" s="884"/>
      <c r="BU162" s="884"/>
      <c r="BV162" s="884"/>
      <c r="BW162" s="884"/>
      <c r="BX162" s="884"/>
      <c r="BY162" s="884"/>
      <c r="BZ162" s="884"/>
      <c r="CA162" s="884"/>
    </row>
    <row r="163" spans="2:79" s="145" customFormat="1" ht="11.25" customHeight="1" thickBot="1">
      <c r="C163" s="260"/>
    </row>
    <row r="164" spans="2:79" ht="12.75" customHeight="1" thickBot="1">
      <c r="C164" s="861">
        <v>41274</v>
      </c>
      <c r="D164" s="861">
        <v>41639</v>
      </c>
      <c r="E164" s="861">
        <v>42004</v>
      </c>
      <c r="F164" s="861">
        <v>42369</v>
      </c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</row>
    <row r="165" spans="2:79" ht="14.45" customHeight="1" thickBot="1">
      <c r="B165" s="862" t="s">
        <v>886</v>
      </c>
      <c r="C165" s="287">
        <f>SUM(C166:C168,C176:C179,C184)</f>
        <v>0</v>
      </c>
      <c r="D165" s="287">
        <f t="shared" ref="D165:F165" si="52">SUM(D166:D168,D176:D179,D184)</f>
        <v>0</v>
      </c>
      <c r="E165" s="287">
        <f t="shared" si="52"/>
        <v>0</v>
      </c>
      <c r="F165" s="287">
        <f t="shared" si="52"/>
        <v>0</v>
      </c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</row>
    <row r="166" spans="2:79">
      <c r="B166" s="863" t="s">
        <v>887</v>
      </c>
      <c r="C166" s="288"/>
      <c r="D166" s="288"/>
      <c r="E166" s="288"/>
      <c r="F166" s="288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</row>
    <row r="167" spans="2:79">
      <c r="B167" s="864" t="s">
        <v>888</v>
      </c>
      <c r="C167" s="289"/>
      <c r="D167" s="289"/>
      <c r="E167" s="289"/>
      <c r="F167" s="289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</row>
    <row r="168" spans="2:79">
      <c r="B168" s="866" t="s">
        <v>889</v>
      </c>
      <c r="C168" s="865">
        <f>C169+C170+C175</f>
        <v>0</v>
      </c>
      <c r="D168" s="865">
        <f t="shared" ref="D168:F168" si="53">D169+D170+D175</f>
        <v>0</v>
      </c>
      <c r="E168" s="865">
        <f t="shared" si="53"/>
        <v>0</v>
      </c>
      <c r="F168" s="865">
        <f t="shared" si="53"/>
        <v>0</v>
      </c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</row>
    <row r="169" spans="2:79">
      <c r="B169" s="867" t="s">
        <v>890</v>
      </c>
      <c r="C169" s="290"/>
      <c r="D169" s="290"/>
      <c r="E169" s="290"/>
      <c r="F169" s="290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</row>
    <row r="170" spans="2:79">
      <c r="B170" s="867" t="s">
        <v>891</v>
      </c>
      <c r="C170" s="868">
        <f>SUM(C171:C174)</f>
        <v>0</v>
      </c>
      <c r="D170" s="868">
        <f t="shared" ref="D170:F170" si="54">SUM(D171:D174)</f>
        <v>0</v>
      </c>
      <c r="E170" s="868">
        <f t="shared" si="54"/>
        <v>0</v>
      </c>
      <c r="F170" s="868">
        <f t="shared" si="54"/>
        <v>0</v>
      </c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</row>
    <row r="171" spans="2:79">
      <c r="B171" s="869" t="s">
        <v>892</v>
      </c>
      <c r="C171" s="290"/>
      <c r="D171" s="290"/>
      <c r="E171" s="290"/>
      <c r="F171" s="290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</row>
    <row r="172" spans="2:79">
      <c r="B172" s="869" t="s">
        <v>893</v>
      </c>
      <c r="C172" s="290"/>
      <c r="D172" s="290"/>
      <c r="E172" s="290"/>
      <c r="F172" s="290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</row>
    <row r="173" spans="2:79">
      <c r="B173" s="869" t="s">
        <v>894</v>
      </c>
      <c r="C173" s="290"/>
      <c r="D173" s="290"/>
      <c r="E173" s="290"/>
      <c r="F173" s="290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303"/>
      <c r="U173" s="303"/>
      <c r="V173" s="303"/>
      <c r="W173" s="303"/>
      <c r="X173" s="303"/>
      <c r="Y173" s="303"/>
      <c r="Z173" s="303"/>
      <c r="AA173" s="303"/>
      <c r="AB173" s="303"/>
      <c r="AC173" s="303"/>
      <c r="AD173" s="303"/>
      <c r="AE173" s="303"/>
      <c r="AF173" s="303"/>
      <c r="AG173" s="303"/>
      <c r="AH173" s="303"/>
      <c r="AI173" s="303"/>
      <c r="AJ173" s="303"/>
      <c r="AK173" s="303"/>
      <c r="AL173" s="303"/>
      <c r="AM173" s="303"/>
      <c r="AN173" s="303"/>
      <c r="AO173" s="303"/>
      <c r="AP173" s="303"/>
      <c r="AQ173" s="303"/>
      <c r="AR173" s="303"/>
      <c r="AS173" s="303"/>
      <c r="AT173" s="303"/>
      <c r="AU173" s="303"/>
      <c r="AV173" s="303"/>
      <c r="AW173" s="303"/>
      <c r="AX173" s="303"/>
      <c r="AY173" s="303"/>
      <c r="AZ173" s="303"/>
      <c r="BA173" s="303"/>
      <c r="BB173" s="303"/>
      <c r="BC173" s="303"/>
      <c r="BD173" s="303"/>
      <c r="BE173" s="303"/>
      <c r="BF173" s="303"/>
      <c r="BG173" s="303"/>
      <c r="BH173" s="303"/>
      <c r="BI173" s="303"/>
      <c r="BJ173" s="303"/>
      <c r="BK173" s="303"/>
      <c r="BL173" s="303"/>
      <c r="BM173" s="303"/>
      <c r="BN173" s="303"/>
      <c r="BO173" s="303"/>
      <c r="BP173" s="303"/>
      <c r="BQ173" s="303"/>
      <c r="BR173" s="303"/>
      <c r="BS173" s="303"/>
      <c r="BT173" s="303"/>
      <c r="BU173" s="303"/>
      <c r="BV173" s="303"/>
      <c r="BW173" s="303"/>
      <c r="BX173" s="303"/>
      <c r="BY173" s="303"/>
      <c r="BZ173" s="303"/>
      <c r="CA173" s="303"/>
    </row>
    <row r="174" spans="2:79">
      <c r="B174" s="869" t="s">
        <v>895</v>
      </c>
      <c r="C174" s="290"/>
      <c r="D174" s="290"/>
      <c r="E174" s="290"/>
      <c r="F174" s="290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303"/>
      <c r="U174" s="303"/>
      <c r="V174" s="303"/>
      <c r="W174" s="303"/>
      <c r="X174" s="303"/>
      <c r="Y174" s="303"/>
      <c r="Z174" s="303"/>
      <c r="AA174" s="303"/>
      <c r="AB174" s="303"/>
      <c r="AC174" s="303"/>
      <c r="AD174" s="303"/>
      <c r="AE174" s="303"/>
      <c r="AF174" s="303"/>
      <c r="AG174" s="303"/>
      <c r="AH174" s="303"/>
      <c r="AI174" s="303"/>
      <c r="AJ174" s="303"/>
      <c r="AK174" s="303"/>
      <c r="AL174" s="303"/>
      <c r="AM174" s="303"/>
      <c r="AN174" s="303"/>
      <c r="AO174" s="303"/>
      <c r="AP174" s="303"/>
      <c r="AQ174" s="303"/>
      <c r="AR174" s="303"/>
      <c r="AS174" s="303"/>
      <c r="AT174" s="303"/>
      <c r="AU174" s="303"/>
      <c r="AV174" s="303"/>
      <c r="AW174" s="303"/>
      <c r="AX174" s="303"/>
      <c r="AY174" s="303"/>
      <c r="AZ174" s="303"/>
      <c r="BA174" s="303"/>
      <c r="BB174" s="303"/>
      <c r="BC174" s="303"/>
      <c r="BD174" s="303"/>
      <c r="BE174" s="303"/>
      <c r="BF174" s="303"/>
      <c r="BG174" s="303"/>
      <c r="BH174" s="303"/>
      <c r="BI174" s="303"/>
      <c r="BJ174" s="303"/>
      <c r="BK174" s="303"/>
      <c r="BL174" s="303"/>
      <c r="BM174" s="303"/>
      <c r="BN174" s="303"/>
      <c r="BO174" s="303"/>
      <c r="BP174" s="303"/>
      <c r="BQ174" s="303"/>
      <c r="BR174" s="303"/>
      <c r="BS174" s="303"/>
      <c r="BT174" s="303"/>
      <c r="BU174" s="303"/>
      <c r="BV174" s="303"/>
      <c r="BW174" s="303"/>
      <c r="BX174" s="303"/>
      <c r="BY174" s="303"/>
      <c r="BZ174" s="303"/>
      <c r="CA174" s="303"/>
    </row>
    <row r="175" spans="2:79">
      <c r="B175" s="867" t="s">
        <v>902</v>
      </c>
      <c r="C175" s="290"/>
      <c r="D175" s="290"/>
      <c r="E175" s="290"/>
      <c r="F175" s="290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303"/>
      <c r="U175" s="303"/>
      <c r="V175" s="303"/>
      <c r="W175" s="303"/>
      <c r="X175" s="303"/>
      <c r="Y175" s="303"/>
      <c r="Z175" s="303"/>
      <c r="AA175" s="303"/>
      <c r="AB175" s="303"/>
      <c r="AC175" s="303"/>
      <c r="AD175" s="303"/>
      <c r="AE175" s="303"/>
      <c r="AF175" s="303"/>
      <c r="AG175" s="303"/>
      <c r="AH175" s="303"/>
      <c r="AI175" s="303"/>
      <c r="AJ175" s="303"/>
      <c r="AK175" s="303"/>
      <c r="AL175" s="303"/>
      <c r="AM175" s="303"/>
      <c r="AN175" s="303"/>
      <c r="AO175" s="303"/>
      <c r="AP175" s="303"/>
      <c r="AQ175" s="303"/>
      <c r="AR175" s="303"/>
      <c r="AS175" s="303"/>
      <c r="AT175" s="303"/>
      <c r="AU175" s="303"/>
      <c r="AV175" s="303"/>
      <c r="AW175" s="303"/>
      <c r="AX175" s="303"/>
      <c r="AY175" s="303"/>
      <c r="AZ175" s="303"/>
      <c r="BA175" s="303"/>
      <c r="BB175" s="303"/>
      <c r="BC175" s="303"/>
      <c r="BD175" s="303"/>
      <c r="BE175" s="303"/>
      <c r="BF175" s="303"/>
      <c r="BG175" s="303"/>
      <c r="BH175" s="303"/>
      <c r="BI175" s="303"/>
      <c r="BJ175" s="303"/>
      <c r="BK175" s="303"/>
      <c r="BL175" s="303"/>
      <c r="BM175" s="303"/>
      <c r="BN175" s="303"/>
      <c r="BO175" s="303"/>
      <c r="BP175" s="303"/>
      <c r="BQ175" s="303"/>
      <c r="BR175" s="303"/>
      <c r="BS175" s="303"/>
      <c r="BT175" s="303"/>
      <c r="BU175" s="303"/>
      <c r="BV175" s="303"/>
      <c r="BW175" s="303"/>
      <c r="BX175" s="303"/>
      <c r="BY175" s="303"/>
      <c r="BZ175" s="303"/>
      <c r="CA175" s="303"/>
    </row>
    <row r="176" spans="2:79">
      <c r="B176" s="864" t="s">
        <v>896</v>
      </c>
      <c r="C176" s="289"/>
      <c r="D176" s="289"/>
      <c r="E176" s="289"/>
      <c r="F176" s="289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303"/>
      <c r="U176" s="303"/>
      <c r="V176" s="303"/>
      <c r="W176" s="303"/>
      <c r="X176" s="303"/>
      <c r="Y176" s="303"/>
      <c r="Z176" s="303"/>
      <c r="AA176" s="303"/>
      <c r="AB176" s="303"/>
      <c r="AC176" s="303"/>
      <c r="AD176" s="303"/>
      <c r="AE176" s="303"/>
      <c r="AF176" s="303"/>
      <c r="AG176" s="303"/>
      <c r="AH176" s="303"/>
      <c r="AI176" s="303"/>
      <c r="AJ176" s="303"/>
      <c r="AK176" s="303"/>
      <c r="AL176" s="303"/>
      <c r="AM176" s="303"/>
      <c r="AN176" s="303"/>
      <c r="AO176" s="303"/>
      <c r="AP176" s="303"/>
      <c r="AQ176" s="303"/>
      <c r="AR176" s="303"/>
      <c r="AS176" s="303"/>
      <c r="AT176" s="303"/>
      <c r="AU176" s="303"/>
      <c r="AV176" s="303"/>
      <c r="AW176" s="303"/>
      <c r="AX176" s="303"/>
      <c r="AY176" s="303"/>
      <c r="AZ176" s="303"/>
      <c r="BA176" s="303"/>
      <c r="BB176" s="303"/>
      <c r="BC176" s="303"/>
      <c r="BD176" s="303"/>
      <c r="BE176" s="303"/>
      <c r="BF176" s="303"/>
      <c r="BG176" s="303"/>
      <c r="BH176" s="303"/>
      <c r="BI176" s="303"/>
      <c r="BJ176" s="303"/>
      <c r="BK176" s="303"/>
      <c r="BL176" s="303"/>
      <c r="BM176" s="303"/>
      <c r="BN176" s="303"/>
      <c r="BO176" s="303"/>
      <c r="BP176" s="303"/>
      <c r="BQ176" s="303"/>
      <c r="BR176" s="303"/>
      <c r="BS176" s="303"/>
      <c r="BT176" s="303"/>
      <c r="BU176" s="303"/>
      <c r="BV176" s="303"/>
      <c r="BW176" s="303"/>
      <c r="BX176" s="303"/>
      <c r="BY176" s="303"/>
      <c r="BZ176" s="303"/>
      <c r="CA176" s="303"/>
    </row>
    <row r="177" spans="2:79">
      <c r="B177" s="864" t="s">
        <v>897</v>
      </c>
      <c r="C177" s="289"/>
      <c r="D177" s="289"/>
      <c r="E177" s="289"/>
      <c r="F177" s="289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303"/>
      <c r="U177" s="303"/>
      <c r="V177" s="303"/>
      <c r="W177" s="303"/>
      <c r="X177" s="303"/>
      <c r="Y177" s="303"/>
      <c r="Z177" s="303"/>
      <c r="AA177" s="303"/>
      <c r="AB177" s="303"/>
      <c r="AC177" s="303"/>
      <c r="AD177" s="303"/>
      <c r="AE177" s="303"/>
      <c r="AF177" s="303"/>
      <c r="AG177" s="303"/>
      <c r="AH177" s="303"/>
      <c r="AI177" s="303"/>
      <c r="AJ177" s="303"/>
      <c r="AK177" s="303"/>
      <c r="AL177" s="303"/>
      <c r="AM177" s="303"/>
      <c r="AN177" s="303"/>
      <c r="AO177" s="303"/>
      <c r="AP177" s="303"/>
      <c r="AQ177" s="303"/>
      <c r="AR177" s="303"/>
      <c r="AS177" s="303"/>
      <c r="AT177" s="303"/>
      <c r="AU177" s="303"/>
      <c r="AV177" s="303"/>
      <c r="AW177" s="303"/>
      <c r="AX177" s="303"/>
      <c r="AY177" s="303"/>
      <c r="AZ177" s="303"/>
      <c r="BA177" s="303"/>
      <c r="BB177" s="303"/>
      <c r="BC177" s="303"/>
      <c r="BD177" s="303"/>
      <c r="BE177" s="303"/>
      <c r="BF177" s="303"/>
      <c r="BG177" s="303"/>
      <c r="BH177" s="303"/>
      <c r="BI177" s="303"/>
      <c r="BJ177" s="303"/>
      <c r="BK177" s="303"/>
      <c r="BL177" s="303"/>
      <c r="BM177" s="303"/>
      <c r="BN177" s="303"/>
      <c r="BO177" s="303"/>
      <c r="BP177" s="303"/>
      <c r="BQ177" s="303"/>
      <c r="BR177" s="303"/>
      <c r="BS177" s="303"/>
      <c r="BT177" s="303"/>
      <c r="BU177" s="303"/>
      <c r="BV177" s="303"/>
      <c r="BW177" s="303"/>
      <c r="BX177" s="303"/>
      <c r="BY177" s="303"/>
      <c r="BZ177" s="303"/>
      <c r="CA177" s="303"/>
    </row>
    <row r="178" spans="2:79">
      <c r="B178" s="864" t="s">
        <v>969</v>
      </c>
      <c r="C178" s="289"/>
      <c r="D178" s="289"/>
      <c r="E178" s="289"/>
      <c r="F178" s="289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303"/>
      <c r="U178" s="303"/>
      <c r="V178" s="303"/>
      <c r="W178" s="303"/>
      <c r="X178" s="303"/>
      <c r="Y178" s="303"/>
      <c r="Z178" s="303"/>
      <c r="AA178" s="303"/>
      <c r="AB178" s="303"/>
      <c r="AC178" s="303"/>
      <c r="AD178" s="303"/>
      <c r="AE178" s="303"/>
      <c r="AF178" s="303"/>
      <c r="AG178" s="303"/>
      <c r="AH178" s="303"/>
      <c r="AI178" s="303"/>
      <c r="AJ178" s="303"/>
      <c r="AK178" s="303"/>
      <c r="AL178" s="303"/>
      <c r="AM178" s="303"/>
      <c r="AN178" s="303"/>
      <c r="AO178" s="303"/>
      <c r="AP178" s="303"/>
      <c r="AQ178" s="303"/>
      <c r="AR178" s="303"/>
      <c r="AS178" s="303"/>
      <c r="AT178" s="303"/>
      <c r="AU178" s="303"/>
      <c r="AV178" s="303"/>
      <c r="AW178" s="303"/>
      <c r="AX178" s="303"/>
      <c r="AY178" s="303"/>
      <c r="AZ178" s="303"/>
      <c r="BA178" s="303"/>
      <c r="BB178" s="303"/>
      <c r="BC178" s="303"/>
      <c r="BD178" s="303"/>
      <c r="BE178" s="303"/>
      <c r="BF178" s="303"/>
      <c r="BG178" s="303"/>
      <c r="BH178" s="303"/>
      <c r="BI178" s="303"/>
      <c r="BJ178" s="303"/>
      <c r="BK178" s="303"/>
      <c r="BL178" s="303"/>
      <c r="BM178" s="303"/>
      <c r="BN178" s="303"/>
      <c r="BO178" s="303"/>
      <c r="BP178" s="303"/>
      <c r="BQ178" s="303"/>
      <c r="BR178" s="303"/>
      <c r="BS178" s="303"/>
      <c r="BT178" s="303"/>
      <c r="BU178" s="303"/>
      <c r="BV178" s="303"/>
      <c r="BW178" s="303"/>
      <c r="BX178" s="303"/>
      <c r="BY178" s="303"/>
      <c r="BZ178" s="303"/>
      <c r="CA178" s="303"/>
    </row>
    <row r="179" spans="2:79">
      <c r="B179" s="864" t="s">
        <v>968</v>
      </c>
      <c r="C179" s="865">
        <f>SUM(C180:C183)</f>
        <v>0</v>
      </c>
      <c r="D179" s="865">
        <f t="shared" ref="D179:F179" si="55">SUM(D180:D183)</f>
        <v>0</v>
      </c>
      <c r="E179" s="865">
        <f t="shared" si="55"/>
        <v>0</v>
      </c>
      <c r="F179" s="865">
        <f t="shared" si="55"/>
        <v>0</v>
      </c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303"/>
      <c r="U179" s="303"/>
      <c r="V179" s="303"/>
      <c r="W179" s="303"/>
      <c r="X179" s="303"/>
      <c r="Y179" s="303"/>
      <c r="Z179" s="303"/>
      <c r="AA179" s="303"/>
      <c r="AB179" s="303"/>
      <c r="AC179" s="303"/>
      <c r="AD179" s="303"/>
      <c r="AE179" s="303"/>
      <c r="AF179" s="303"/>
      <c r="AG179" s="303"/>
      <c r="AH179" s="303"/>
      <c r="AI179" s="303"/>
      <c r="AJ179" s="303"/>
      <c r="AK179" s="303"/>
      <c r="AL179" s="303"/>
      <c r="AM179" s="303"/>
      <c r="AN179" s="303"/>
      <c r="AO179" s="303"/>
      <c r="AP179" s="303"/>
      <c r="AQ179" s="303"/>
      <c r="AR179" s="303"/>
      <c r="AS179" s="303"/>
      <c r="AT179" s="303"/>
      <c r="AU179" s="303"/>
      <c r="AV179" s="303"/>
      <c r="AW179" s="303"/>
      <c r="AX179" s="303"/>
      <c r="AY179" s="303"/>
      <c r="AZ179" s="303"/>
      <c r="BA179" s="303"/>
      <c r="BB179" s="303"/>
      <c r="BC179" s="303"/>
      <c r="BD179" s="303"/>
      <c r="BE179" s="303"/>
      <c r="BF179" s="303"/>
      <c r="BG179" s="303"/>
      <c r="BH179" s="303"/>
      <c r="BI179" s="303"/>
      <c r="BJ179" s="303"/>
      <c r="BK179" s="303"/>
      <c r="BL179" s="303"/>
      <c r="BM179" s="303"/>
      <c r="BN179" s="303"/>
      <c r="BO179" s="303"/>
      <c r="BP179" s="303"/>
      <c r="BQ179" s="303"/>
      <c r="BR179" s="303"/>
      <c r="BS179" s="303"/>
      <c r="BT179" s="303"/>
      <c r="BU179" s="303"/>
      <c r="BV179" s="303"/>
      <c r="BW179" s="303"/>
      <c r="BX179" s="303"/>
      <c r="BY179" s="303"/>
      <c r="BZ179" s="303"/>
      <c r="CA179" s="303"/>
    </row>
    <row r="180" spans="2:79">
      <c r="B180" s="867" t="s">
        <v>898</v>
      </c>
      <c r="C180" s="290"/>
      <c r="D180" s="290"/>
      <c r="E180" s="290"/>
      <c r="F180" s="290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303"/>
      <c r="AG180" s="303"/>
      <c r="AH180" s="303"/>
      <c r="AI180" s="303"/>
      <c r="AJ180" s="303"/>
      <c r="AK180" s="303"/>
      <c r="AL180" s="303"/>
      <c r="AM180" s="303"/>
      <c r="AN180" s="303"/>
      <c r="AO180" s="303"/>
      <c r="AP180" s="303"/>
      <c r="AQ180" s="303"/>
      <c r="AR180" s="303"/>
      <c r="AS180" s="303"/>
      <c r="AT180" s="303"/>
      <c r="AU180" s="303"/>
      <c r="AV180" s="303"/>
      <c r="AW180" s="303"/>
      <c r="AX180" s="303"/>
      <c r="AY180" s="303"/>
      <c r="AZ180" s="303"/>
      <c r="BA180" s="303"/>
      <c r="BB180" s="303"/>
      <c r="BC180" s="303"/>
      <c r="BD180" s="303"/>
      <c r="BE180" s="303"/>
      <c r="BF180" s="303"/>
      <c r="BG180" s="303"/>
      <c r="BH180" s="303"/>
      <c r="BI180" s="303"/>
      <c r="BJ180" s="303"/>
      <c r="BK180" s="303"/>
      <c r="BL180" s="303"/>
      <c r="BM180" s="303"/>
      <c r="BN180" s="303"/>
      <c r="BO180" s="303"/>
      <c r="BP180" s="303"/>
      <c r="BQ180" s="303"/>
      <c r="BR180" s="303"/>
      <c r="BS180" s="303"/>
      <c r="BT180" s="303"/>
      <c r="BU180" s="303"/>
      <c r="BV180" s="303"/>
      <c r="BW180" s="303"/>
      <c r="BX180" s="303"/>
      <c r="BY180" s="303"/>
      <c r="BZ180" s="303"/>
      <c r="CA180" s="303"/>
    </row>
    <row r="181" spans="2:79">
      <c r="B181" s="867" t="s">
        <v>899</v>
      </c>
      <c r="C181" s="290"/>
      <c r="D181" s="290"/>
      <c r="E181" s="290"/>
      <c r="F181" s="290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303"/>
      <c r="AG181" s="303"/>
      <c r="AH181" s="303"/>
      <c r="AI181" s="303"/>
      <c r="AJ181" s="303"/>
      <c r="AK181" s="303"/>
      <c r="AL181" s="303"/>
      <c r="AM181" s="303"/>
      <c r="AN181" s="303"/>
      <c r="AO181" s="303"/>
      <c r="AP181" s="303"/>
      <c r="AQ181" s="303"/>
      <c r="AR181" s="303"/>
      <c r="AS181" s="303"/>
      <c r="AT181" s="303"/>
      <c r="AU181" s="303"/>
      <c r="AV181" s="303"/>
      <c r="AW181" s="303"/>
      <c r="AX181" s="303"/>
      <c r="AY181" s="303"/>
      <c r="AZ181" s="303"/>
      <c r="BA181" s="303"/>
      <c r="BB181" s="303"/>
      <c r="BC181" s="303"/>
      <c r="BD181" s="303"/>
      <c r="BE181" s="303"/>
      <c r="BF181" s="303"/>
      <c r="BG181" s="303"/>
      <c r="BH181" s="303"/>
      <c r="BI181" s="303"/>
      <c r="BJ181" s="303"/>
      <c r="BK181" s="303"/>
      <c r="BL181" s="303"/>
      <c r="BM181" s="303"/>
      <c r="BN181" s="303"/>
      <c r="BO181" s="303"/>
      <c r="BP181" s="303"/>
      <c r="BQ181" s="303"/>
      <c r="BR181" s="303"/>
      <c r="BS181" s="303"/>
      <c r="BT181" s="303"/>
      <c r="BU181" s="303"/>
      <c r="BV181" s="303"/>
      <c r="BW181" s="303"/>
      <c r="BX181" s="303"/>
      <c r="BY181" s="303"/>
      <c r="BZ181" s="303"/>
      <c r="CA181" s="303"/>
    </row>
    <row r="182" spans="2:79">
      <c r="B182" s="867" t="s">
        <v>900</v>
      </c>
      <c r="C182" s="290"/>
      <c r="D182" s="290"/>
      <c r="E182" s="290"/>
      <c r="F182" s="290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303"/>
      <c r="AG182" s="303"/>
      <c r="AH182" s="303"/>
      <c r="AI182" s="303"/>
      <c r="AJ182" s="303"/>
      <c r="AK182" s="303"/>
      <c r="AL182" s="303"/>
      <c r="AM182" s="303"/>
      <c r="AN182" s="303"/>
      <c r="AO182" s="303"/>
      <c r="AP182" s="303"/>
      <c r="AQ182" s="303"/>
      <c r="AR182" s="303"/>
      <c r="AS182" s="303"/>
      <c r="AT182" s="303"/>
      <c r="AU182" s="303"/>
      <c r="AV182" s="303"/>
      <c r="AW182" s="303"/>
      <c r="AX182" s="303"/>
      <c r="AY182" s="303"/>
      <c r="AZ182" s="303"/>
      <c r="BA182" s="303"/>
      <c r="BB182" s="303"/>
      <c r="BC182" s="303"/>
      <c r="BD182" s="303"/>
      <c r="BE182" s="303"/>
      <c r="BF182" s="303"/>
      <c r="BG182" s="303"/>
      <c r="BH182" s="303"/>
      <c r="BI182" s="303"/>
      <c r="BJ182" s="303"/>
      <c r="BK182" s="303"/>
      <c r="BL182" s="303"/>
      <c r="BM182" s="303"/>
      <c r="BN182" s="303"/>
      <c r="BO182" s="303"/>
      <c r="BP182" s="303"/>
      <c r="BQ182" s="303"/>
      <c r="BR182" s="303"/>
      <c r="BS182" s="303"/>
      <c r="BT182" s="303"/>
      <c r="BU182" s="303"/>
      <c r="BV182" s="303"/>
      <c r="BW182" s="303"/>
      <c r="BX182" s="303"/>
      <c r="BY182" s="303"/>
      <c r="BZ182" s="303"/>
      <c r="CA182" s="303"/>
    </row>
    <row r="183" spans="2:79">
      <c r="B183" s="867" t="s">
        <v>901</v>
      </c>
      <c r="C183" s="290"/>
      <c r="D183" s="290"/>
      <c r="E183" s="290"/>
      <c r="F183" s="290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303"/>
      <c r="AG183" s="303"/>
      <c r="AH183" s="303"/>
      <c r="AI183" s="303"/>
      <c r="AJ183" s="303"/>
      <c r="AK183" s="303"/>
      <c r="AL183" s="303"/>
      <c r="AM183" s="303"/>
      <c r="AN183" s="303"/>
      <c r="AO183" s="303"/>
      <c r="AP183" s="303"/>
      <c r="AQ183" s="303"/>
      <c r="AR183" s="303"/>
      <c r="AS183" s="303"/>
      <c r="AT183" s="303"/>
      <c r="AU183" s="303"/>
      <c r="AV183" s="303"/>
      <c r="AW183" s="303"/>
      <c r="AX183" s="303"/>
      <c r="AY183" s="303"/>
      <c r="AZ183" s="303"/>
      <c r="BA183" s="303"/>
      <c r="BB183" s="303"/>
      <c r="BC183" s="303"/>
      <c r="BD183" s="303"/>
      <c r="BE183" s="303"/>
      <c r="BF183" s="303"/>
      <c r="BG183" s="303"/>
      <c r="BH183" s="303"/>
      <c r="BI183" s="303"/>
      <c r="BJ183" s="303"/>
      <c r="BK183" s="303"/>
      <c r="BL183" s="303"/>
      <c r="BM183" s="303"/>
      <c r="BN183" s="303"/>
      <c r="BO183" s="303"/>
      <c r="BP183" s="303"/>
      <c r="BQ183" s="303"/>
      <c r="BR183" s="303"/>
      <c r="BS183" s="303"/>
      <c r="BT183" s="303"/>
      <c r="BU183" s="303"/>
      <c r="BV183" s="303"/>
      <c r="BW183" s="303"/>
      <c r="BX183" s="303"/>
      <c r="BY183" s="303"/>
      <c r="BZ183" s="303"/>
      <c r="CA183" s="303"/>
    </row>
    <row r="184" spans="2:79" ht="13.5" thickBot="1">
      <c r="B184" s="870" t="s">
        <v>967</v>
      </c>
      <c r="C184" s="291"/>
      <c r="D184" s="291"/>
      <c r="E184" s="291"/>
      <c r="F184" s="291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303"/>
      <c r="U184" s="303"/>
      <c r="V184" s="303"/>
      <c r="W184" s="303"/>
      <c r="X184" s="303"/>
      <c r="Y184" s="303"/>
      <c r="Z184" s="303"/>
      <c r="AA184" s="303"/>
      <c r="AB184" s="303"/>
      <c r="AC184" s="303"/>
      <c r="AD184" s="303"/>
      <c r="AE184" s="303"/>
      <c r="AF184" s="303"/>
      <c r="AG184" s="303"/>
      <c r="AH184" s="303"/>
      <c r="AI184" s="303"/>
      <c r="AJ184" s="303"/>
      <c r="AK184" s="303"/>
      <c r="AL184" s="303"/>
      <c r="AM184" s="303"/>
      <c r="AN184" s="303"/>
      <c r="AO184" s="303"/>
      <c r="AP184" s="303"/>
      <c r="AQ184" s="303"/>
      <c r="AR184" s="303"/>
      <c r="AS184" s="303"/>
      <c r="AT184" s="303"/>
      <c r="AU184" s="303"/>
      <c r="AV184" s="303"/>
      <c r="AW184" s="303"/>
      <c r="AX184" s="303"/>
      <c r="AY184" s="303"/>
      <c r="AZ184" s="303"/>
      <c r="BA184" s="303"/>
      <c r="BB184" s="303"/>
      <c r="BC184" s="303"/>
      <c r="BD184" s="303"/>
      <c r="BE184" s="303"/>
      <c r="BF184" s="303"/>
      <c r="BG184" s="303"/>
      <c r="BH184" s="303"/>
      <c r="BI184" s="303"/>
      <c r="BJ184" s="303"/>
      <c r="BK184" s="303"/>
      <c r="BL184" s="303"/>
      <c r="BM184" s="303"/>
      <c r="BN184" s="303"/>
      <c r="BO184" s="303"/>
      <c r="BP184" s="303"/>
      <c r="BQ184" s="303"/>
      <c r="BR184" s="303"/>
      <c r="BS184" s="303"/>
      <c r="BT184" s="303"/>
      <c r="BU184" s="303"/>
      <c r="BV184" s="303"/>
      <c r="BW184" s="303"/>
      <c r="BX184" s="303"/>
      <c r="BY184" s="303"/>
      <c r="BZ184" s="303"/>
      <c r="CA184" s="303"/>
    </row>
    <row r="185" spans="2:79" s="145" customFormat="1" ht="9.75" customHeight="1">
      <c r="C185" s="260"/>
    </row>
    <row r="186" spans="2:79" s="145" customFormat="1">
      <c r="C186" s="260"/>
    </row>
    <row r="187" spans="2:79" s="145" customFormat="1">
      <c r="C187" s="260"/>
    </row>
    <row r="188" spans="2:79" s="145" customFormat="1">
      <c r="C188" s="260"/>
    </row>
    <row r="189" spans="2:79" s="145" customFormat="1">
      <c r="C189" s="260"/>
    </row>
    <row r="190" spans="2:79" s="145" customFormat="1">
      <c r="C190" s="260"/>
    </row>
    <row r="191" spans="2:79" s="145" customFormat="1">
      <c r="C191" s="260"/>
    </row>
    <row r="192" spans="2:79" s="145" customFormat="1">
      <c r="C192" s="260"/>
    </row>
    <row r="193" spans="3:3" s="145" customFormat="1">
      <c r="C193" s="260"/>
    </row>
    <row r="194" spans="3:3" s="145" customFormat="1">
      <c r="C194" s="260"/>
    </row>
    <row r="195" spans="3:3" s="145" customFormat="1">
      <c r="C195" s="260"/>
    </row>
    <row r="196" spans="3:3" s="145" customFormat="1">
      <c r="C196" s="260"/>
    </row>
    <row r="197" spans="3:3" s="145" customFormat="1">
      <c r="C197" s="260"/>
    </row>
    <row r="198" spans="3:3" s="145" customFormat="1">
      <c r="C198" s="260"/>
    </row>
    <row r="199" spans="3:3" s="145" customFormat="1">
      <c r="C199" s="260"/>
    </row>
    <row r="200" spans="3:3" s="145" customFormat="1">
      <c r="C200" s="260"/>
    </row>
    <row r="201" spans="3:3" s="145" customFormat="1">
      <c r="C201" s="260"/>
    </row>
    <row r="202" spans="3:3" s="145" customFormat="1">
      <c r="C202" s="260"/>
    </row>
    <row r="203" spans="3:3" s="145" customFormat="1">
      <c r="C203" s="260"/>
    </row>
    <row r="204" spans="3:3" s="145" customFormat="1">
      <c r="C204" s="260"/>
    </row>
    <row r="205" spans="3:3" s="145" customFormat="1">
      <c r="C205" s="260"/>
    </row>
    <row r="206" spans="3:3" s="145" customFormat="1">
      <c r="C206" s="260"/>
    </row>
    <row r="207" spans="3:3" s="145" customFormat="1">
      <c r="C207" s="260"/>
    </row>
    <row r="208" spans="3:3" s="145" customFormat="1">
      <c r="C208" s="260"/>
    </row>
    <row r="209" spans="3:3" s="145" customFormat="1">
      <c r="C209" s="260"/>
    </row>
    <row r="210" spans="3:3" s="145" customFormat="1">
      <c r="C210" s="260"/>
    </row>
    <row r="211" spans="3:3" s="145" customFormat="1">
      <c r="C211" s="260"/>
    </row>
    <row r="212" spans="3:3" s="145" customFormat="1">
      <c r="C212" s="260"/>
    </row>
    <row r="213" spans="3:3" s="145" customFormat="1">
      <c r="C213" s="260"/>
    </row>
    <row r="214" spans="3:3" s="145" customFormat="1">
      <c r="C214" s="260"/>
    </row>
    <row r="215" spans="3:3" s="145" customFormat="1">
      <c r="C215" s="260"/>
    </row>
    <row r="216" spans="3:3" s="145" customFormat="1">
      <c r="C216" s="260"/>
    </row>
    <row r="217" spans="3:3" s="145" customFormat="1">
      <c r="C217" s="260"/>
    </row>
    <row r="218" spans="3:3" s="145" customFormat="1">
      <c r="C218" s="260"/>
    </row>
    <row r="219" spans="3:3" s="145" customFormat="1">
      <c r="C219" s="260"/>
    </row>
    <row r="220" spans="3:3" s="145" customFormat="1">
      <c r="C220" s="260"/>
    </row>
    <row r="221" spans="3:3" s="145" customFormat="1">
      <c r="C221" s="260"/>
    </row>
    <row r="222" spans="3:3" s="145" customFormat="1">
      <c r="C222" s="260"/>
    </row>
    <row r="223" spans="3:3" s="145" customFormat="1">
      <c r="C223" s="260"/>
    </row>
    <row r="224" spans="3:3" s="145" customFormat="1">
      <c r="C224" s="260"/>
    </row>
    <row r="301" spans="3:79">
      <c r="C301" s="303"/>
      <c r="T301" s="303"/>
      <c r="U301" s="303"/>
      <c r="V301" s="303"/>
      <c r="W301" s="303"/>
      <c r="X301" s="303"/>
      <c r="Y301" s="303"/>
      <c r="Z301" s="303"/>
      <c r="AA301" s="303"/>
      <c r="AB301" s="303"/>
      <c r="AC301" s="303"/>
      <c r="AD301" s="303"/>
      <c r="AE301" s="303"/>
      <c r="AF301" s="303"/>
      <c r="AG301" s="303"/>
      <c r="AH301" s="303"/>
      <c r="AI301" s="303"/>
      <c r="AJ301" s="303"/>
      <c r="AK301" s="303"/>
      <c r="AL301" s="303"/>
      <c r="AM301" s="303"/>
      <c r="AN301" s="303"/>
      <c r="AO301" s="303"/>
      <c r="AP301" s="303"/>
      <c r="AQ301" s="303"/>
      <c r="AR301" s="303"/>
      <c r="AS301" s="303"/>
      <c r="AT301" s="303"/>
      <c r="AU301" s="303"/>
      <c r="AV301" s="303"/>
      <c r="AW301" s="303"/>
      <c r="AX301" s="303"/>
      <c r="AY301" s="303"/>
      <c r="AZ301" s="303"/>
      <c r="BA301" s="303"/>
      <c r="BB301" s="303"/>
      <c r="BC301" s="303"/>
      <c r="BD301" s="303"/>
      <c r="BE301" s="303"/>
      <c r="BF301" s="303"/>
      <c r="BG301" s="303"/>
      <c r="BH301" s="303"/>
      <c r="BI301" s="303"/>
      <c r="BJ301" s="303"/>
      <c r="BK301" s="303"/>
      <c r="BL301" s="303"/>
      <c r="BM301" s="303"/>
      <c r="BN301" s="303"/>
      <c r="BO301" s="303"/>
      <c r="BP301" s="303"/>
      <c r="BQ301" s="303"/>
      <c r="BR301" s="303"/>
      <c r="BS301" s="303"/>
      <c r="BT301" s="303"/>
      <c r="BU301" s="303"/>
      <c r="BV301" s="303"/>
      <c r="BW301" s="303"/>
      <c r="BX301" s="303"/>
      <c r="BY301" s="303"/>
      <c r="BZ301" s="303"/>
      <c r="CA301" s="303"/>
    </row>
    <row r="302" spans="3:79">
      <c r="C302" s="303"/>
      <c r="T302" s="303"/>
      <c r="U302" s="303"/>
      <c r="V302" s="303"/>
      <c r="W302" s="303"/>
      <c r="X302" s="303"/>
      <c r="Y302" s="303"/>
      <c r="Z302" s="303"/>
      <c r="AA302" s="303"/>
      <c r="AB302" s="303"/>
      <c r="AC302" s="303"/>
      <c r="AD302" s="303"/>
      <c r="AE302" s="303"/>
      <c r="AF302" s="303"/>
      <c r="AG302" s="303"/>
      <c r="AH302" s="303"/>
      <c r="AI302" s="303"/>
      <c r="AJ302" s="303"/>
      <c r="AK302" s="303"/>
      <c r="AL302" s="303"/>
      <c r="AM302" s="303"/>
      <c r="AN302" s="303"/>
      <c r="AO302" s="303"/>
      <c r="AP302" s="303"/>
      <c r="AQ302" s="303"/>
      <c r="AR302" s="303"/>
      <c r="AS302" s="303"/>
      <c r="AT302" s="303"/>
      <c r="AU302" s="303"/>
      <c r="AV302" s="303"/>
      <c r="AW302" s="303"/>
      <c r="AX302" s="303"/>
      <c r="AY302" s="303"/>
      <c r="AZ302" s="303"/>
      <c r="BA302" s="303"/>
      <c r="BB302" s="303"/>
      <c r="BC302" s="303"/>
      <c r="BD302" s="303"/>
      <c r="BE302" s="303"/>
      <c r="BF302" s="303"/>
      <c r="BG302" s="303"/>
      <c r="BH302" s="303"/>
      <c r="BI302" s="303"/>
      <c r="BJ302" s="303"/>
      <c r="BK302" s="303"/>
      <c r="BL302" s="303"/>
      <c r="BM302" s="303"/>
      <c r="BN302" s="303"/>
      <c r="BO302" s="303"/>
      <c r="BP302" s="303"/>
      <c r="BQ302" s="303"/>
      <c r="BR302" s="303"/>
      <c r="BS302" s="303"/>
      <c r="BT302" s="303"/>
      <c r="BU302" s="303"/>
      <c r="BV302" s="303"/>
      <c r="BW302" s="303"/>
      <c r="BX302" s="303"/>
      <c r="BY302" s="303"/>
      <c r="BZ302" s="303"/>
      <c r="CA302" s="303"/>
    </row>
    <row r="303" spans="3:79">
      <c r="C303" s="303"/>
      <c r="T303" s="303"/>
      <c r="U303" s="303"/>
      <c r="V303" s="303"/>
      <c r="W303" s="303"/>
      <c r="X303" s="303"/>
      <c r="Y303" s="303"/>
      <c r="Z303" s="303"/>
      <c r="AA303" s="303"/>
      <c r="AB303" s="303"/>
      <c r="AC303" s="303"/>
      <c r="AD303" s="303"/>
      <c r="AE303" s="303"/>
      <c r="AF303" s="303"/>
      <c r="AG303" s="303"/>
      <c r="AH303" s="303"/>
      <c r="AI303" s="303"/>
      <c r="AJ303" s="303"/>
      <c r="AK303" s="303"/>
      <c r="AL303" s="303"/>
      <c r="AM303" s="303"/>
      <c r="AN303" s="303"/>
      <c r="AO303" s="303"/>
      <c r="AP303" s="303"/>
      <c r="AQ303" s="303"/>
      <c r="AR303" s="303"/>
      <c r="AS303" s="303"/>
      <c r="AT303" s="303"/>
      <c r="AU303" s="303"/>
      <c r="AV303" s="303"/>
      <c r="AW303" s="303"/>
      <c r="AX303" s="303"/>
      <c r="AY303" s="303"/>
      <c r="AZ303" s="303"/>
      <c r="BA303" s="303"/>
      <c r="BB303" s="303"/>
      <c r="BC303" s="303"/>
      <c r="BD303" s="303"/>
      <c r="BE303" s="303"/>
      <c r="BF303" s="303"/>
      <c r="BG303" s="303"/>
      <c r="BH303" s="303"/>
      <c r="BI303" s="303"/>
      <c r="BJ303" s="303"/>
      <c r="BK303" s="303"/>
      <c r="BL303" s="303"/>
      <c r="BM303" s="303"/>
      <c r="BN303" s="303"/>
      <c r="BO303" s="303"/>
      <c r="BP303" s="303"/>
      <c r="BQ303" s="303"/>
      <c r="BR303" s="303"/>
      <c r="BS303" s="303"/>
      <c r="BT303" s="303"/>
      <c r="BU303" s="303"/>
      <c r="BV303" s="303"/>
      <c r="BW303" s="303"/>
      <c r="BX303" s="303"/>
      <c r="BY303" s="303"/>
      <c r="BZ303" s="303"/>
      <c r="CA303" s="303"/>
    </row>
    <row r="304" spans="3:79">
      <c r="C304" s="303"/>
      <c r="T304" s="303"/>
      <c r="U304" s="303"/>
      <c r="V304" s="303"/>
      <c r="W304" s="303"/>
      <c r="X304" s="303"/>
      <c r="Y304" s="303"/>
      <c r="Z304" s="303"/>
      <c r="AA304" s="303"/>
      <c r="AB304" s="303"/>
      <c r="AC304" s="303"/>
      <c r="AD304" s="303"/>
      <c r="AE304" s="303"/>
      <c r="AF304" s="303"/>
      <c r="AG304" s="303"/>
      <c r="AH304" s="303"/>
      <c r="AI304" s="303"/>
      <c r="AJ304" s="303"/>
      <c r="AK304" s="303"/>
      <c r="AL304" s="303"/>
      <c r="AM304" s="303"/>
      <c r="AN304" s="303"/>
      <c r="AO304" s="303"/>
      <c r="AP304" s="303"/>
      <c r="AQ304" s="303"/>
      <c r="AR304" s="303"/>
      <c r="AS304" s="303"/>
      <c r="AT304" s="303"/>
      <c r="AU304" s="303"/>
      <c r="AV304" s="303"/>
      <c r="AW304" s="303"/>
      <c r="AX304" s="303"/>
      <c r="AY304" s="303"/>
      <c r="AZ304" s="303"/>
      <c r="BA304" s="303"/>
      <c r="BB304" s="303"/>
      <c r="BC304" s="303"/>
      <c r="BD304" s="303"/>
      <c r="BE304" s="303"/>
      <c r="BF304" s="303"/>
      <c r="BG304" s="303"/>
      <c r="BH304" s="303"/>
      <c r="BI304" s="303"/>
      <c r="BJ304" s="303"/>
      <c r="BK304" s="303"/>
      <c r="BL304" s="303"/>
      <c r="BM304" s="303"/>
      <c r="BN304" s="303"/>
      <c r="BO304" s="303"/>
      <c r="BP304" s="303"/>
      <c r="BQ304" s="303"/>
      <c r="BR304" s="303"/>
      <c r="BS304" s="303"/>
      <c r="BT304" s="303"/>
      <c r="BU304" s="303"/>
      <c r="BV304" s="303"/>
      <c r="BW304" s="303"/>
      <c r="BX304" s="303"/>
      <c r="BY304" s="303"/>
      <c r="BZ304" s="303"/>
      <c r="CA304" s="303"/>
    </row>
    <row r="305" spans="3:79">
      <c r="C305" s="303"/>
      <c r="T305" s="303"/>
      <c r="U305" s="303"/>
      <c r="V305" s="303"/>
      <c r="W305" s="303"/>
      <c r="X305" s="303"/>
      <c r="Y305" s="303"/>
      <c r="Z305" s="303"/>
      <c r="AA305" s="303"/>
      <c r="AB305" s="303"/>
      <c r="AC305" s="303"/>
      <c r="AD305" s="303"/>
      <c r="AE305" s="303"/>
      <c r="AF305" s="303"/>
      <c r="AG305" s="303"/>
      <c r="AH305" s="303"/>
      <c r="AI305" s="303"/>
      <c r="AJ305" s="303"/>
      <c r="AK305" s="303"/>
      <c r="AL305" s="303"/>
      <c r="AM305" s="303"/>
      <c r="AN305" s="303"/>
      <c r="AO305" s="303"/>
      <c r="AP305" s="303"/>
      <c r="AQ305" s="303"/>
      <c r="AR305" s="303"/>
      <c r="AS305" s="303"/>
      <c r="AT305" s="303"/>
      <c r="AU305" s="303"/>
      <c r="AV305" s="303"/>
      <c r="AW305" s="303"/>
      <c r="AX305" s="303"/>
      <c r="AY305" s="303"/>
      <c r="AZ305" s="303"/>
      <c r="BA305" s="303"/>
      <c r="BB305" s="303"/>
      <c r="BC305" s="303"/>
      <c r="BD305" s="303"/>
      <c r="BE305" s="303"/>
      <c r="BF305" s="303"/>
      <c r="BG305" s="303"/>
      <c r="BH305" s="303"/>
      <c r="BI305" s="303"/>
      <c r="BJ305" s="303"/>
      <c r="BK305" s="303"/>
      <c r="BL305" s="303"/>
      <c r="BM305" s="303"/>
      <c r="BN305" s="303"/>
      <c r="BO305" s="303"/>
      <c r="BP305" s="303"/>
      <c r="BQ305" s="303"/>
      <c r="BR305" s="303"/>
      <c r="BS305" s="303"/>
      <c r="BT305" s="303"/>
      <c r="BU305" s="303"/>
      <c r="BV305" s="303"/>
      <c r="BW305" s="303"/>
      <c r="BX305" s="303"/>
      <c r="BY305" s="303"/>
      <c r="BZ305" s="303"/>
      <c r="CA305" s="303"/>
    </row>
    <row r="306" spans="3:79">
      <c r="C306" s="303"/>
      <c r="T306" s="303"/>
      <c r="U306" s="303"/>
      <c r="V306" s="303"/>
      <c r="W306" s="303"/>
      <c r="X306" s="303"/>
      <c r="Y306" s="303"/>
      <c r="Z306" s="303"/>
      <c r="AA306" s="303"/>
      <c r="AB306" s="303"/>
      <c r="AC306" s="303"/>
      <c r="AD306" s="303"/>
      <c r="AE306" s="303"/>
      <c r="AF306" s="303"/>
      <c r="AG306" s="303"/>
      <c r="AH306" s="303"/>
      <c r="AI306" s="303"/>
      <c r="AJ306" s="303"/>
      <c r="AK306" s="303"/>
      <c r="AL306" s="303"/>
      <c r="AM306" s="303"/>
      <c r="AN306" s="303"/>
      <c r="AO306" s="303"/>
      <c r="AP306" s="303"/>
      <c r="AQ306" s="303"/>
      <c r="AR306" s="303"/>
      <c r="AS306" s="303"/>
      <c r="AT306" s="303"/>
      <c r="AU306" s="303"/>
      <c r="AV306" s="303"/>
      <c r="AW306" s="303"/>
      <c r="AX306" s="303"/>
      <c r="AY306" s="303"/>
      <c r="AZ306" s="303"/>
      <c r="BA306" s="303"/>
      <c r="BB306" s="303"/>
      <c r="BC306" s="303"/>
      <c r="BD306" s="303"/>
      <c r="BE306" s="303"/>
      <c r="BF306" s="303"/>
      <c r="BG306" s="303"/>
      <c r="BH306" s="303"/>
      <c r="BI306" s="303"/>
      <c r="BJ306" s="303"/>
      <c r="BK306" s="303"/>
      <c r="BL306" s="303"/>
      <c r="BM306" s="303"/>
      <c r="BN306" s="303"/>
      <c r="BO306" s="303"/>
      <c r="BP306" s="303"/>
      <c r="BQ306" s="303"/>
      <c r="BR306" s="303"/>
      <c r="BS306" s="303"/>
      <c r="BT306" s="303"/>
      <c r="BU306" s="303"/>
      <c r="BV306" s="303"/>
      <c r="BW306" s="303"/>
      <c r="BX306" s="303"/>
      <c r="BY306" s="303"/>
      <c r="BZ306" s="303"/>
      <c r="CA306" s="303"/>
    </row>
    <row r="307" spans="3:79">
      <c r="C307" s="303"/>
      <c r="T307" s="303"/>
      <c r="U307" s="303"/>
      <c r="V307" s="303"/>
      <c r="W307" s="303"/>
      <c r="X307" s="303"/>
      <c r="Y307" s="303"/>
      <c r="Z307" s="303"/>
      <c r="AA307" s="303"/>
      <c r="AB307" s="303"/>
      <c r="AC307" s="303"/>
      <c r="AD307" s="303"/>
      <c r="AE307" s="303"/>
      <c r="AF307" s="303"/>
      <c r="AG307" s="303"/>
      <c r="AH307" s="303"/>
      <c r="AI307" s="303"/>
      <c r="AJ307" s="303"/>
      <c r="AK307" s="303"/>
      <c r="AL307" s="303"/>
      <c r="AM307" s="303"/>
      <c r="AN307" s="303"/>
      <c r="AO307" s="303"/>
      <c r="AP307" s="303"/>
      <c r="AQ307" s="303"/>
      <c r="AR307" s="303"/>
      <c r="AS307" s="303"/>
      <c r="AT307" s="303"/>
      <c r="AU307" s="303"/>
      <c r="AV307" s="303"/>
      <c r="AW307" s="303"/>
      <c r="AX307" s="303"/>
      <c r="AY307" s="303"/>
      <c r="AZ307" s="303"/>
      <c r="BA307" s="303"/>
      <c r="BB307" s="303"/>
      <c r="BC307" s="303"/>
      <c r="BD307" s="303"/>
      <c r="BE307" s="303"/>
      <c r="BF307" s="303"/>
      <c r="BG307" s="303"/>
      <c r="BH307" s="303"/>
      <c r="BI307" s="303"/>
      <c r="BJ307" s="303"/>
      <c r="BK307" s="303"/>
      <c r="BL307" s="303"/>
      <c r="BM307" s="303"/>
      <c r="BN307" s="303"/>
      <c r="BO307" s="303"/>
      <c r="BP307" s="303"/>
      <c r="BQ307" s="303"/>
      <c r="BR307" s="303"/>
      <c r="BS307" s="303"/>
      <c r="BT307" s="303"/>
      <c r="BU307" s="303"/>
      <c r="BV307" s="303"/>
      <c r="BW307" s="303"/>
      <c r="BX307" s="303"/>
      <c r="BY307" s="303"/>
      <c r="BZ307" s="303"/>
      <c r="CA307" s="303"/>
    </row>
    <row r="308" spans="3:79">
      <c r="C308" s="303"/>
      <c r="T308" s="303"/>
      <c r="U308" s="303"/>
      <c r="V308" s="303"/>
      <c r="W308" s="303"/>
      <c r="X308" s="303"/>
      <c r="Y308" s="303"/>
      <c r="Z308" s="303"/>
      <c r="AA308" s="303"/>
      <c r="AB308" s="303"/>
      <c r="AC308" s="303"/>
      <c r="AD308" s="303"/>
      <c r="AE308" s="303"/>
      <c r="AF308" s="303"/>
      <c r="AG308" s="303"/>
      <c r="AH308" s="303"/>
      <c r="AI308" s="303"/>
      <c r="AJ308" s="303"/>
      <c r="AK308" s="303"/>
      <c r="AL308" s="303"/>
      <c r="AM308" s="303"/>
      <c r="AN308" s="303"/>
      <c r="AO308" s="303"/>
      <c r="AP308" s="303"/>
      <c r="AQ308" s="303"/>
      <c r="AR308" s="303"/>
      <c r="AS308" s="303"/>
      <c r="AT308" s="303"/>
      <c r="AU308" s="303"/>
      <c r="AV308" s="303"/>
      <c r="AW308" s="303"/>
      <c r="AX308" s="303"/>
      <c r="AY308" s="303"/>
      <c r="AZ308" s="303"/>
      <c r="BA308" s="303"/>
      <c r="BB308" s="303"/>
      <c r="BC308" s="303"/>
      <c r="BD308" s="303"/>
      <c r="BE308" s="303"/>
      <c r="BF308" s="303"/>
      <c r="BG308" s="303"/>
      <c r="BH308" s="303"/>
      <c r="BI308" s="303"/>
      <c r="BJ308" s="303"/>
      <c r="BK308" s="303"/>
      <c r="BL308" s="303"/>
      <c r="BM308" s="303"/>
      <c r="BN308" s="303"/>
      <c r="BO308" s="303"/>
      <c r="BP308" s="303"/>
      <c r="BQ308" s="303"/>
      <c r="BR308" s="303"/>
      <c r="BS308" s="303"/>
      <c r="BT308" s="303"/>
      <c r="BU308" s="303"/>
      <c r="BV308" s="303"/>
      <c r="BW308" s="303"/>
      <c r="BX308" s="303"/>
      <c r="BY308" s="303"/>
      <c r="BZ308" s="303"/>
      <c r="CA308" s="303"/>
    </row>
    <row r="309" spans="3:79">
      <c r="C309" s="303"/>
      <c r="T309" s="303"/>
      <c r="U309" s="303"/>
      <c r="V309" s="303"/>
      <c r="W309" s="303"/>
      <c r="X309" s="303"/>
      <c r="Y309" s="303"/>
      <c r="Z309" s="303"/>
      <c r="AA309" s="303"/>
      <c r="AB309" s="303"/>
      <c r="AC309" s="303"/>
      <c r="AD309" s="303"/>
      <c r="AE309" s="303"/>
      <c r="AF309" s="303"/>
      <c r="AG309" s="303"/>
      <c r="AH309" s="303"/>
      <c r="AI309" s="303"/>
      <c r="AJ309" s="303"/>
      <c r="AK309" s="303"/>
      <c r="AL309" s="303"/>
      <c r="AM309" s="303"/>
      <c r="AN309" s="303"/>
      <c r="AO309" s="303"/>
      <c r="AP309" s="303"/>
      <c r="AQ309" s="303"/>
      <c r="AR309" s="303"/>
      <c r="AS309" s="303"/>
      <c r="AT309" s="303"/>
      <c r="AU309" s="303"/>
      <c r="AV309" s="303"/>
      <c r="AW309" s="303"/>
      <c r="AX309" s="303"/>
      <c r="AY309" s="303"/>
      <c r="AZ309" s="303"/>
      <c r="BA309" s="303"/>
      <c r="BB309" s="303"/>
      <c r="BC309" s="303"/>
      <c r="BD309" s="303"/>
      <c r="BE309" s="303"/>
      <c r="BF309" s="303"/>
      <c r="BG309" s="303"/>
      <c r="BH309" s="303"/>
      <c r="BI309" s="303"/>
      <c r="BJ309" s="303"/>
      <c r="BK309" s="303"/>
      <c r="BL309" s="303"/>
      <c r="BM309" s="303"/>
      <c r="BN309" s="303"/>
      <c r="BO309" s="303"/>
      <c r="BP309" s="303"/>
      <c r="BQ309" s="303"/>
      <c r="BR309" s="303"/>
      <c r="BS309" s="303"/>
      <c r="BT309" s="303"/>
      <c r="BU309" s="303"/>
      <c r="BV309" s="303"/>
      <c r="BW309" s="303"/>
      <c r="BX309" s="303"/>
      <c r="BY309" s="303"/>
      <c r="BZ309" s="303"/>
      <c r="CA309" s="303"/>
    </row>
    <row r="310" spans="3:79">
      <c r="C310" s="303"/>
      <c r="T310" s="303"/>
      <c r="U310" s="303"/>
      <c r="V310" s="303"/>
      <c r="W310" s="303"/>
      <c r="X310" s="303"/>
      <c r="Y310" s="303"/>
      <c r="Z310" s="303"/>
      <c r="AA310" s="303"/>
      <c r="AB310" s="303"/>
      <c r="AC310" s="303"/>
      <c r="AD310" s="303"/>
      <c r="AE310" s="303"/>
      <c r="AF310" s="303"/>
      <c r="AG310" s="303"/>
      <c r="AH310" s="303"/>
      <c r="AI310" s="303"/>
      <c r="AJ310" s="303"/>
      <c r="AK310" s="303"/>
      <c r="AL310" s="303"/>
      <c r="AM310" s="303"/>
      <c r="AN310" s="303"/>
      <c r="AO310" s="303"/>
      <c r="AP310" s="303"/>
      <c r="AQ310" s="303"/>
      <c r="AR310" s="303"/>
      <c r="AS310" s="303"/>
      <c r="AT310" s="303"/>
      <c r="AU310" s="303"/>
      <c r="AV310" s="303"/>
      <c r="AW310" s="303"/>
      <c r="AX310" s="303"/>
      <c r="AY310" s="303"/>
      <c r="AZ310" s="303"/>
      <c r="BA310" s="303"/>
      <c r="BB310" s="303"/>
      <c r="BC310" s="303"/>
      <c r="BD310" s="303"/>
      <c r="BE310" s="303"/>
      <c r="BF310" s="303"/>
      <c r="BG310" s="303"/>
      <c r="BH310" s="303"/>
      <c r="BI310" s="303"/>
      <c r="BJ310" s="303"/>
      <c r="BK310" s="303"/>
      <c r="BL310" s="303"/>
      <c r="BM310" s="303"/>
      <c r="BN310" s="303"/>
      <c r="BO310" s="303"/>
      <c r="BP310" s="303"/>
      <c r="BQ310" s="303"/>
      <c r="BR310" s="303"/>
      <c r="BS310" s="303"/>
      <c r="BT310" s="303"/>
      <c r="BU310" s="303"/>
      <c r="BV310" s="303"/>
      <c r="BW310" s="303"/>
      <c r="BX310" s="303"/>
      <c r="BY310" s="303"/>
      <c r="BZ310" s="303"/>
      <c r="CA310" s="303"/>
    </row>
    <row r="311" spans="3:79">
      <c r="C311" s="303"/>
      <c r="T311" s="303"/>
      <c r="U311" s="303"/>
      <c r="V311" s="303"/>
      <c r="W311" s="303"/>
      <c r="X311" s="303"/>
      <c r="Y311" s="303"/>
      <c r="Z311" s="303"/>
      <c r="AA311" s="303"/>
      <c r="AB311" s="303"/>
      <c r="AC311" s="303"/>
      <c r="AD311" s="303"/>
      <c r="AE311" s="303"/>
      <c r="AF311" s="303"/>
      <c r="AG311" s="303"/>
      <c r="AH311" s="303"/>
      <c r="AI311" s="303"/>
      <c r="AJ311" s="303"/>
      <c r="AK311" s="303"/>
      <c r="AL311" s="303"/>
      <c r="AM311" s="303"/>
      <c r="AN311" s="303"/>
      <c r="AO311" s="303"/>
      <c r="AP311" s="303"/>
      <c r="AQ311" s="303"/>
      <c r="AR311" s="303"/>
      <c r="AS311" s="303"/>
      <c r="AT311" s="303"/>
      <c r="AU311" s="303"/>
      <c r="AV311" s="303"/>
      <c r="AW311" s="303"/>
      <c r="AX311" s="303"/>
      <c r="AY311" s="303"/>
      <c r="AZ311" s="303"/>
      <c r="BA311" s="303"/>
      <c r="BB311" s="303"/>
      <c r="BC311" s="303"/>
      <c r="BD311" s="303"/>
      <c r="BE311" s="303"/>
      <c r="BF311" s="303"/>
      <c r="BG311" s="303"/>
      <c r="BH311" s="303"/>
      <c r="BI311" s="303"/>
      <c r="BJ311" s="303"/>
      <c r="BK311" s="303"/>
      <c r="BL311" s="303"/>
      <c r="BM311" s="303"/>
      <c r="BN311" s="303"/>
      <c r="BO311" s="303"/>
      <c r="BP311" s="303"/>
      <c r="BQ311" s="303"/>
      <c r="BR311" s="303"/>
      <c r="BS311" s="303"/>
      <c r="BT311" s="303"/>
      <c r="BU311" s="303"/>
      <c r="BV311" s="303"/>
      <c r="BW311" s="303"/>
      <c r="BX311" s="303"/>
      <c r="BY311" s="303"/>
      <c r="BZ311" s="303"/>
      <c r="CA311" s="303"/>
    </row>
    <row r="312" spans="3:79">
      <c r="C312" s="303"/>
      <c r="T312" s="303"/>
      <c r="U312" s="303"/>
      <c r="V312" s="303"/>
      <c r="W312" s="303"/>
      <c r="X312" s="303"/>
      <c r="Y312" s="303"/>
      <c r="Z312" s="303"/>
      <c r="AA312" s="303"/>
      <c r="AB312" s="303"/>
      <c r="AC312" s="303"/>
      <c r="AD312" s="303"/>
      <c r="AE312" s="303"/>
      <c r="AF312" s="303"/>
      <c r="AG312" s="303"/>
      <c r="AH312" s="303"/>
      <c r="AI312" s="303"/>
      <c r="AJ312" s="303"/>
      <c r="AK312" s="303"/>
      <c r="AL312" s="303"/>
      <c r="AM312" s="303"/>
      <c r="AN312" s="303"/>
      <c r="AO312" s="303"/>
      <c r="AP312" s="303"/>
      <c r="AQ312" s="303"/>
      <c r="AR312" s="303"/>
      <c r="AS312" s="303"/>
      <c r="AT312" s="303"/>
      <c r="AU312" s="303"/>
      <c r="AV312" s="303"/>
      <c r="AW312" s="303"/>
      <c r="AX312" s="303"/>
      <c r="AY312" s="303"/>
      <c r="AZ312" s="303"/>
      <c r="BA312" s="303"/>
      <c r="BB312" s="303"/>
      <c r="BC312" s="303"/>
      <c r="BD312" s="303"/>
      <c r="BE312" s="303"/>
      <c r="BF312" s="303"/>
      <c r="BG312" s="303"/>
      <c r="BH312" s="303"/>
      <c r="BI312" s="303"/>
      <c r="BJ312" s="303"/>
      <c r="BK312" s="303"/>
      <c r="BL312" s="303"/>
      <c r="BM312" s="303"/>
      <c r="BN312" s="303"/>
      <c r="BO312" s="303"/>
      <c r="BP312" s="303"/>
      <c r="BQ312" s="303"/>
      <c r="BR312" s="303"/>
      <c r="BS312" s="303"/>
      <c r="BT312" s="303"/>
      <c r="BU312" s="303"/>
      <c r="BV312" s="303"/>
      <c r="BW312" s="303"/>
      <c r="BX312" s="303"/>
      <c r="BY312" s="303"/>
      <c r="BZ312" s="303"/>
      <c r="CA312" s="303"/>
    </row>
    <row r="313" spans="3:79">
      <c r="C313" s="303"/>
      <c r="T313" s="303"/>
      <c r="U313" s="303"/>
      <c r="V313" s="303"/>
      <c r="W313" s="303"/>
      <c r="X313" s="303"/>
      <c r="Y313" s="303"/>
      <c r="Z313" s="303"/>
      <c r="AA313" s="303"/>
      <c r="AB313" s="303"/>
      <c r="AC313" s="303"/>
      <c r="AD313" s="303"/>
      <c r="AE313" s="303"/>
      <c r="AF313" s="303"/>
      <c r="AG313" s="303"/>
      <c r="AH313" s="303"/>
      <c r="AI313" s="303"/>
      <c r="AJ313" s="303"/>
      <c r="AK313" s="303"/>
      <c r="AL313" s="303"/>
      <c r="AM313" s="303"/>
      <c r="AN313" s="303"/>
      <c r="AO313" s="303"/>
      <c r="AP313" s="303"/>
      <c r="AQ313" s="303"/>
      <c r="AR313" s="303"/>
      <c r="AS313" s="303"/>
      <c r="AT313" s="303"/>
      <c r="AU313" s="303"/>
      <c r="AV313" s="303"/>
      <c r="AW313" s="303"/>
      <c r="AX313" s="303"/>
      <c r="AY313" s="303"/>
      <c r="AZ313" s="303"/>
      <c r="BA313" s="303"/>
      <c r="BB313" s="303"/>
      <c r="BC313" s="303"/>
      <c r="BD313" s="303"/>
      <c r="BE313" s="303"/>
      <c r="BF313" s="303"/>
      <c r="BG313" s="303"/>
      <c r="BH313" s="303"/>
      <c r="BI313" s="303"/>
      <c r="BJ313" s="303"/>
      <c r="BK313" s="303"/>
      <c r="BL313" s="303"/>
      <c r="BM313" s="303"/>
      <c r="BN313" s="303"/>
      <c r="BO313" s="303"/>
      <c r="BP313" s="303"/>
      <c r="BQ313" s="303"/>
      <c r="BR313" s="303"/>
      <c r="BS313" s="303"/>
      <c r="BT313" s="303"/>
      <c r="BU313" s="303"/>
      <c r="BV313" s="303"/>
      <c r="BW313" s="303"/>
      <c r="BX313" s="303"/>
      <c r="BY313" s="303"/>
      <c r="BZ313" s="303"/>
      <c r="CA313" s="303"/>
    </row>
    <row r="314" spans="3:79">
      <c r="C314" s="303"/>
      <c r="T314" s="303"/>
      <c r="U314" s="303"/>
      <c r="V314" s="303"/>
      <c r="W314" s="303"/>
      <c r="X314" s="303"/>
      <c r="Y314" s="303"/>
      <c r="Z314" s="303"/>
      <c r="AA314" s="303"/>
      <c r="AB314" s="303"/>
      <c r="AC314" s="303"/>
      <c r="AD314" s="303"/>
      <c r="AE314" s="303"/>
      <c r="AF314" s="303"/>
      <c r="AG314" s="303"/>
      <c r="AH314" s="303"/>
      <c r="AI314" s="303"/>
      <c r="AJ314" s="303"/>
      <c r="AK314" s="303"/>
      <c r="AL314" s="303"/>
      <c r="AM314" s="303"/>
      <c r="AN314" s="303"/>
      <c r="AO314" s="303"/>
      <c r="AP314" s="303"/>
      <c r="AQ314" s="303"/>
      <c r="AR314" s="303"/>
      <c r="AS314" s="303"/>
      <c r="AT314" s="303"/>
      <c r="AU314" s="303"/>
      <c r="AV314" s="303"/>
      <c r="AW314" s="303"/>
      <c r="AX314" s="303"/>
      <c r="AY314" s="303"/>
      <c r="AZ314" s="303"/>
      <c r="BA314" s="303"/>
      <c r="BB314" s="303"/>
      <c r="BC314" s="303"/>
      <c r="BD314" s="303"/>
      <c r="BE314" s="303"/>
      <c r="BF314" s="303"/>
      <c r="BG314" s="303"/>
      <c r="BH314" s="303"/>
      <c r="BI314" s="303"/>
      <c r="BJ314" s="303"/>
      <c r="BK314" s="303"/>
      <c r="BL314" s="303"/>
      <c r="BM314" s="303"/>
      <c r="BN314" s="303"/>
      <c r="BO314" s="303"/>
      <c r="BP314" s="303"/>
      <c r="BQ314" s="303"/>
      <c r="BR314" s="303"/>
      <c r="BS314" s="303"/>
      <c r="BT314" s="303"/>
      <c r="BU314" s="303"/>
      <c r="BV314" s="303"/>
      <c r="BW314" s="303"/>
      <c r="BX314" s="303"/>
      <c r="BY314" s="303"/>
      <c r="BZ314" s="303"/>
      <c r="CA314" s="303"/>
    </row>
    <row r="315" spans="3:79">
      <c r="C315" s="303"/>
      <c r="T315" s="303"/>
      <c r="U315" s="303"/>
      <c r="V315" s="303"/>
      <c r="W315" s="303"/>
      <c r="X315" s="303"/>
      <c r="Y315" s="303"/>
      <c r="Z315" s="303"/>
      <c r="AA315" s="303"/>
      <c r="AB315" s="303"/>
      <c r="AC315" s="303"/>
      <c r="AD315" s="303"/>
      <c r="AE315" s="303"/>
      <c r="AF315" s="303"/>
      <c r="AG315" s="303"/>
      <c r="AH315" s="303"/>
      <c r="AI315" s="303"/>
      <c r="AJ315" s="303"/>
      <c r="AK315" s="303"/>
      <c r="AL315" s="303"/>
      <c r="AM315" s="303"/>
      <c r="AN315" s="303"/>
      <c r="AO315" s="303"/>
      <c r="AP315" s="303"/>
      <c r="AQ315" s="303"/>
      <c r="AR315" s="303"/>
      <c r="AS315" s="303"/>
      <c r="AT315" s="303"/>
      <c r="AU315" s="303"/>
      <c r="AV315" s="303"/>
      <c r="AW315" s="303"/>
      <c r="AX315" s="303"/>
      <c r="AY315" s="303"/>
      <c r="AZ315" s="303"/>
      <c r="BA315" s="303"/>
      <c r="BB315" s="303"/>
      <c r="BC315" s="303"/>
      <c r="BD315" s="303"/>
      <c r="BE315" s="303"/>
      <c r="BF315" s="303"/>
      <c r="BG315" s="303"/>
      <c r="BH315" s="303"/>
      <c r="BI315" s="303"/>
      <c r="BJ315" s="303"/>
      <c r="BK315" s="303"/>
      <c r="BL315" s="303"/>
      <c r="BM315" s="303"/>
      <c r="BN315" s="303"/>
      <c r="BO315" s="303"/>
      <c r="BP315" s="303"/>
      <c r="BQ315" s="303"/>
      <c r="BR315" s="303"/>
      <c r="BS315" s="303"/>
      <c r="BT315" s="303"/>
      <c r="BU315" s="303"/>
      <c r="BV315" s="303"/>
      <c r="BW315" s="303"/>
      <c r="BX315" s="303"/>
      <c r="BY315" s="303"/>
      <c r="BZ315" s="303"/>
      <c r="CA315" s="303"/>
    </row>
    <row r="316" spans="3:79">
      <c r="C316" s="303"/>
      <c r="T316" s="303"/>
      <c r="U316" s="303"/>
      <c r="V316" s="303"/>
      <c r="W316" s="303"/>
      <c r="X316" s="303"/>
      <c r="Y316" s="303"/>
      <c r="Z316" s="303"/>
      <c r="AA316" s="303"/>
      <c r="AB316" s="303"/>
      <c r="AC316" s="303"/>
      <c r="AD316" s="303"/>
      <c r="AE316" s="303"/>
      <c r="AF316" s="303"/>
      <c r="AG316" s="303"/>
      <c r="AH316" s="303"/>
      <c r="AI316" s="303"/>
      <c r="AJ316" s="303"/>
      <c r="AK316" s="303"/>
      <c r="AL316" s="303"/>
      <c r="AM316" s="303"/>
      <c r="AN316" s="303"/>
      <c r="AO316" s="303"/>
      <c r="AP316" s="303"/>
      <c r="AQ316" s="303"/>
      <c r="AR316" s="303"/>
      <c r="AS316" s="303"/>
      <c r="AT316" s="303"/>
      <c r="AU316" s="303"/>
      <c r="AV316" s="303"/>
      <c r="AW316" s="303"/>
      <c r="AX316" s="303"/>
      <c r="AY316" s="303"/>
      <c r="AZ316" s="303"/>
      <c r="BA316" s="303"/>
      <c r="BB316" s="303"/>
      <c r="BC316" s="303"/>
      <c r="BD316" s="303"/>
      <c r="BE316" s="303"/>
      <c r="BF316" s="303"/>
      <c r="BG316" s="303"/>
      <c r="BH316" s="303"/>
      <c r="BI316" s="303"/>
      <c r="BJ316" s="303"/>
      <c r="BK316" s="303"/>
      <c r="BL316" s="303"/>
      <c r="BM316" s="303"/>
      <c r="BN316" s="303"/>
      <c r="BO316" s="303"/>
      <c r="BP316" s="303"/>
      <c r="BQ316" s="303"/>
      <c r="BR316" s="303"/>
      <c r="BS316" s="303"/>
      <c r="BT316" s="303"/>
      <c r="BU316" s="303"/>
      <c r="BV316" s="303"/>
      <c r="BW316" s="303"/>
      <c r="BX316" s="303"/>
      <c r="BY316" s="303"/>
      <c r="BZ316" s="303"/>
      <c r="CA316" s="303"/>
    </row>
    <row r="317" spans="3:79">
      <c r="C317" s="303"/>
      <c r="T317" s="303"/>
      <c r="U317" s="303"/>
      <c r="V317" s="303"/>
      <c r="W317" s="303"/>
      <c r="X317" s="303"/>
      <c r="Y317" s="303"/>
      <c r="Z317" s="303"/>
      <c r="AA317" s="303"/>
      <c r="AB317" s="303"/>
      <c r="AC317" s="303"/>
      <c r="AD317" s="303"/>
      <c r="AE317" s="303"/>
      <c r="AF317" s="303"/>
      <c r="AG317" s="303"/>
      <c r="AH317" s="303"/>
      <c r="AI317" s="303"/>
      <c r="AJ317" s="303"/>
      <c r="AK317" s="303"/>
      <c r="AL317" s="303"/>
      <c r="AM317" s="303"/>
      <c r="AN317" s="303"/>
      <c r="AO317" s="303"/>
      <c r="AP317" s="303"/>
      <c r="AQ317" s="303"/>
      <c r="AR317" s="303"/>
      <c r="AS317" s="303"/>
      <c r="AT317" s="303"/>
      <c r="AU317" s="303"/>
      <c r="AV317" s="303"/>
      <c r="AW317" s="303"/>
      <c r="AX317" s="303"/>
      <c r="AY317" s="303"/>
      <c r="AZ317" s="303"/>
      <c r="BA317" s="303"/>
      <c r="BB317" s="303"/>
      <c r="BC317" s="303"/>
      <c r="BD317" s="303"/>
      <c r="BE317" s="303"/>
      <c r="BF317" s="303"/>
      <c r="BG317" s="303"/>
      <c r="BH317" s="303"/>
      <c r="BI317" s="303"/>
      <c r="BJ317" s="303"/>
      <c r="BK317" s="303"/>
      <c r="BL317" s="303"/>
      <c r="BM317" s="303"/>
      <c r="BN317" s="303"/>
      <c r="BO317" s="303"/>
      <c r="BP317" s="303"/>
      <c r="BQ317" s="303"/>
      <c r="BR317" s="303"/>
      <c r="BS317" s="303"/>
      <c r="BT317" s="303"/>
      <c r="BU317" s="303"/>
      <c r="BV317" s="303"/>
      <c r="BW317" s="303"/>
      <c r="BX317" s="303"/>
      <c r="BY317" s="303"/>
      <c r="BZ317" s="303"/>
      <c r="CA317" s="303"/>
    </row>
    <row r="318" spans="3:79">
      <c r="C318" s="303"/>
      <c r="T318" s="303"/>
      <c r="U318" s="303"/>
      <c r="V318" s="303"/>
      <c r="W318" s="303"/>
      <c r="X318" s="303"/>
      <c r="Y318" s="303"/>
      <c r="Z318" s="303"/>
      <c r="AA318" s="303"/>
      <c r="AB318" s="303"/>
      <c r="AC318" s="303"/>
      <c r="AD318" s="303"/>
      <c r="AE318" s="303"/>
      <c r="AF318" s="303"/>
      <c r="AG318" s="303"/>
      <c r="AH318" s="303"/>
      <c r="AI318" s="303"/>
      <c r="AJ318" s="303"/>
      <c r="AK318" s="303"/>
      <c r="AL318" s="303"/>
      <c r="AM318" s="303"/>
      <c r="AN318" s="303"/>
      <c r="AO318" s="303"/>
      <c r="AP318" s="303"/>
      <c r="AQ318" s="303"/>
      <c r="AR318" s="303"/>
      <c r="AS318" s="303"/>
      <c r="AT318" s="303"/>
      <c r="AU318" s="303"/>
      <c r="AV318" s="303"/>
      <c r="AW318" s="303"/>
      <c r="AX318" s="303"/>
      <c r="AY318" s="303"/>
      <c r="AZ318" s="303"/>
      <c r="BA318" s="303"/>
      <c r="BB318" s="303"/>
      <c r="BC318" s="303"/>
      <c r="BD318" s="303"/>
      <c r="BE318" s="303"/>
      <c r="BF318" s="303"/>
      <c r="BG318" s="303"/>
      <c r="BH318" s="303"/>
      <c r="BI318" s="303"/>
      <c r="BJ318" s="303"/>
      <c r="BK318" s="303"/>
      <c r="BL318" s="303"/>
      <c r="BM318" s="303"/>
      <c r="BN318" s="303"/>
      <c r="BO318" s="303"/>
      <c r="BP318" s="303"/>
      <c r="BQ318" s="303"/>
      <c r="BR318" s="303"/>
      <c r="BS318" s="303"/>
      <c r="BT318" s="303"/>
      <c r="BU318" s="303"/>
      <c r="BV318" s="303"/>
      <c r="BW318" s="303"/>
      <c r="BX318" s="303"/>
      <c r="BY318" s="303"/>
      <c r="BZ318" s="303"/>
      <c r="CA318" s="303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H5:K5"/>
    <mergeCell ref="L5:O5"/>
    <mergeCell ref="P5:S5"/>
    <mergeCell ref="B5:C5"/>
    <mergeCell ref="D5:G5"/>
  </mergeCells>
  <pageMargins left="0.39370078740157483" right="0.39370078740157483" top="0.39370078740157483" bottom="0.39370078740157483" header="0" footer="0"/>
  <pageSetup paperSize="9" scale="55" orientation="landscape" r:id="rId1"/>
  <rowBreaks count="2" manualBreakCount="2">
    <brk id="72" max="19" man="1"/>
    <brk id="131" max="19" man="1"/>
  </rowBreaks>
  <ignoredErrors>
    <ignoredError sqref="C168:F179" unlockedFormula="1"/>
    <ignoredError sqref="G163:S163 G73:G131 G165:S176 H164:S164 G136:G162 G133:G134 G23:G71" 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A185"/>
  <sheetViews>
    <sheetView showGridLines="0" view="pageBreakPreview" topLeftCell="A64" zoomScale="85" zoomScaleNormal="90" zoomScaleSheetLayoutView="85" workbookViewId="0">
      <selection activeCell="O81" sqref="O81"/>
    </sheetView>
  </sheetViews>
  <sheetFormatPr defaultColWidth="8.85546875" defaultRowHeight="12.75"/>
  <cols>
    <col min="1" max="1" width="1.7109375" style="303" customWidth="1"/>
    <col min="2" max="2" width="39.140625" style="303" customWidth="1"/>
    <col min="3" max="3" width="11.28515625" style="809" customWidth="1"/>
    <col min="4" max="19" width="12.7109375" style="303" customWidth="1"/>
    <col min="20" max="20" width="1.7109375" style="145" customWidth="1"/>
    <col min="21" max="34" width="10.7109375" style="145" customWidth="1"/>
    <col min="35" max="79" width="8.7109375" style="145" customWidth="1"/>
    <col min="80" max="87" width="8.7109375" style="303" customWidth="1"/>
    <col min="88" max="133" width="3.28515625" style="303" customWidth="1"/>
    <col min="134" max="16384" width="8.85546875" style="303"/>
  </cols>
  <sheetData>
    <row r="1" spans="2:79" ht="9" customHeight="1"/>
    <row r="2" spans="2:79" ht="15.75">
      <c r="B2" s="232" t="s">
        <v>950</v>
      </c>
      <c r="C2" s="810"/>
      <c r="D2" s="882"/>
      <c r="E2" s="145"/>
      <c r="F2" s="145"/>
      <c r="G2" s="145"/>
      <c r="H2" s="882"/>
      <c r="I2" s="145"/>
      <c r="J2" s="145"/>
      <c r="K2" s="145"/>
      <c r="L2" s="882"/>
      <c r="M2" s="145"/>
      <c r="N2" s="145"/>
      <c r="O2" s="145"/>
      <c r="P2" s="882"/>
      <c r="Q2" s="145"/>
      <c r="R2" s="145"/>
      <c r="S2" s="145"/>
      <c r="T2" s="882"/>
      <c r="W2" s="882"/>
      <c r="AA2" s="882"/>
      <c r="AE2" s="882"/>
    </row>
    <row r="3" spans="2:79" s="345" customFormat="1" ht="7.9" customHeight="1">
      <c r="B3" s="811"/>
      <c r="C3" s="812"/>
      <c r="D3" s="882"/>
      <c r="E3" s="882"/>
      <c r="F3" s="882"/>
      <c r="G3" s="882"/>
      <c r="H3" s="882"/>
      <c r="I3" s="882"/>
      <c r="J3" s="882"/>
      <c r="K3" s="882"/>
      <c r="L3" s="882"/>
      <c r="M3" s="882"/>
      <c r="N3" s="882"/>
      <c r="O3" s="882"/>
      <c r="P3" s="882"/>
      <c r="Q3" s="882"/>
      <c r="R3" s="882"/>
      <c r="S3" s="882"/>
      <c r="T3" s="882"/>
      <c r="U3" s="882"/>
      <c r="V3" s="882"/>
      <c r="W3" s="882"/>
      <c r="X3" s="882"/>
      <c r="Y3" s="882"/>
      <c r="Z3" s="882"/>
      <c r="AA3" s="882"/>
      <c r="AB3" s="882"/>
      <c r="AC3" s="882"/>
      <c r="AD3" s="882"/>
      <c r="AE3" s="882"/>
      <c r="AF3" s="882"/>
      <c r="AG3" s="882"/>
      <c r="AH3" s="882"/>
      <c r="AI3" s="882"/>
      <c r="AJ3" s="882"/>
      <c r="AK3" s="882"/>
      <c r="AL3" s="882"/>
      <c r="AM3" s="882"/>
      <c r="AN3" s="882"/>
      <c r="AO3" s="882"/>
      <c r="AP3" s="882"/>
      <c r="AQ3" s="882"/>
      <c r="AR3" s="882"/>
      <c r="AS3" s="882"/>
      <c r="AT3" s="882"/>
      <c r="AU3" s="882"/>
      <c r="AV3" s="882"/>
      <c r="AW3" s="882"/>
      <c r="AX3" s="882"/>
      <c r="AY3" s="882"/>
      <c r="AZ3" s="882"/>
      <c r="BA3" s="882"/>
      <c r="BB3" s="882"/>
      <c r="BC3" s="882"/>
      <c r="BD3" s="882"/>
      <c r="BE3" s="882"/>
      <c r="BF3" s="882"/>
      <c r="BG3" s="882"/>
      <c r="BH3" s="882"/>
      <c r="BI3" s="882"/>
      <c r="BJ3" s="882"/>
      <c r="BK3" s="882"/>
      <c r="BL3" s="882"/>
      <c r="BM3" s="882"/>
      <c r="BN3" s="882"/>
      <c r="BO3" s="882"/>
      <c r="BP3" s="882"/>
      <c r="BQ3" s="882"/>
      <c r="BR3" s="882"/>
      <c r="BS3" s="882"/>
      <c r="BT3" s="882"/>
      <c r="BU3" s="882"/>
      <c r="BV3" s="882"/>
      <c r="BW3" s="882"/>
      <c r="BX3" s="882"/>
      <c r="BY3" s="882"/>
      <c r="BZ3" s="882"/>
      <c r="CA3" s="882"/>
    </row>
    <row r="4" spans="2:79" ht="16.5" thickBot="1">
      <c r="B4" s="813" t="s">
        <v>485</v>
      </c>
      <c r="C4" s="814"/>
      <c r="D4" s="145"/>
      <c r="E4" s="883"/>
      <c r="F4" s="883"/>
      <c r="G4" s="258"/>
      <c r="H4" s="145"/>
      <c r="I4" s="883"/>
      <c r="J4" s="883"/>
      <c r="K4" s="258"/>
      <c r="L4" s="145"/>
      <c r="M4" s="883"/>
      <c r="N4" s="883"/>
      <c r="O4" s="258"/>
      <c r="P4" s="145"/>
      <c r="Q4" s="883"/>
      <c r="R4" s="883"/>
      <c r="S4" s="258"/>
      <c r="U4" s="883"/>
      <c r="V4" s="258"/>
      <c r="X4" s="883"/>
      <c r="Y4" s="883"/>
      <c r="Z4" s="258"/>
      <c r="AB4" s="883"/>
      <c r="AC4" s="883"/>
      <c r="AD4" s="258"/>
      <c r="AF4" s="883"/>
      <c r="AG4" s="883"/>
      <c r="AH4" s="258"/>
    </row>
    <row r="5" spans="2:79" ht="13.5" thickBot="1">
      <c r="B5" s="1245"/>
      <c r="C5" s="1246"/>
      <c r="D5" s="1242">
        <v>41274</v>
      </c>
      <c r="E5" s="1243"/>
      <c r="F5" s="1243"/>
      <c r="G5" s="1244"/>
      <c r="H5" s="1242">
        <v>41639</v>
      </c>
      <c r="I5" s="1243"/>
      <c r="J5" s="1243"/>
      <c r="K5" s="1244"/>
      <c r="L5" s="1242">
        <v>42004</v>
      </c>
      <c r="M5" s="1243"/>
      <c r="N5" s="1243"/>
      <c r="O5" s="1244"/>
      <c r="P5" s="1242">
        <v>42369</v>
      </c>
      <c r="Q5" s="1243"/>
      <c r="R5" s="1243"/>
      <c r="S5" s="1244"/>
    </row>
    <row r="6" spans="2:79" ht="76.150000000000006" customHeight="1" thickBot="1">
      <c r="B6" s="815" t="s">
        <v>486</v>
      </c>
      <c r="C6" s="816" t="s">
        <v>38</v>
      </c>
      <c r="D6" s="817" t="s">
        <v>487</v>
      </c>
      <c r="E6" s="818" t="s">
        <v>488</v>
      </c>
      <c r="F6" s="818" t="s">
        <v>489</v>
      </c>
      <c r="G6" s="819" t="s">
        <v>490</v>
      </c>
      <c r="H6" s="817" t="s">
        <v>487</v>
      </c>
      <c r="I6" s="818" t="s">
        <v>488</v>
      </c>
      <c r="J6" s="818" t="s">
        <v>489</v>
      </c>
      <c r="K6" s="819" t="s">
        <v>490</v>
      </c>
      <c r="L6" s="817" t="s">
        <v>487</v>
      </c>
      <c r="M6" s="818" t="s">
        <v>488</v>
      </c>
      <c r="N6" s="818" t="s">
        <v>489</v>
      </c>
      <c r="O6" s="819" t="s">
        <v>490</v>
      </c>
      <c r="P6" s="817" t="s">
        <v>487</v>
      </c>
      <c r="Q6" s="818" t="s">
        <v>488</v>
      </c>
      <c r="R6" s="818" t="s">
        <v>489</v>
      </c>
      <c r="S6" s="819" t="s">
        <v>490</v>
      </c>
    </row>
    <row r="7" spans="2:79" ht="13.5" thickBot="1">
      <c r="B7" s="1133" t="s">
        <v>1085</v>
      </c>
      <c r="C7" s="1135"/>
      <c r="D7" s="1136"/>
      <c r="E7" s="1137"/>
      <c r="F7" s="1137"/>
      <c r="G7" s="1138">
        <f>G8+G102+G132+C165</f>
        <v>0</v>
      </c>
      <c r="H7" s="1136"/>
      <c r="I7" s="1137"/>
      <c r="J7" s="1137"/>
      <c r="K7" s="1138">
        <f>K8+K102+K132+D165</f>
        <v>0</v>
      </c>
      <c r="L7" s="1136"/>
      <c r="M7" s="1137"/>
      <c r="N7" s="1137"/>
      <c r="O7" s="1138">
        <f>O8+O102+O132+E165</f>
        <v>0</v>
      </c>
      <c r="P7" s="1136"/>
      <c r="Q7" s="1137"/>
      <c r="R7" s="1137"/>
      <c r="S7" s="1139">
        <f>S8+S102+S132+F165</f>
        <v>0</v>
      </c>
      <c r="AR7" s="303"/>
      <c r="AS7" s="303"/>
      <c r="AT7" s="303"/>
      <c r="AU7" s="303"/>
      <c r="AV7" s="303"/>
      <c r="AW7" s="303"/>
      <c r="AX7" s="303"/>
      <c r="AY7" s="303"/>
      <c r="AZ7" s="303"/>
      <c r="BA7" s="303"/>
      <c r="BB7" s="303"/>
      <c r="BC7" s="303"/>
      <c r="BD7" s="303"/>
      <c r="BE7" s="303"/>
      <c r="BF7" s="303"/>
      <c r="BG7" s="303"/>
      <c r="BH7" s="303"/>
      <c r="BI7" s="303"/>
      <c r="BJ7" s="303"/>
      <c r="BK7" s="303"/>
      <c r="BL7" s="303"/>
      <c r="BM7" s="303"/>
      <c r="BN7" s="303"/>
      <c r="BO7" s="303"/>
      <c r="BP7" s="303"/>
      <c r="BQ7" s="303"/>
      <c r="BR7" s="303"/>
      <c r="BS7" s="303"/>
      <c r="BT7" s="303"/>
      <c r="BU7" s="303"/>
      <c r="BV7" s="303"/>
      <c r="BW7" s="303"/>
      <c r="BX7" s="303"/>
      <c r="BY7" s="303"/>
      <c r="BZ7" s="303"/>
      <c r="CA7" s="303"/>
    </row>
    <row r="8" spans="2:79">
      <c r="B8" s="820" t="s">
        <v>491</v>
      </c>
      <c r="C8" s="1134"/>
      <c r="D8" s="268"/>
      <c r="E8" s="262"/>
      <c r="F8" s="262"/>
      <c r="G8" s="269">
        <f>G9+G30+G51+G72+G73+G88</f>
        <v>0</v>
      </c>
      <c r="H8" s="268"/>
      <c r="I8" s="262"/>
      <c r="J8" s="262"/>
      <c r="K8" s="269">
        <f>K9+K30+K51+K72+K73+K88</f>
        <v>0</v>
      </c>
      <c r="L8" s="268"/>
      <c r="M8" s="262"/>
      <c r="N8" s="262"/>
      <c r="O8" s="269">
        <f>O9+O30+O51+O72+O73+O88</f>
        <v>0</v>
      </c>
      <c r="P8" s="268"/>
      <c r="Q8" s="262"/>
      <c r="R8" s="262"/>
      <c r="S8" s="269">
        <f>S9+S30+S51+S72+S73+S88</f>
        <v>0</v>
      </c>
    </row>
    <row r="9" spans="2:79">
      <c r="B9" s="822" t="s">
        <v>492</v>
      </c>
      <c r="C9" s="823"/>
      <c r="D9" s="270"/>
      <c r="E9" s="256"/>
      <c r="F9" s="256"/>
      <c r="G9" s="271">
        <f>G10+G23</f>
        <v>0</v>
      </c>
      <c r="H9" s="270"/>
      <c r="I9" s="256"/>
      <c r="J9" s="256"/>
      <c r="K9" s="271">
        <f>K10+K23</f>
        <v>0</v>
      </c>
      <c r="L9" s="270"/>
      <c r="M9" s="256"/>
      <c r="N9" s="256"/>
      <c r="O9" s="271">
        <f>O10+O23</f>
        <v>0</v>
      </c>
      <c r="P9" s="270"/>
      <c r="Q9" s="256"/>
      <c r="R9" s="256"/>
      <c r="S9" s="271">
        <f>S10+S23</f>
        <v>0</v>
      </c>
    </row>
    <row r="10" spans="2:79">
      <c r="B10" s="824" t="s">
        <v>493</v>
      </c>
      <c r="C10" s="823"/>
      <c r="D10" s="270"/>
      <c r="E10" s="256"/>
      <c r="F10" s="256"/>
      <c r="G10" s="271">
        <f>SUM(G11:G22)</f>
        <v>0</v>
      </c>
      <c r="H10" s="270"/>
      <c r="I10" s="256"/>
      <c r="J10" s="256"/>
      <c r="K10" s="271">
        <f>SUM(K11:K22)</f>
        <v>0</v>
      </c>
      <c r="L10" s="270"/>
      <c r="M10" s="256"/>
      <c r="N10" s="256"/>
      <c r="O10" s="271">
        <f>SUM(O11:O22)</f>
        <v>0</v>
      </c>
      <c r="P10" s="270"/>
      <c r="Q10" s="256"/>
      <c r="R10" s="256"/>
      <c r="S10" s="271">
        <f>SUM(S11:S22)</f>
        <v>0</v>
      </c>
    </row>
    <row r="11" spans="2:79">
      <c r="B11" s="825" t="s">
        <v>494</v>
      </c>
      <c r="C11" s="826" t="s">
        <v>495</v>
      </c>
      <c r="D11" s="272"/>
      <c r="E11" s="257"/>
      <c r="F11" s="257"/>
      <c r="G11" s="274">
        <f t="shared" ref="G11:G22" si="0">D11*(E11+F11)</f>
        <v>0</v>
      </c>
      <c r="H11" s="272"/>
      <c r="I11" s="257"/>
      <c r="J11" s="257"/>
      <c r="K11" s="274">
        <f t="shared" ref="K11:K22" si="1">H11*(I11+J11)</f>
        <v>0</v>
      </c>
      <c r="L11" s="272"/>
      <c r="M11" s="257"/>
      <c r="N11" s="257"/>
      <c r="O11" s="274">
        <f t="shared" ref="O11:O22" si="2">L11*(M11+N11)</f>
        <v>0</v>
      </c>
      <c r="P11" s="272"/>
      <c r="Q11" s="257"/>
      <c r="R11" s="257"/>
      <c r="S11" s="274">
        <f t="shared" ref="S11:S22" si="3">P11*(Q11+R11)</f>
        <v>0</v>
      </c>
    </row>
    <row r="12" spans="2:79">
      <c r="B12" s="825" t="s">
        <v>496</v>
      </c>
      <c r="C12" s="826" t="s">
        <v>495</v>
      </c>
      <c r="D12" s="272"/>
      <c r="E12" s="257"/>
      <c r="F12" s="257"/>
      <c r="G12" s="274">
        <f t="shared" si="0"/>
        <v>0</v>
      </c>
      <c r="H12" s="272"/>
      <c r="I12" s="257"/>
      <c r="J12" s="257"/>
      <c r="K12" s="274">
        <f t="shared" si="1"/>
        <v>0</v>
      </c>
      <c r="L12" s="272"/>
      <c r="M12" s="257"/>
      <c r="N12" s="257"/>
      <c r="O12" s="274">
        <f t="shared" si="2"/>
        <v>0</v>
      </c>
      <c r="P12" s="272"/>
      <c r="Q12" s="257"/>
      <c r="R12" s="257"/>
      <c r="S12" s="274">
        <f t="shared" si="3"/>
        <v>0</v>
      </c>
    </row>
    <row r="13" spans="2:79">
      <c r="B13" s="825" t="s">
        <v>497</v>
      </c>
      <c r="C13" s="826" t="s">
        <v>495</v>
      </c>
      <c r="D13" s="272"/>
      <c r="E13" s="257"/>
      <c r="F13" s="257"/>
      <c r="G13" s="274">
        <f t="shared" si="0"/>
        <v>0</v>
      </c>
      <c r="H13" s="272"/>
      <c r="I13" s="257"/>
      <c r="J13" s="257"/>
      <c r="K13" s="274">
        <f t="shared" si="1"/>
        <v>0</v>
      </c>
      <c r="L13" s="272"/>
      <c r="M13" s="257"/>
      <c r="N13" s="257"/>
      <c r="O13" s="274">
        <f t="shared" si="2"/>
        <v>0</v>
      </c>
      <c r="P13" s="272"/>
      <c r="Q13" s="257"/>
      <c r="R13" s="257"/>
      <c r="S13" s="274">
        <f t="shared" si="3"/>
        <v>0</v>
      </c>
    </row>
    <row r="14" spans="2:79">
      <c r="B14" s="825" t="s">
        <v>498</v>
      </c>
      <c r="C14" s="826" t="s">
        <v>495</v>
      </c>
      <c r="D14" s="272"/>
      <c r="E14" s="257"/>
      <c r="F14" s="257"/>
      <c r="G14" s="274">
        <f t="shared" si="0"/>
        <v>0</v>
      </c>
      <c r="H14" s="272"/>
      <c r="I14" s="257"/>
      <c r="J14" s="257"/>
      <c r="K14" s="274">
        <f t="shared" si="1"/>
        <v>0</v>
      </c>
      <c r="L14" s="272"/>
      <c r="M14" s="257"/>
      <c r="N14" s="257"/>
      <c r="O14" s="274">
        <f t="shared" si="2"/>
        <v>0</v>
      </c>
      <c r="P14" s="272"/>
      <c r="Q14" s="257"/>
      <c r="R14" s="257"/>
      <c r="S14" s="274">
        <f t="shared" si="3"/>
        <v>0</v>
      </c>
    </row>
    <row r="15" spans="2:79">
      <c r="B15" s="825" t="s">
        <v>499</v>
      </c>
      <c r="C15" s="826" t="s">
        <v>495</v>
      </c>
      <c r="D15" s="272"/>
      <c r="E15" s="257"/>
      <c r="F15" s="257"/>
      <c r="G15" s="274">
        <f t="shared" si="0"/>
        <v>0</v>
      </c>
      <c r="H15" s="272"/>
      <c r="I15" s="257"/>
      <c r="J15" s="257"/>
      <c r="K15" s="274">
        <f t="shared" si="1"/>
        <v>0</v>
      </c>
      <c r="L15" s="272"/>
      <c r="M15" s="257"/>
      <c r="N15" s="257"/>
      <c r="O15" s="274">
        <f t="shared" si="2"/>
        <v>0</v>
      </c>
      <c r="P15" s="272"/>
      <c r="Q15" s="257"/>
      <c r="R15" s="257"/>
      <c r="S15" s="274">
        <f t="shared" si="3"/>
        <v>0</v>
      </c>
    </row>
    <row r="16" spans="2:79">
      <c r="B16" s="825" t="s">
        <v>500</v>
      </c>
      <c r="C16" s="826" t="s">
        <v>495</v>
      </c>
      <c r="D16" s="272"/>
      <c r="E16" s="257"/>
      <c r="F16" s="257"/>
      <c r="G16" s="274">
        <f t="shared" si="0"/>
        <v>0</v>
      </c>
      <c r="H16" s="272"/>
      <c r="I16" s="257"/>
      <c r="J16" s="257"/>
      <c r="K16" s="274">
        <f t="shared" si="1"/>
        <v>0</v>
      </c>
      <c r="L16" s="272"/>
      <c r="M16" s="257"/>
      <c r="N16" s="257"/>
      <c r="O16" s="274">
        <f t="shared" si="2"/>
        <v>0</v>
      </c>
      <c r="P16" s="272"/>
      <c r="Q16" s="257"/>
      <c r="R16" s="257"/>
      <c r="S16" s="274">
        <f t="shared" si="3"/>
        <v>0</v>
      </c>
    </row>
    <row r="17" spans="2:79">
      <c r="B17" s="825" t="s">
        <v>501</v>
      </c>
      <c r="C17" s="826" t="s">
        <v>495</v>
      </c>
      <c r="D17" s="272"/>
      <c r="E17" s="257"/>
      <c r="F17" s="257"/>
      <c r="G17" s="274">
        <f t="shared" si="0"/>
        <v>0</v>
      </c>
      <c r="H17" s="272"/>
      <c r="I17" s="257"/>
      <c r="J17" s="257"/>
      <c r="K17" s="274">
        <f t="shared" si="1"/>
        <v>0</v>
      </c>
      <c r="L17" s="272"/>
      <c r="M17" s="257"/>
      <c r="N17" s="257"/>
      <c r="O17" s="274">
        <f t="shared" si="2"/>
        <v>0</v>
      </c>
      <c r="P17" s="272"/>
      <c r="Q17" s="257"/>
      <c r="R17" s="257"/>
      <c r="S17" s="274">
        <f t="shared" si="3"/>
        <v>0</v>
      </c>
    </row>
    <row r="18" spans="2:79">
      <c r="B18" s="825" t="s">
        <v>502</v>
      </c>
      <c r="C18" s="826" t="s">
        <v>495</v>
      </c>
      <c r="D18" s="272"/>
      <c r="E18" s="257"/>
      <c r="F18" s="257"/>
      <c r="G18" s="274">
        <f t="shared" si="0"/>
        <v>0</v>
      </c>
      <c r="H18" s="272"/>
      <c r="I18" s="257"/>
      <c r="J18" s="257"/>
      <c r="K18" s="274">
        <f t="shared" si="1"/>
        <v>0</v>
      </c>
      <c r="L18" s="272"/>
      <c r="M18" s="257"/>
      <c r="N18" s="257"/>
      <c r="O18" s="274">
        <f t="shared" si="2"/>
        <v>0</v>
      </c>
      <c r="P18" s="272"/>
      <c r="Q18" s="257"/>
      <c r="R18" s="257"/>
      <c r="S18" s="274">
        <f t="shared" si="3"/>
        <v>0</v>
      </c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</row>
    <row r="19" spans="2:79">
      <c r="B19" s="825" t="s">
        <v>503</v>
      </c>
      <c r="C19" s="826" t="s">
        <v>495</v>
      </c>
      <c r="D19" s="272"/>
      <c r="E19" s="257"/>
      <c r="F19" s="257"/>
      <c r="G19" s="274">
        <f t="shared" si="0"/>
        <v>0</v>
      </c>
      <c r="H19" s="272"/>
      <c r="I19" s="257"/>
      <c r="J19" s="257"/>
      <c r="K19" s="274">
        <f t="shared" si="1"/>
        <v>0</v>
      </c>
      <c r="L19" s="272"/>
      <c r="M19" s="257"/>
      <c r="N19" s="257"/>
      <c r="O19" s="274">
        <f t="shared" si="2"/>
        <v>0</v>
      </c>
      <c r="P19" s="272"/>
      <c r="Q19" s="257"/>
      <c r="R19" s="257"/>
      <c r="S19" s="274">
        <f t="shared" si="3"/>
        <v>0</v>
      </c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</row>
    <row r="20" spans="2:79">
      <c r="B20" s="825" t="s">
        <v>504</v>
      </c>
      <c r="C20" s="826" t="s">
        <v>495</v>
      </c>
      <c r="D20" s="272"/>
      <c r="E20" s="257"/>
      <c r="F20" s="257"/>
      <c r="G20" s="274">
        <f t="shared" si="0"/>
        <v>0</v>
      </c>
      <c r="H20" s="272"/>
      <c r="I20" s="257"/>
      <c r="J20" s="257"/>
      <c r="K20" s="274">
        <f t="shared" si="1"/>
        <v>0</v>
      </c>
      <c r="L20" s="272"/>
      <c r="M20" s="257"/>
      <c r="N20" s="257"/>
      <c r="O20" s="274">
        <f t="shared" si="2"/>
        <v>0</v>
      </c>
      <c r="P20" s="272"/>
      <c r="Q20" s="257"/>
      <c r="R20" s="257"/>
      <c r="S20" s="274">
        <f t="shared" si="3"/>
        <v>0</v>
      </c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</row>
    <row r="21" spans="2:79">
      <c r="B21" s="825" t="s">
        <v>505</v>
      </c>
      <c r="C21" s="826" t="s">
        <v>495</v>
      </c>
      <c r="D21" s="272"/>
      <c r="E21" s="257"/>
      <c r="F21" s="257"/>
      <c r="G21" s="274">
        <f t="shared" si="0"/>
        <v>0</v>
      </c>
      <c r="H21" s="272"/>
      <c r="I21" s="257"/>
      <c r="J21" s="257"/>
      <c r="K21" s="274">
        <f t="shared" si="1"/>
        <v>0</v>
      </c>
      <c r="L21" s="272"/>
      <c r="M21" s="257"/>
      <c r="N21" s="257"/>
      <c r="O21" s="274">
        <f t="shared" si="2"/>
        <v>0</v>
      </c>
      <c r="P21" s="272"/>
      <c r="Q21" s="257"/>
      <c r="R21" s="257"/>
      <c r="S21" s="274">
        <f t="shared" si="3"/>
        <v>0</v>
      </c>
      <c r="T21" s="303"/>
      <c r="U21" s="303"/>
      <c r="V21" s="303"/>
      <c r="W21" s="303"/>
      <c r="X21" s="303"/>
      <c r="Y21" s="303"/>
      <c r="Z21" s="303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303"/>
      <c r="BW21" s="303"/>
      <c r="BX21" s="303"/>
      <c r="BY21" s="303"/>
      <c r="BZ21" s="303"/>
      <c r="CA21" s="303"/>
    </row>
    <row r="22" spans="2:79">
      <c r="B22" s="825" t="s">
        <v>506</v>
      </c>
      <c r="C22" s="826" t="s">
        <v>495</v>
      </c>
      <c r="D22" s="272"/>
      <c r="E22" s="257"/>
      <c r="F22" s="257"/>
      <c r="G22" s="274">
        <f t="shared" si="0"/>
        <v>0</v>
      </c>
      <c r="H22" s="272"/>
      <c r="I22" s="257"/>
      <c r="J22" s="257"/>
      <c r="K22" s="274">
        <f t="shared" si="1"/>
        <v>0</v>
      </c>
      <c r="L22" s="272"/>
      <c r="M22" s="257"/>
      <c r="N22" s="257"/>
      <c r="O22" s="274">
        <f t="shared" si="2"/>
        <v>0</v>
      </c>
      <c r="P22" s="272"/>
      <c r="Q22" s="257"/>
      <c r="R22" s="257"/>
      <c r="S22" s="274">
        <f t="shared" si="3"/>
        <v>0</v>
      </c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303"/>
      <c r="AT22" s="303"/>
      <c r="AU22" s="303"/>
      <c r="AV22" s="303"/>
      <c r="AW22" s="303"/>
      <c r="AX22" s="303"/>
      <c r="AY22" s="303"/>
      <c r="AZ22" s="303"/>
      <c r="BA22" s="303"/>
      <c r="BB22" s="303"/>
      <c r="BC22" s="303"/>
      <c r="BD22" s="303"/>
      <c r="BE22" s="303"/>
      <c r="BF22" s="303"/>
      <c r="BG22" s="303"/>
      <c r="BH22" s="303"/>
      <c r="BI22" s="303"/>
      <c r="BJ22" s="303"/>
      <c r="BK22" s="303"/>
      <c r="BL22" s="303"/>
      <c r="BM22" s="303"/>
      <c r="BN22" s="303"/>
      <c r="BO22" s="303"/>
      <c r="BP22" s="303"/>
      <c r="BQ22" s="303"/>
      <c r="BR22" s="303"/>
      <c r="BS22" s="303"/>
      <c r="BT22" s="303"/>
      <c r="BU22" s="303"/>
      <c r="BV22" s="303"/>
      <c r="BW22" s="303"/>
      <c r="BX22" s="303"/>
      <c r="BY22" s="303"/>
      <c r="BZ22" s="303"/>
      <c r="CA22" s="303"/>
    </row>
    <row r="23" spans="2:79">
      <c r="B23" s="824" t="s">
        <v>507</v>
      </c>
      <c r="C23" s="823"/>
      <c r="D23" s="270"/>
      <c r="E23" s="256"/>
      <c r="F23" s="256"/>
      <c r="G23" s="271">
        <f>SUM(G24:G29)</f>
        <v>0</v>
      </c>
      <c r="H23" s="270"/>
      <c r="I23" s="256"/>
      <c r="J23" s="256"/>
      <c r="K23" s="271">
        <f>SUM(K24:K29)</f>
        <v>0</v>
      </c>
      <c r="L23" s="270"/>
      <c r="M23" s="256"/>
      <c r="N23" s="256"/>
      <c r="O23" s="271">
        <f>SUM(O24:O29)</f>
        <v>0</v>
      </c>
      <c r="P23" s="270"/>
      <c r="Q23" s="256"/>
      <c r="R23" s="256"/>
      <c r="S23" s="271">
        <f>SUM(S24:S29)</f>
        <v>0</v>
      </c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</row>
    <row r="24" spans="2:79">
      <c r="B24" s="825" t="s">
        <v>508</v>
      </c>
      <c r="C24" s="826" t="s">
        <v>495</v>
      </c>
      <c r="D24" s="272"/>
      <c r="E24" s="257"/>
      <c r="F24" s="257"/>
      <c r="G24" s="274">
        <f t="shared" ref="G24:G29" si="4">D24*(E24+F24)</f>
        <v>0</v>
      </c>
      <c r="H24" s="272"/>
      <c r="I24" s="257"/>
      <c r="J24" s="257"/>
      <c r="K24" s="274">
        <f t="shared" ref="K24:K29" si="5">H24*(I24+J24)</f>
        <v>0</v>
      </c>
      <c r="L24" s="272"/>
      <c r="M24" s="257"/>
      <c r="N24" s="257"/>
      <c r="O24" s="274">
        <f t="shared" ref="O24:O29" si="6">L24*(M24+N24)</f>
        <v>0</v>
      </c>
      <c r="P24" s="272"/>
      <c r="Q24" s="257"/>
      <c r="R24" s="257"/>
      <c r="S24" s="274">
        <f t="shared" ref="S24:S29" si="7">P24*(Q24+R24)</f>
        <v>0</v>
      </c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</row>
    <row r="25" spans="2:79">
      <c r="B25" s="825" t="s">
        <v>509</v>
      </c>
      <c r="C25" s="826" t="s">
        <v>495</v>
      </c>
      <c r="D25" s="272"/>
      <c r="E25" s="257"/>
      <c r="F25" s="257"/>
      <c r="G25" s="274">
        <f t="shared" si="4"/>
        <v>0</v>
      </c>
      <c r="H25" s="272"/>
      <c r="I25" s="257"/>
      <c r="J25" s="257"/>
      <c r="K25" s="274">
        <f t="shared" si="5"/>
        <v>0</v>
      </c>
      <c r="L25" s="272"/>
      <c r="M25" s="257"/>
      <c r="N25" s="257"/>
      <c r="O25" s="274">
        <f t="shared" si="6"/>
        <v>0</v>
      </c>
      <c r="P25" s="272"/>
      <c r="Q25" s="257"/>
      <c r="R25" s="257"/>
      <c r="S25" s="274">
        <f t="shared" si="7"/>
        <v>0</v>
      </c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303"/>
      <c r="BW25" s="303"/>
      <c r="BX25" s="303"/>
      <c r="BY25" s="303"/>
      <c r="BZ25" s="303"/>
      <c r="CA25" s="303"/>
    </row>
    <row r="26" spans="2:79">
      <c r="B26" s="825" t="s">
        <v>510</v>
      </c>
      <c r="C26" s="826" t="s">
        <v>495</v>
      </c>
      <c r="D26" s="272"/>
      <c r="E26" s="257"/>
      <c r="F26" s="257"/>
      <c r="G26" s="274">
        <f t="shared" si="4"/>
        <v>0</v>
      </c>
      <c r="H26" s="272"/>
      <c r="I26" s="257"/>
      <c r="J26" s="257"/>
      <c r="K26" s="274">
        <f t="shared" si="5"/>
        <v>0</v>
      </c>
      <c r="L26" s="272"/>
      <c r="M26" s="257"/>
      <c r="N26" s="257"/>
      <c r="O26" s="274">
        <f t="shared" si="6"/>
        <v>0</v>
      </c>
      <c r="P26" s="272"/>
      <c r="Q26" s="257"/>
      <c r="R26" s="257"/>
      <c r="S26" s="274">
        <f t="shared" si="7"/>
        <v>0</v>
      </c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303"/>
      <c r="BW26" s="303"/>
      <c r="BX26" s="303"/>
      <c r="BY26" s="303"/>
      <c r="BZ26" s="303"/>
      <c r="CA26" s="303"/>
    </row>
    <row r="27" spans="2:79">
      <c r="B27" s="825" t="s">
        <v>511</v>
      </c>
      <c r="C27" s="826" t="s">
        <v>495</v>
      </c>
      <c r="D27" s="272"/>
      <c r="E27" s="257"/>
      <c r="F27" s="257"/>
      <c r="G27" s="274">
        <f t="shared" si="4"/>
        <v>0</v>
      </c>
      <c r="H27" s="272"/>
      <c r="I27" s="257"/>
      <c r="J27" s="257"/>
      <c r="K27" s="274">
        <f t="shared" si="5"/>
        <v>0</v>
      </c>
      <c r="L27" s="272"/>
      <c r="M27" s="257"/>
      <c r="N27" s="257"/>
      <c r="O27" s="274">
        <f t="shared" si="6"/>
        <v>0</v>
      </c>
      <c r="P27" s="272"/>
      <c r="Q27" s="257"/>
      <c r="R27" s="257"/>
      <c r="S27" s="274">
        <f t="shared" si="7"/>
        <v>0</v>
      </c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3"/>
      <c r="AX27" s="303"/>
      <c r="AY27" s="303"/>
      <c r="AZ27" s="303"/>
      <c r="BA27" s="303"/>
      <c r="BB27" s="303"/>
      <c r="BC27" s="303"/>
      <c r="BD27" s="303"/>
      <c r="BE27" s="303"/>
      <c r="BF27" s="303"/>
      <c r="BG27" s="303"/>
      <c r="BH27" s="303"/>
      <c r="BI27" s="303"/>
      <c r="BJ27" s="303"/>
      <c r="BK27" s="303"/>
      <c r="BL27" s="303"/>
      <c r="BM27" s="303"/>
      <c r="BN27" s="303"/>
      <c r="BO27" s="303"/>
      <c r="BP27" s="303"/>
      <c r="BQ27" s="303"/>
      <c r="BR27" s="303"/>
      <c r="BS27" s="303"/>
      <c r="BT27" s="303"/>
      <c r="BU27" s="303"/>
      <c r="BV27" s="303"/>
      <c r="BW27" s="303"/>
      <c r="BX27" s="303"/>
      <c r="BY27" s="303"/>
      <c r="BZ27" s="303"/>
      <c r="CA27" s="303"/>
    </row>
    <row r="28" spans="2:79">
      <c r="B28" s="825" t="s">
        <v>512</v>
      </c>
      <c r="C28" s="826" t="s">
        <v>495</v>
      </c>
      <c r="D28" s="272"/>
      <c r="E28" s="257"/>
      <c r="F28" s="257"/>
      <c r="G28" s="274">
        <f t="shared" si="4"/>
        <v>0</v>
      </c>
      <c r="H28" s="272"/>
      <c r="I28" s="257"/>
      <c r="J28" s="257"/>
      <c r="K28" s="274">
        <f t="shared" si="5"/>
        <v>0</v>
      </c>
      <c r="L28" s="272"/>
      <c r="M28" s="257"/>
      <c r="N28" s="257"/>
      <c r="O28" s="274">
        <f t="shared" si="6"/>
        <v>0</v>
      </c>
      <c r="P28" s="272"/>
      <c r="Q28" s="257"/>
      <c r="R28" s="257"/>
      <c r="S28" s="274">
        <f t="shared" si="7"/>
        <v>0</v>
      </c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</row>
    <row r="29" spans="2:79">
      <c r="B29" s="825" t="s">
        <v>513</v>
      </c>
      <c r="C29" s="826" t="s">
        <v>495</v>
      </c>
      <c r="D29" s="272"/>
      <c r="E29" s="257"/>
      <c r="F29" s="257"/>
      <c r="G29" s="274">
        <f t="shared" si="4"/>
        <v>0</v>
      </c>
      <c r="H29" s="272"/>
      <c r="I29" s="257"/>
      <c r="J29" s="257"/>
      <c r="K29" s="274">
        <f t="shared" si="5"/>
        <v>0</v>
      </c>
      <c r="L29" s="272"/>
      <c r="M29" s="257"/>
      <c r="N29" s="257"/>
      <c r="O29" s="274">
        <f t="shared" si="6"/>
        <v>0</v>
      </c>
      <c r="P29" s="272"/>
      <c r="Q29" s="257"/>
      <c r="R29" s="257"/>
      <c r="S29" s="274">
        <f t="shared" si="7"/>
        <v>0</v>
      </c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</row>
    <row r="30" spans="2:79">
      <c r="B30" s="822" t="s">
        <v>514</v>
      </c>
      <c r="C30" s="823"/>
      <c r="D30" s="270"/>
      <c r="E30" s="256"/>
      <c r="F30" s="256"/>
      <c r="G30" s="271">
        <f>G31+G44</f>
        <v>0</v>
      </c>
      <c r="H30" s="270"/>
      <c r="I30" s="256"/>
      <c r="J30" s="256"/>
      <c r="K30" s="271">
        <f>K31+K44</f>
        <v>0</v>
      </c>
      <c r="L30" s="270"/>
      <c r="M30" s="256"/>
      <c r="N30" s="256"/>
      <c r="O30" s="271">
        <f>O31+O44</f>
        <v>0</v>
      </c>
      <c r="P30" s="270"/>
      <c r="Q30" s="256"/>
      <c r="R30" s="256"/>
      <c r="S30" s="271">
        <f>S31+S44</f>
        <v>0</v>
      </c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303"/>
      <c r="BW30" s="303"/>
      <c r="BX30" s="303"/>
      <c r="BY30" s="303"/>
      <c r="BZ30" s="303"/>
      <c r="CA30" s="303"/>
    </row>
    <row r="31" spans="2:79">
      <c r="B31" s="824" t="s">
        <v>515</v>
      </c>
      <c r="C31" s="823"/>
      <c r="D31" s="270"/>
      <c r="E31" s="256"/>
      <c r="F31" s="256"/>
      <c r="G31" s="271">
        <f>SUM(G32:G43)</f>
        <v>0</v>
      </c>
      <c r="H31" s="270"/>
      <c r="I31" s="256"/>
      <c r="J31" s="256"/>
      <c r="K31" s="271">
        <f>SUM(K32:K43)</f>
        <v>0</v>
      </c>
      <c r="L31" s="270"/>
      <c r="M31" s="256"/>
      <c r="N31" s="256"/>
      <c r="O31" s="271">
        <f>SUM(O32:O43)</f>
        <v>0</v>
      </c>
      <c r="P31" s="270"/>
      <c r="Q31" s="256"/>
      <c r="R31" s="256"/>
      <c r="S31" s="271">
        <f>SUM(S32:S43)</f>
        <v>0</v>
      </c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303"/>
      <c r="BA31" s="303"/>
      <c r="BB31" s="303"/>
      <c r="BC31" s="303"/>
      <c r="BD31" s="303"/>
      <c r="BE31" s="303"/>
      <c r="BF31" s="303"/>
      <c r="BG31" s="303"/>
      <c r="BH31" s="303"/>
      <c r="BI31" s="303"/>
      <c r="BJ31" s="303"/>
      <c r="BK31" s="303"/>
      <c r="BL31" s="303"/>
      <c r="BM31" s="303"/>
      <c r="BN31" s="303"/>
      <c r="BO31" s="303"/>
      <c r="BP31" s="303"/>
      <c r="BQ31" s="303"/>
      <c r="BR31" s="303"/>
      <c r="BS31" s="303"/>
      <c r="BT31" s="303"/>
      <c r="BU31" s="303"/>
      <c r="BV31" s="303"/>
      <c r="BW31" s="303"/>
      <c r="BX31" s="303"/>
      <c r="BY31" s="303"/>
      <c r="BZ31" s="303"/>
      <c r="CA31" s="303"/>
    </row>
    <row r="32" spans="2:79">
      <c r="B32" s="825" t="s">
        <v>494</v>
      </c>
      <c r="C32" s="826" t="s">
        <v>495</v>
      </c>
      <c r="D32" s="272"/>
      <c r="E32" s="257"/>
      <c r="F32" s="257"/>
      <c r="G32" s="274">
        <f t="shared" ref="G32:G43" si="8">D32*(E32+F32)</f>
        <v>0</v>
      </c>
      <c r="H32" s="272"/>
      <c r="I32" s="257"/>
      <c r="J32" s="257"/>
      <c r="K32" s="274">
        <f t="shared" ref="K32:K43" si="9">H32*(I32+J32)</f>
        <v>0</v>
      </c>
      <c r="L32" s="272"/>
      <c r="M32" s="257"/>
      <c r="N32" s="257"/>
      <c r="O32" s="274">
        <f t="shared" ref="O32:O43" si="10">L32*(M32+N32)</f>
        <v>0</v>
      </c>
      <c r="P32" s="272"/>
      <c r="Q32" s="257"/>
      <c r="R32" s="257"/>
      <c r="S32" s="274">
        <f t="shared" ref="S32:S43" si="11">P32*(Q32+R32)</f>
        <v>0</v>
      </c>
      <c r="T32" s="303"/>
      <c r="U32" s="303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303"/>
      <c r="BA32" s="303"/>
      <c r="BB32" s="303"/>
      <c r="BC32" s="303"/>
      <c r="BD32" s="303"/>
      <c r="BE32" s="303"/>
      <c r="BF32" s="303"/>
      <c r="BG32" s="303"/>
      <c r="BH32" s="303"/>
      <c r="BI32" s="303"/>
      <c r="BJ32" s="303"/>
      <c r="BK32" s="303"/>
      <c r="BL32" s="303"/>
      <c r="BM32" s="303"/>
      <c r="BN32" s="303"/>
      <c r="BO32" s="303"/>
      <c r="BP32" s="303"/>
      <c r="BQ32" s="303"/>
      <c r="BR32" s="303"/>
      <c r="BS32" s="303"/>
      <c r="BT32" s="303"/>
      <c r="BU32" s="303"/>
      <c r="BV32" s="303"/>
      <c r="BW32" s="303"/>
      <c r="BX32" s="303"/>
      <c r="BY32" s="303"/>
      <c r="BZ32" s="303"/>
      <c r="CA32" s="303"/>
    </row>
    <row r="33" spans="2:79">
      <c r="B33" s="825" t="s">
        <v>496</v>
      </c>
      <c r="C33" s="826" t="s">
        <v>495</v>
      </c>
      <c r="D33" s="272"/>
      <c r="E33" s="257"/>
      <c r="F33" s="257"/>
      <c r="G33" s="274">
        <f t="shared" si="8"/>
        <v>0</v>
      </c>
      <c r="H33" s="272"/>
      <c r="I33" s="257"/>
      <c r="J33" s="257"/>
      <c r="K33" s="274">
        <f t="shared" si="9"/>
        <v>0</v>
      </c>
      <c r="L33" s="272"/>
      <c r="M33" s="257"/>
      <c r="N33" s="257"/>
      <c r="O33" s="274">
        <f t="shared" si="10"/>
        <v>0</v>
      </c>
      <c r="P33" s="272"/>
      <c r="Q33" s="257"/>
      <c r="R33" s="257"/>
      <c r="S33" s="274">
        <f t="shared" si="11"/>
        <v>0</v>
      </c>
      <c r="T33" s="303"/>
      <c r="U33" s="303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3"/>
      <c r="BF33" s="303"/>
      <c r="BG33" s="303"/>
      <c r="BH33" s="303"/>
      <c r="BI33" s="303"/>
      <c r="BJ33" s="303"/>
      <c r="BK33" s="303"/>
      <c r="BL33" s="303"/>
      <c r="BM33" s="303"/>
      <c r="BN33" s="303"/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</row>
    <row r="34" spans="2:79">
      <c r="B34" s="825" t="s">
        <v>497</v>
      </c>
      <c r="C34" s="826" t="s">
        <v>495</v>
      </c>
      <c r="D34" s="272"/>
      <c r="E34" s="257"/>
      <c r="F34" s="257"/>
      <c r="G34" s="274">
        <f t="shared" si="8"/>
        <v>0</v>
      </c>
      <c r="H34" s="272"/>
      <c r="I34" s="257"/>
      <c r="J34" s="257"/>
      <c r="K34" s="274">
        <f t="shared" si="9"/>
        <v>0</v>
      </c>
      <c r="L34" s="272"/>
      <c r="M34" s="257"/>
      <c r="N34" s="257"/>
      <c r="O34" s="274">
        <f t="shared" si="10"/>
        <v>0</v>
      </c>
      <c r="P34" s="272"/>
      <c r="Q34" s="257"/>
      <c r="R34" s="257"/>
      <c r="S34" s="274">
        <f t="shared" si="11"/>
        <v>0</v>
      </c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3"/>
      <c r="BJ34" s="303"/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</row>
    <row r="35" spans="2:79">
      <c r="B35" s="825" t="s">
        <v>498</v>
      </c>
      <c r="C35" s="826" t="s">
        <v>495</v>
      </c>
      <c r="D35" s="272"/>
      <c r="E35" s="257"/>
      <c r="F35" s="257"/>
      <c r="G35" s="274">
        <f t="shared" si="8"/>
        <v>0</v>
      </c>
      <c r="H35" s="272"/>
      <c r="I35" s="257"/>
      <c r="J35" s="257"/>
      <c r="K35" s="274">
        <f t="shared" si="9"/>
        <v>0</v>
      </c>
      <c r="L35" s="272"/>
      <c r="M35" s="257"/>
      <c r="N35" s="257"/>
      <c r="O35" s="274">
        <f t="shared" si="10"/>
        <v>0</v>
      </c>
      <c r="P35" s="272"/>
      <c r="Q35" s="257"/>
      <c r="R35" s="257"/>
      <c r="S35" s="274">
        <f t="shared" si="11"/>
        <v>0</v>
      </c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303"/>
      <c r="AT35" s="303"/>
      <c r="AU35" s="303"/>
      <c r="AV35" s="303"/>
      <c r="AW35" s="303"/>
      <c r="AX35" s="303"/>
      <c r="AY35" s="303"/>
      <c r="AZ35" s="303"/>
      <c r="BA35" s="303"/>
      <c r="BB35" s="303"/>
      <c r="BC35" s="303"/>
      <c r="BD35" s="303"/>
      <c r="BE35" s="303"/>
      <c r="BF35" s="303"/>
      <c r="BG35" s="303"/>
      <c r="BH35" s="303"/>
      <c r="BI35" s="303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</row>
    <row r="36" spans="2:79">
      <c r="B36" s="825" t="s">
        <v>499</v>
      </c>
      <c r="C36" s="826" t="s">
        <v>495</v>
      </c>
      <c r="D36" s="272"/>
      <c r="E36" s="257"/>
      <c r="F36" s="257"/>
      <c r="G36" s="274">
        <f t="shared" si="8"/>
        <v>0</v>
      </c>
      <c r="H36" s="272"/>
      <c r="I36" s="257"/>
      <c r="J36" s="257"/>
      <c r="K36" s="274">
        <f t="shared" si="9"/>
        <v>0</v>
      </c>
      <c r="L36" s="272"/>
      <c r="M36" s="257"/>
      <c r="N36" s="257"/>
      <c r="O36" s="274">
        <f t="shared" si="10"/>
        <v>0</v>
      </c>
      <c r="P36" s="272"/>
      <c r="Q36" s="257"/>
      <c r="R36" s="257"/>
      <c r="S36" s="274">
        <f t="shared" si="11"/>
        <v>0</v>
      </c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303"/>
      <c r="AT36" s="303"/>
      <c r="AU36" s="303"/>
      <c r="AV36" s="303"/>
      <c r="AW36" s="303"/>
      <c r="AX36" s="303"/>
      <c r="AY36" s="303"/>
      <c r="AZ36" s="303"/>
      <c r="BA36" s="303"/>
      <c r="BB36" s="303"/>
      <c r="BC36" s="303"/>
      <c r="BD36" s="303"/>
      <c r="BE36" s="303"/>
      <c r="BF36" s="303"/>
      <c r="BG36" s="303"/>
      <c r="BH36" s="303"/>
      <c r="BI36" s="303"/>
      <c r="BJ36" s="303"/>
      <c r="BK36" s="303"/>
      <c r="BL36" s="303"/>
      <c r="BM36" s="303"/>
      <c r="BN36" s="303"/>
      <c r="BO36" s="303"/>
      <c r="BP36" s="303"/>
      <c r="BQ36" s="303"/>
      <c r="BR36" s="303"/>
      <c r="BS36" s="303"/>
      <c r="BT36" s="303"/>
      <c r="BU36" s="303"/>
      <c r="BV36" s="303"/>
      <c r="BW36" s="303"/>
      <c r="BX36" s="303"/>
      <c r="BY36" s="303"/>
      <c r="BZ36" s="303"/>
      <c r="CA36" s="303"/>
    </row>
    <row r="37" spans="2:79">
      <c r="B37" s="825" t="s">
        <v>500</v>
      </c>
      <c r="C37" s="826" t="s">
        <v>495</v>
      </c>
      <c r="D37" s="272"/>
      <c r="E37" s="257"/>
      <c r="F37" s="257"/>
      <c r="G37" s="274">
        <f t="shared" si="8"/>
        <v>0</v>
      </c>
      <c r="H37" s="272"/>
      <c r="I37" s="257"/>
      <c r="J37" s="257"/>
      <c r="K37" s="274">
        <f t="shared" si="9"/>
        <v>0</v>
      </c>
      <c r="L37" s="272"/>
      <c r="M37" s="257"/>
      <c r="N37" s="257"/>
      <c r="O37" s="274">
        <f t="shared" si="10"/>
        <v>0</v>
      </c>
      <c r="P37" s="272"/>
      <c r="Q37" s="257"/>
      <c r="R37" s="257"/>
      <c r="S37" s="274">
        <f t="shared" si="11"/>
        <v>0</v>
      </c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303"/>
      <c r="AT37" s="303"/>
      <c r="AU37" s="303"/>
      <c r="AV37" s="303"/>
      <c r="AW37" s="303"/>
      <c r="AX37" s="303"/>
      <c r="AY37" s="303"/>
      <c r="AZ37" s="303"/>
      <c r="BA37" s="303"/>
      <c r="BB37" s="303"/>
      <c r="BC37" s="303"/>
      <c r="BD37" s="303"/>
      <c r="BE37" s="303"/>
      <c r="BF37" s="303"/>
      <c r="BG37" s="303"/>
      <c r="BH37" s="303"/>
      <c r="BI37" s="303"/>
      <c r="BJ37" s="303"/>
      <c r="BK37" s="303"/>
      <c r="BL37" s="303"/>
      <c r="BM37" s="303"/>
      <c r="BN37" s="303"/>
      <c r="BO37" s="303"/>
      <c r="BP37" s="303"/>
      <c r="BQ37" s="303"/>
      <c r="BR37" s="303"/>
      <c r="BS37" s="303"/>
      <c r="BT37" s="303"/>
      <c r="BU37" s="303"/>
      <c r="BV37" s="303"/>
      <c r="BW37" s="303"/>
      <c r="BX37" s="303"/>
      <c r="BY37" s="303"/>
      <c r="BZ37" s="303"/>
      <c r="CA37" s="303"/>
    </row>
    <row r="38" spans="2:79">
      <c r="B38" s="825" t="s">
        <v>501</v>
      </c>
      <c r="C38" s="826" t="s">
        <v>495</v>
      </c>
      <c r="D38" s="272"/>
      <c r="E38" s="257"/>
      <c r="F38" s="257"/>
      <c r="G38" s="274">
        <f t="shared" si="8"/>
        <v>0</v>
      </c>
      <c r="H38" s="272"/>
      <c r="I38" s="257"/>
      <c r="J38" s="257"/>
      <c r="K38" s="274">
        <f t="shared" si="9"/>
        <v>0</v>
      </c>
      <c r="L38" s="272"/>
      <c r="M38" s="257"/>
      <c r="N38" s="257"/>
      <c r="O38" s="274">
        <f t="shared" si="10"/>
        <v>0</v>
      </c>
      <c r="P38" s="272"/>
      <c r="Q38" s="257"/>
      <c r="R38" s="257"/>
      <c r="S38" s="274">
        <f t="shared" si="11"/>
        <v>0</v>
      </c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</row>
    <row r="39" spans="2:79">
      <c r="B39" s="825" t="s">
        <v>502</v>
      </c>
      <c r="C39" s="826" t="s">
        <v>495</v>
      </c>
      <c r="D39" s="272"/>
      <c r="E39" s="257"/>
      <c r="F39" s="257"/>
      <c r="G39" s="274">
        <f t="shared" si="8"/>
        <v>0</v>
      </c>
      <c r="H39" s="272"/>
      <c r="I39" s="257"/>
      <c r="J39" s="257"/>
      <c r="K39" s="274">
        <f t="shared" si="9"/>
        <v>0</v>
      </c>
      <c r="L39" s="272"/>
      <c r="M39" s="257"/>
      <c r="N39" s="257"/>
      <c r="O39" s="274">
        <f t="shared" si="10"/>
        <v>0</v>
      </c>
      <c r="P39" s="272"/>
      <c r="Q39" s="257"/>
      <c r="R39" s="257"/>
      <c r="S39" s="274">
        <f t="shared" si="11"/>
        <v>0</v>
      </c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</row>
    <row r="40" spans="2:79">
      <c r="B40" s="825" t="s">
        <v>503</v>
      </c>
      <c r="C40" s="826" t="s">
        <v>495</v>
      </c>
      <c r="D40" s="272"/>
      <c r="E40" s="257"/>
      <c r="F40" s="257"/>
      <c r="G40" s="274">
        <f t="shared" si="8"/>
        <v>0</v>
      </c>
      <c r="H40" s="272"/>
      <c r="I40" s="257"/>
      <c r="J40" s="257"/>
      <c r="K40" s="274">
        <f t="shared" si="9"/>
        <v>0</v>
      </c>
      <c r="L40" s="272"/>
      <c r="M40" s="257"/>
      <c r="N40" s="257"/>
      <c r="O40" s="274">
        <f t="shared" si="10"/>
        <v>0</v>
      </c>
      <c r="P40" s="272"/>
      <c r="Q40" s="257"/>
      <c r="R40" s="257"/>
      <c r="S40" s="274">
        <f t="shared" si="11"/>
        <v>0</v>
      </c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</row>
    <row r="41" spans="2:79">
      <c r="B41" s="825" t="s">
        <v>504</v>
      </c>
      <c r="C41" s="826" t="s">
        <v>495</v>
      </c>
      <c r="D41" s="272"/>
      <c r="E41" s="257"/>
      <c r="F41" s="257"/>
      <c r="G41" s="274">
        <f t="shared" si="8"/>
        <v>0</v>
      </c>
      <c r="H41" s="272"/>
      <c r="I41" s="257"/>
      <c r="J41" s="257"/>
      <c r="K41" s="274">
        <f t="shared" si="9"/>
        <v>0</v>
      </c>
      <c r="L41" s="272"/>
      <c r="M41" s="257"/>
      <c r="N41" s="257"/>
      <c r="O41" s="274">
        <f t="shared" si="10"/>
        <v>0</v>
      </c>
      <c r="P41" s="272"/>
      <c r="Q41" s="257"/>
      <c r="R41" s="257"/>
      <c r="S41" s="274">
        <f t="shared" si="11"/>
        <v>0</v>
      </c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</row>
    <row r="42" spans="2:79">
      <c r="B42" s="825" t="s">
        <v>505</v>
      </c>
      <c r="C42" s="826" t="s">
        <v>495</v>
      </c>
      <c r="D42" s="272"/>
      <c r="E42" s="257"/>
      <c r="F42" s="257"/>
      <c r="G42" s="274">
        <f t="shared" si="8"/>
        <v>0</v>
      </c>
      <c r="H42" s="272"/>
      <c r="I42" s="257"/>
      <c r="J42" s="257"/>
      <c r="K42" s="274">
        <f t="shared" si="9"/>
        <v>0</v>
      </c>
      <c r="L42" s="272"/>
      <c r="M42" s="257"/>
      <c r="N42" s="257"/>
      <c r="O42" s="274">
        <f t="shared" si="10"/>
        <v>0</v>
      </c>
      <c r="P42" s="272"/>
      <c r="Q42" s="257"/>
      <c r="R42" s="257"/>
      <c r="S42" s="274">
        <f t="shared" si="11"/>
        <v>0</v>
      </c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</row>
    <row r="43" spans="2:79">
      <c r="B43" s="825" t="s">
        <v>506</v>
      </c>
      <c r="C43" s="826" t="s">
        <v>495</v>
      </c>
      <c r="D43" s="272"/>
      <c r="E43" s="257"/>
      <c r="F43" s="257"/>
      <c r="G43" s="274">
        <f t="shared" si="8"/>
        <v>0</v>
      </c>
      <c r="H43" s="272"/>
      <c r="I43" s="257"/>
      <c r="J43" s="257"/>
      <c r="K43" s="274">
        <f t="shared" si="9"/>
        <v>0</v>
      </c>
      <c r="L43" s="272"/>
      <c r="M43" s="257"/>
      <c r="N43" s="257"/>
      <c r="O43" s="274">
        <f t="shared" si="10"/>
        <v>0</v>
      </c>
      <c r="P43" s="272"/>
      <c r="Q43" s="257"/>
      <c r="R43" s="257"/>
      <c r="S43" s="274">
        <f t="shared" si="11"/>
        <v>0</v>
      </c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  <c r="BY43" s="303"/>
      <c r="BZ43" s="303"/>
      <c r="CA43" s="303"/>
    </row>
    <row r="44" spans="2:79">
      <c r="B44" s="824" t="s">
        <v>516</v>
      </c>
      <c r="C44" s="823"/>
      <c r="D44" s="270"/>
      <c r="E44" s="256"/>
      <c r="F44" s="256"/>
      <c r="G44" s="271">
        <f>SUM(G45:G50)</f>
        <v>0</v>
      </c>
      <c r="H44" s="270"/>
      <c r="I44" s="256"/>
      <c r="J44" s="256"/>
      <c r="K44" s="271">
        <f>SUM(K45:K50)</f>
        <v>0</v>
      </c>
      <c r="L44" s="270"/>
      <c r="M44" s="256"/>
      <c r="N44" s="256"/>
      <c r="O44" s="271">
        <f>SUM(O45:O50)</f>
        <v>0</v>
      </c>
      <c r="P44" s="270"/>
      <c r="Q44" s="256"/>
      <c r="R44" s="256"/>
      <c r="S44" s="271">
        <f>SUM(S45:S50)</f>
        <v>0</v>
      </c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3"/>
      <c r="BJ44" s="303"/>
      <c r="BK44" s="303"/>
      <c r="BL44" s="303"/>
      <c r="BM44" s="303"/>
      <c r="BN44" s="303"/>
      <c r="BO44" s="303"/>
      <c r="BP44" s="303"/>
      <c r="BQ44" s="303"/>
      <c r="BR44" s="303"/>
      <c r="BS44" s="303"/>
      <c r="BT44" s="303"/>
      <c r="BU44" s="303"/>
      <c r="BV44" s="303"/>
      <c r="BW44" s="303"/>
      <c r="BX44" s="303"/>
      <c r="BY44" s="303"/>
      <c r="BZ44" s="303"/>
      <c r="CA44" s="303"/>
    </row>
    <row r="45" spans="2:79">
      <c r="B45" s="825" t="s">
        <v>508</v>
      </c>
      <c r="C45" s="826" t="s">
        <v>495</v>
      </c>
      <c r="D45" s="272"/>
      <c r="E45" s="257"/>
      <c r="F45" s="257"/>
      <c r="G45" s="274">
        <f t="shared" ref="G45:G50" si="12">D45*(E45+F45)</f>
        <v>0</v>
      </c>
      <c r="H45" s="272"/>
      <c r="I45" s="257"/>
      <c r="J45" s="257"/>
      <c r="K45" s="274">
        <f t="shared" ref="K45:K50" si="13">H45*(I45+J45)</f>
        <v>0</v>
      </c>
      <c r="L45" s="272"/>
      <c r="M45" s="257"/>
      <c r="N45" s="257"/>
      <c r="O45" s="274">
        <f t="shared" ref="O45:O50" si="14">L45*(M45+N45)</f>
        <v>0</v>
      </c>
      <c r="P45" s="272"/>
      <c r="Q45" s="257"/>
      <c r="R45" s="257"/>
      <c r="S45" s="274">
        <f t="shared" ref="S45:S50" si="15">P45*(Q45+R45)</f>
        <v>0</v>
      </c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 s="303"/>
      <c r="BC45" s="303"/>
      <c r="BD45" s="303"/>
      <c r="BE45" s="303"/>
      <c r="BF45" s="303"/>
      <c r="BG45" s="303"/>
      <c r="BH45" s="303"/>
      <c r="BI45" s="303"/>
      <c r="BJ45" s="303"/>
      <c r="BK45" s="303"/>
      <c r="BL45" s="303"/>
      <c r="BM45" s="303"/>
      <c r="BN45" s="303"/>
      <c r="BO45" s="303"/>
      <c r="BP45" s="303"/>
      <c r="BQ45" s="303"/>
      <c r="BR45" s="303"/>
      <c r="BS45" s="303"/>
      <c r="BT45" s="303"/>
      <c r="BU45" s="303"/>
      <c r="BV45" s="303"/>
      <c r="BW45" s="303"/>
      <c r="BX45" s="303"/>
      <c r="BY45" s="303"/>
      <c r="BZ45" s="303"/>
      <c r="CA45" s="303"/>
    </row>
    <row r="46" spans="2:79">
      <c r="B46" s="825" t="s">
        <v>509</v>
      </c>
      <c r="C46" s="826" t="s">
        <v>495</v>
      </c>
      <c r="D46" s="272"/>
      <c r="E46" s="257"/>
      <c r="F46" s="257"/>
      <c r="G46" s="274">
        <f t="shared" si="12"/>
        <v>0</v>
      </c>
      <c r="H46" s="272"/>
      <c r="I46" s="257"/>
      <c r="J46" s="257"/>
      <c r="K46" s="274">
        <f t="shared" si="13"/>
        <v>0</v>
      </c>
      <c r="L46" s="272"/>
      <c r="M46" s="257"/>
      <c r="N46" s="257"/>
      <c r="O46" s="274">
        <f t="shared" si="14"/>
        <v>0</v>
      </c>
      <c r="P46" s="272"/>
      <c r="Q46" s="257"/>
      <c r="R46" s="257"/>
      <c r="S46" s="274">
        <f t="shared" si="15"/>
        <v>0</v>
      </c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 s="303"/>
      <c r="BC46" s="303"/>
      <c r="BD46" s="303"/>
      <c r="BE46" s="303"/>
      <c r="BF46" s="303"/>
      <c r="BG46" s="303"/>
      <c r="BH46" s="303"/>
      <c r="BI46" s="303"/>
      <c r="BJ46" s="303"/>
      <c r="BK46" s="303"/>
      <c r="BL46" s="303"/>
      <c r="BM46" s="303"/>
      <c r="BN46" s="303"/>
      <c r="BO46" s="303"/>
      <c r="BP46" s="303"/>
      <c r="BQ46" s="303"/>
      <c r="BR46" s="303"/>
      <c r="BS46" s="303"/>
      <c r="BT46" s="303"/>
      <c r="BU46" s="303"/>
      <c r="BV46" s="303"/>
      <c r="BW46" s="303"/>
      <c r="BX46" s="303"/>
      <c r="BY46" s="303"/>
      <c r="BZ46" s="303"/>
      <c r="CA46" s="303"/>
    </row>
    <row r="47" spans="2:79">
      <c r="B47" s="825" t="s">
        <v>510</v>
      </c>
      <c r="C47" s="826" t="s">
        <v>495</v>
      </c>
      <c r="D47" s="272"/>
      <c r="E47" s="257"/>
      <c r="F47" s="257"/>
      <c r="G47" s="274">
        <f t="shared" si="12"/>
        <v>0</v>
      </c>
      <c r="H47" s="272"/>
      <c r="I47" s="257"/>
      <c r="J47" s="257"/>
      <c r="K47" s="274">
        <f t="shared" si="13"/>
        <v>0</v>
      </c>
      <c r="L47" s="272"/>
      <c r="M47" s="257"/>
      <c r="N47" s="257"/>
      <c r="O47" s="274">
        <f t="shared" si="14"/>
        <v>0</v>
      </c>
      <c r="P47" s="272"/>
      <c r="Q47" s="257"/>
      <c r="R47" s="257"/>
      <c r="S47" s="274">
        <f t="shared" si="15"/>
        <v>0</v>
      </c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 s="303"/>
      <c r="BC47" s="303"/>
      <c r="BD47" s="303"/>
      <c r="BE47" s="303"/>
      <c r="BF47" s="303"/>
      <c r="BG47" s="303"/>
      <c r="BH47" s="303"/>
      <c r="BI47" s="303"/>
      <c r="BJ47" s="303"/>
      <c r="BK47" s="303"/>
      <c r="BL47" s="303"/>
      <c r="BM47" s="303"/>
      <c r="BN47" s="303"/>
      <c r="BO47" s="303"/>
      <c r="BP47" s="303"/>
      <c r="BQ47" s="303"/>
      <c r="BR47" s="303"/>
      <c r="BS47" s="303"/>
      <c r="BT47" s="303"/>
      <c r="BU47" s="303"/>
      <c r="BV47" s="303"/>
      <c r="BW47" s="303"/>
      <c r="BX47" s="303"/>
      <c r="BY47" s="303"/>
      <c r="BZ47" s="303"/>
      <c r="CA47" s="303"/>
    </row>
    <row r="48" spans="2:79">
      <c r="B48" s="825" t="s">
        <v>511</v>
      </c>
      <c r="C48" s="826" t="s">
        <v>495</v>
      </c>
      <c r="D48" s="272"/>
      <c r="E48" s="257"/>
      <c r="F48" s="257"/>
      <c r="G48" s="274">
        <f t="shared" si="12"/>
        <v>0</v>
      </c>
      <c r="H48" s="272"/>
      <c r="I48" s="257"/>
      <c r="J48" s="257"/>
      <c r="K48" s="274">
        <f t="shared" si="13"/>
        <v>0</v>
      </c>
      <c r="L48" s="272"/>
      <c r="M48" s="257"/>
      <c r="N48" s="257"/>
      <c r="O48" s="274">
        <f t="shared" si="14"/>
        <v>0</v>
      </c>
      <c r="P48" s="272"/>
      <c r="Q48" s="257"/>
      <c r="R48" s="257"/>
      <c r="S48" s="274">
        <f t="shared" si="15"/>
        <v>0</v>
      </c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 s="303"/>
      <c r="BC48" s="303"/>
      <c r="BD48" s="303"/>
      <c r="BE48" s="303"/>
      <c r="BF48" s="303"/>
      <c r="BG48" s="303"/>
      <c r="BH48" s="303"/>
      <c r="BI48" s="303"/>
      <c r="BJ48" s="303"/>
      <c r="BK48" s="303"/>
      <c r="BL48" s="303"/>
      <c r="BM48" s="303"/>
      <c r="BN48" s="303"/>
      <c r="BO48" s="303"/>
      <c r="BP48" s="303"/>
      <c r="BQ48" s="303"/>
      <c r="BR48" s="303"/>
      <c r="BS48" s="303"/>
      <c r="BT48" s="303"/>
      <c r="BU48" s="303"/>
      <c r="BV48" s="303"/>
      <c r="BW48" s="303"/>
      <c r="BX48" s="303"/>
      <c r="BY48" s="303"/>
      <c r="BZ48" s="303"/>
      <c r="CA48" s="303"/>
    </row>
    <row r="49" spans="2:79">
      <c r="B49" s="825" t="s">
        <v>512</v>
      </c>
      <c r="C49" s="826" t="s">
        <v>495</v>
      </c>
      <c r="D49" s="272"/>
      <c r="E49" s="257"/>
      <c r="F49" s="257"/>
      <c r="G49" s="274">
        <f t="shared" si="12"/>
        <v>0</v>
      </c>
      <c r="H49" s="272"/>
      <c r="I49" s="257"/>
      <c r="J49" s="257"/>
      <c r="K49" s="274">
        <f t="shared" si="13"/>
        <v>0</v>
      </c>
      <c r="L49" s="272"/>
      <c r="M49" s="257"/>
      <c r="N49" s="257"/>
      <c r="O49" s="274">
        <f t="shared" si="14"/>
        <v>0</v>
      </c>
      <c r="P49" s="272"/>
      <c r="Q49" s="257"/>
      <c r="R49" s="257"/>
      <c r="S49" s="274">
        <f t="shared" si="15"/>
        <v>0</v>
      </c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 s="303"/>
      <c r="BC49" s="303"/>
      <c r="BD49" s="303"/>
      <c r="BE49" s="303"/>
      <c r="BF49" s="303"/>
      <c r="BG49" s="303"/>
      <c r="BH49" s="303"/>
      <c r="BI49" s="303"/>
      <c r="BJ49" s="303"/>
      <c r="BK49" s="303"/>
      <c r="BL49" s="303"/>
      <c r="BM49" s="303"/>
      <c r="BN49" s="303"/>
      <c r="BO49" s="303"/>
      <c r="BP49" s="303"/>
      <c r="BQ49" s="303"/>
      <c r="BR49" s="303"/>
      <c r="BS49" s="303"/>
      <c r="BT49" s="303"/>
      <c r="BU49" s="303"/>
      <c r="BV49" s="303"/>
      <c r="BW49" s="303"/>
      <c r="BX49" s="303"/>
      <c r="BY49" s="303"/>
      <c r="BZ49" s="303"/>
      <c r="CA49" s="303"/>
    </row>
    <row r="50" spans="2:79">
      <c r="B50" s="825" t="s">
        <v>513</v>
      </c>
      <c r="C50" s="826" t="s">
        <v>495</v>
      </c>
      <c r="D50" s="272"/>
      <c r="E50" s="257"/>
      <c r="F50" s="257"/>
      <c r="G50" s="274">
        <f t="shared" si="12"/>
        <v>0</v>
      </c>
      <c r="H50" s="272"/>
      <c r="I50" s="257"/>
      <c r="J50" s="257"/>
      <c r="K50" s="274">
        <f t="shared" si="13"/>
        <v>0</v>
      </c>
      <c r="L50" s="272"/>
      <c r="M50" s="257"/>
      <c r="N50" s="257"/>
      <c r="O50" s="274">
        <f t="shared" si="14"/>
        <v>0</v>
      </c>
      <c r="P50" s="272"/>
      <c r="Q50" s="257"/>
      <c r="R50" s="257"/>
      <c r="S50" s="274">
        <f t="shared" si="15"/>
        <v>0</v>
      </c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 s="303"/>
      <c r="BC50" s="303"/>
      <c r="BD50" s="303"/>
      <c r="BE50" s="303"/>
      <c r="BF50" s="303"/>
      <c r="BG50" s="303"/>
      <c r="BH50" s="303"/>
      <c r="BI50" s="303"/>
      <c r="BJ50" s="303"/>
      <c r="BK50" s="303"/>
      <c r="BL50" s="303"/>
      <c r="BM50" s="303"/>
      <c r="BN50" s="303"/>
      <c r="BO50" s="303"/>
      <c r="BP50" s="303"/>
      <c r="BQ50" s="303"/>
      <c r="BR50" s="303"/>
      <c r="BS50" s="303"/>
      <c r="BT50" s="303"/>
      <c r="BU50" s="303"/>
      <c r="BV50" s="303"/>
      <c r="BW50" s="303"/>
      <c r="BX50" s="303"/>
      <c r="BY50" s="303"/>
      <c r="BZ50" s="303"/>
      <c r="CA50" s="303"/>
    </row>
    <row r="51" spans="2:79">
      <c r="B51" s="822" t="s">
        <v>517</v>
      </c>
      <c r="C51" s="823"/>
      <c r="D51" s="270"/>
      <c r="E51" s="256"/>
      <c r="F51" s="256"/>
      <c r="G51" s="271">
        <f>G52+G65</f>
        <v>0</v>
      </c>
      <c r="H51" s="270"/>
      <c r="I51" s="256"/>
      <c r="J51" s="256"/>
      <c r="K51" s="271">
        <f>K52+K65</f>
        <v>0</v>
      </c>
      <c r="L51" s="270"/>
      <c r="M51" s="256"/>
      <c r="N51" s="256"/>
      <c r="O51" s="271">
        <f>O52+O65</f>
        <v>0</v>
      </c>
      <c r="P51" s="270"/>
      <c r="Q51" s="256"/>
      <c r="R51" s="256"/>
      <c r="S51" s="271">
        <f>S52+S65</f>
        <v>0</v>
      </c>
      <c r="T51" s="303"/>
      <c r="U51" s="303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303"/>
      <c r="BA51" s="303"/>
      <c r="BB51" s="303"/>
      <c r="BC51" s="303"/>
      <c r="BD51" s="303"/>
      <c r="BE51" s="303"/>
      <c r="BF51" s="303"/>
      <c r="BG51" s="303"/>
      <c r="BH51" s="303"/>
      <c r="BI51" s="303"/>
      <c r="BJ51" s="303"/>
      <c r="BK51" s="303"/>
      <c r="BL51" s="303"/>
      <c r="BM51" s="303"/>
      <c r="BN51" s="303"/>
      <c r="BO51" s="303"/>
      <c r="BP51" s="303"/>
      <c r="BQ51" s="303"/>
      <c r="BR51" s="303"/>
      <c r="BS51" s="303"/>
      <c r="BT51" s="303"/>
      <c r="BU51" s="303"/>
      <c r="BV51" s="303"/>
      <c r="BW51" s="303"/>
      <c r="BX51" s="303"/>
      <c r="BY51" s="303"/>
      <c r="BZ51" s="303"/>
      <c r="CA51" s="303"/>
    </row>
    <row r="52" spans="2:79">
      <c r="B52" s="824" t="s">
        <v>518</v>
      </c>
      <c r="C52" s="823"/>
      <c r="D52" s="270"/>
      <c r="E52" s="256"/>
      <c r="F52" s="256"/>
      <c r="G52" s="271">
        <f>SUM(G53:G64)</f>
        <v>0</v>
      </c>
      <c r="H52" s="270"/>
      <c r="I52" s="256"/>
      <c r="J52" s="256"/>
      <c r="K52" s="271">
        <f>SUM(K53:K64)</f>
        <v>0</v>
      </c>
      <c r="L52" s="270"/>
      <c r="M52" s="256"/>
      <c r="N52" s="256"/>
      <c r="O52" s="271">
        <f>SUM(O53:O64)</f>
        <v>0</v>
      </c>
      <c r="P52" s="270"/>
      <c r="Q52" s="256"/>
      <c r="R52" s="256"/>
      <c r="S52" s="271">
        <f>SUM(S53:S64)</f>
        <v>0</v>
      </c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3"/>
      <c r="AE52" s="303"/>
      <c r="AF52" s="303"/>
      <c r="AG52" s="303"/>
      <c r="AH52" s="303"/>
      <c r="AI52" s="303"/>
      <c r="AJ52" s="303"/>
      <c r="AK52" s="303"/>
      <c r="AL52" s="303"/>
      <c r="AM52" s="303"/>
      <c r="AN52" s="303"/>
      <c r="AO52" s="303"/>
      <c r="AP52" s="303"/>
      <c r="AQ52" s="303"/>
      <c r="AR52" s="303"/>
      <c r="AS52" s="303"/>
      <c r="AT52" s="303"/>
      <c r="AU52" s="303"/>
      <c r="AV52" s="303"/>
      <c r="AW52" s="303"/>
      <c r="AX52" s="303"/>
      <c r="AY52" s="303"/>
      <c r="AZ52" s="303"/>
      <c r="BA52" s="303"/>
      <c r="BB52" s="303"/>
      <c r="BC52" s="303"/>
      <c r="BD52" s="303"/>
      <c r="BE52" s="303"/>
      <c r="BF52" s="303"/>
      <c r="BG52" s="303"/>
      <c r="BH52" s="303"/>
      <c r="BI52" s="303"/>
      <c r="BJ52" s="303"/>
      <c r="BK52" s="303"/>
      <c r="BL52" s="303"/>
      <c r="BM52" s="303"/>
      <c r="BN52" s="303"/>
      <c r="BO52" s="303"/>
      <c r="BP52" s="303"/>
      <c r="BQ52" s="303"/>
      <c r="BR52" s="303"/>
      <c r="BS52" s="303"/>
      <c r="BT52" s="303"/>
      <c r="BU52" s="303"/>
      <c r="BV52" s="303"/>
      <c r="BW52" s="303"/>
      <c r="BX52" s="303"/>
      <c r="BY52" s="303"/>
      <c r="BZ52" s="303"/>
      <c r="CA52" s="303"/>
    </row>
    <row r="53" spans="2:79">
      <c r="B53" s="825" t="s">
        <v>494</v>
      </c>
      <c r="C53" s="826" t="s">
        <v>102</v>
      </c>
      <c r="D53" s="272"/>
      <c r="E53" s="257"/>
      <c r="F53" s="257"/>
      <c r="G53" s="274">
        <f t="shared" ref="G53:G64" si="16">D53*(E53+F53)</f>
        <v>0</v>
      </c>
      <c r="H53" s="272"/>
      <c r="I53" s="257"/>
      <c r="J53" s="257"/>
      <c r="K53" s="274">
        <f t="shared" ref="K53:K64" si="17">H53*(I53+J53)</f>
        <v>0</v>
      </c>
      <c r="L53" s="272"/>
      <c r="M53" s="257"/>
      <c r="N53" s="257"/>
      <c r="O53" s="274">
        <f t="shared" ref="O53:O64" si="18">L53*(M53+N53)</f>
        <v>0</v>
      </c>
      <c r="P53" s="272"/>
      <c r="Q53" s="257"/>
      <c r="R53" s="257"/>
      <c r="S53" s="274">
        <f t="shared" ref="S53:S64" si="19">P53*(Q53+R53)</f>
        <v>0</v>
      </c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3"/>
      <c r="AE53" s="303"/>
      <c r="AF53" s="303"/>
      <c r="AG53" s="303"/>
      <c r="AH53" s="303"/>
      <c r="AI53" s="303"/>
      <c r="AJ53" s="303"/>
      <c r="AK53" s="303"/>
      <c r="AL53" s="303"/>
      <c r="AM53" s="303"/>
      <c r="AN53" s="303"/>
      <c r="AO53" s="303"/>
      <c r="AP53" s="303"/>
      <c r="AQ53" s="303"/>
      <c r="AR53" s="303"/>
      <c r="AS53" s="303"/>
      <c r="AT53" s="303"/>
      <c r="AU53" s="303"/>
      <c r="AV53" s="303"/>
      <c r="AW53" s="303"/>
      <c r="AX53" s="303"/>
      <c r="AY53" s="303"/>
      <c r="AZ53" s="303"/>
      <c r="BA53" s="303"/>
      <c r="BB53" s="303"/>
      <c r="BC53" s="303"/>
      <c r="BD53" s="303"/>
      <c r="BE53" s="303"/>
      <c r="BF53" s="303"/>
      <c r="BG53" s="303"/>
      <c r="BH53" s="303"/>
      <c r="BI53" s="303"/>
      <c r="BJ53" s="303"/>
      <c r="BK53" s="303"/>
      <c r="BL53" s="303"/>
      <c r="BM53" s="303"/>
      <c r="BN53" s="303"/>
      <c r="BO53" s="303"/>
      <c r="BP53" s="303"/>
      <c r="BQ53" s="303"/>
      <c r="BR53" s="303"/>
      <c r="BS53" s="303"/>
      <c r="BT53" s="303"/>
      <c r="BU53" s="303"/>
      <c r="BV53" s="303"/>
      <c r="BW53" s="303"/>
      <c r="BX53" s="303"/>
      <c r="BY53" s="303"/>
      <c r="BZ53" s="303"/>
      <c r="CA53" s="303"/>
    </row>
    <row r="54" spans="2:79">
      <c r="B54" s="825" t="s">
        <v>496</v>
      </c>
      <c r="C54" s="826" t="s">
        <v>102</v>
      </c>
      <c r="D54" s="272"/>
      <c r="E54" s="257"/>
      <c r="F54" s="257"/>
      <c r="G54" s="274">
        <f t="shared" si="16"/>
        <v>0</v>
      </c>
      <c r="H54" s="272"/>
      <c r="I54" s="257"/>
      <c r="J54" s="257"/>
      <c r="K54" s="274">
        <f t="shared" si="17"/>
        <v>0</v>
      </c>
      <c r="L54" s="272"/>
      <c r="M54" s="257"/>
      <c r="N54" s="257"/>
      <c r="O54" s="274">
        <f t="shared" si="18"/>
        <v>0</v>
      </c>
      <c r="P54" s="272"/>
      <c r="Q54" s="257"/>
      <c r="R54" s="257"/>
      <c r="S54" s="274">
        <f t="shared" si="19"/>
        <v>0</v>
      </c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3"/>
      <c r="AE54" s="303"/>
      <c r="AF54" s="303"/>
      <c r="AG54" s="303"/>
      <c r="AH54" s="303"/>
      <c r="AI54" s="303"/>
      <c r="AJ54" s="303"/>
      <c r="AK54" s="303"/>
      <c r="AL54" s="303"/>
      <c r="AM54" s="303"/>
      <c r="AN54" s="303"/>
      <c r="AO54" s="303"/>
      <c r="AP54" s="303"/>
      <c r="AQ54" s="303"/>
      <c r="AR54" s="303"/>
      <c r="AS54" s="303"/>
      <c r="AT54" s="303"/>
      <c r="AU54" s="303"/>
      <c r="AV54" s="303"/>
      <c r="AW54" s="303"/>
      <c r="AX54" s="303"/>
      <c r="AY54" s="303"/>
      <c r="AZ54" s="303"/>
      <c r="BA54" s="303"/>
      <c r="BB54" s="303"/>
      <c r="BC54" s="303"/>
      <c r="BD54" s="303"/>
      <c r="BE54" s="303"/>
      <c r="BF54" s="303"/>
      <c r="BG54" s="303"/>
      <c r="BH54" s="303"/>
      <c r="BI54" s="303"/>
      <c r="BJ54" s="303"/>
      <c r="BK54" s="303"/>
      <c r="BL54" s="303"/>
      <c r="BM54" s="303"/>
      <c r="BN54" s="303"/>
      <c r="BO54" s="303"/>
      <c r="BP54" s="303"/>
      <c r="BQ54" s="303"/>
      <c r="BR54" s="303"/>
      <c r="BS54" s="303"/>
      <c r="BT54" s="303"/>
      <c r="BU54" s="303"/>
      <c r="BV54" s="303"/>
      <c r="BW54" s="303"/>
      <c r="BX54" s="303"/>
      <c r="BY54" s="303"/>
      <c r="BZ54" s="303"/>
      <c r="CA54" s="303"/>
    </row>
    <row r="55" spans="2:79">
      <c r="B55" s="825" t="s">
        <v>497</v>
      </c>
      <c r="C55" s="826" t="s">
        <v>102</v>
      </c>
      <c r="D55" s="272"/>
      <c r="E55" s="257"/>
      <c r="F55" s="257"/>
      <c r="G55" s="274">
        <f t="shared" si="16"/>
        <v>0</v>
      </c>
      <c r="H55" s="272"/>
      <c r="I55" s="257"/>
      <c r="J55" s="257"/>
      <c r="K55" s="274">
        <f t="shared" si="17"/>
        <v>0</v>
      </c>
      <c r="L55" s="272"/>
      <c r="M55" s="257"/>
      <c r="N55" s="257"/>
      <c r="O55" s="274">
        <f t="shared" si="18"/>
        <v>0</v>
      </c>
      <c r="P55" s="272"/>
      <c r="Q55" s="257"/>
      <c r="R55" s="257"/>
      <c r="S55" s="274">
        <f t="shared" si="19"/>
        <v>0</v>
      </c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303"/>
      <c r="BA55" s="303"/>
      <c r="BB55" s="303"/>
      <c r="BC55" s="303"/>
      <c r="BD55" s="303"/>
      <c r="BE55" s="303"/>
      <c r="BF55" s="303"/>
      <c r="BG55" s="303"/>
      <c r="BH55" s="303"/>
      <c r="BI55" s="303"/>
      <c r="BJ55" s="303"/>
      <c r="BK55" s="303"/>
      <c r="BL55" s="303"/>
      <c r="BM55" s="303"/>
      <c r="BN55" s="303"/>
      <c r="BO55" s="303"/>
      <c r="BP55" s="303"/>
      <c r="BQ55" s="303"/>
      <c r="BR55" s="303"/>
      <c r="BS55" s="303"/>
      <c r="BT55" s="303"/>
      <c r="BU55" s="303"/>
      <c r="BV55" s="303"/>
      <c r="BW55" s="303"/>
      <c r="BX55" s="303"/>
      <c r="BY55" s="303"/>
      <c r="BZ55" s="303"/>
      <c r="CA55" s="303"/>
    </row>
    <row r="56" spans="2:79">
      <c r="B56" s="825" t="s">
        <v>498</v>
      </c>
      <c r="C56" s="826" t="s">
        <v>102</v>
      </c>
      <c r="D56" s="272"/>
      <c r="E56" s="257"/>
      <c r="F56" s="257"/>
      <c r="G56" s="274">
        <f t="shared" si="16"/>
        <v>0</v>
      </c>
      <c r="H56" s="272"/>
      <c r="I56" s="257"/>
      <c r="J56" s="257"/>
      <c r="K56" s="274">
        <f t="shared" si="17"/>
        <v>0</v>
      </c>
      <c r="L56" s="272"/>
      <c r="M56" s="257"/>
      <c r="N56" s="257"/>
      <c r="O56" s="274">
        <f t="shared" si="18"/>
        <v>0</v>
      </c>
      <c r="P56" s="272"/>
      <c r="Q56" s="257"/>
      <c r="R56" s="257"/>
      <c r="S56" s="274">
        <f t="shared" si="19"/>
        <v>0</v>
      </c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303"/>
      <c r="BA56" s="303"/>
      <c r="BB56" s="303"/>
      <c r="BC56" s="303"/>
      <c r="BD56" s="303"/>
      <c r="BE56" s="303"/>
      <c r="BF56" s="303"/>
      <c r="BG56" s="303"/>
      <c r="BH56" s="303"/>
      <c r="BI56" s="303"/>
      <c r="BJ56" s="303"/>
      <c r="BK56" s="303"/>
      <c r="BL56" s="303"/>
      <c r="BM56" s="303"/>
      <c r="BN56" s="303"/>
      <c r="BO56" s="303"/>
      <c r="BP56" s="303"/>
      <c r="BQ56" s="303"/>
      <c r="BR56" s="303"/>
      <c r="BS56" s="303"/>
      <c r="BT56" s="303"/>
      <c r="BU56" s="303"/>
      <c r="BV56" s="303"/>
      <c r="BW56" s="303"/>
      <c r="BX56" s="303"/>
      <c r="BY56" s="303"/>
      <c r="BZ56" s="303"/>
      <c r="CA56" s="303"/>
    </row>
    <row r="57" spans="2:79">
      <c r="B57" s="825" t="s">
        <v>499</v>
      </c>
      <c r="C57" s="826" t="s">
        <v>102</v>
      </c>
      <c r="D57" s="272"/>
      <c r="E57" s="257"/>
      <c r="F57" s="257"/>
      <c r="G57" s="274">
        <f t="shared" si="16"/>
        <v>0</v>
      </c>
      <c r="H57" s="272"/>
      <c r="I57" s="257"/>
      <c r="J57" s="257"/>
      <c r="K57" s="274">
        <f t="shared" si="17"/>
        <v>0</v>
      </c>
      <c r="L57" s="272"/>
      <c r="M57" s="257"/>
      <c r="N57" s="257"/>
      <c r="O57" s="274">
        <f t="shared" si="18"/>
        <v>0</v>
      </c>
      <c r="P57" s="272"/>
      <c r="Q57" s="257"/>
      <c r="R57" s="257"/>
      <c r="S57" s="274">
        <f t="shared" si="19"/>
        <v>0</v>
      </c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303"/>
      <c r="BA57" s="303"/>
      <c r="BB57" s="303"/>
      <c r="BC57" s="303"/>
      <c r="BD57" s="303"/>
      <c r="BE57" s="303"/>
      <c r="BF57" s="303"/>
      <c r="BG57" s="303"/>
      <c r="BH57" s="303"/>
      <c r="BI57" s="303"/>
      <c r="BJ57" s="303"/>
      <c r="BK57" s="303"/>
      <c r="BL57" s="303"/>
      <c r="BM57" s="303"/>
      <c r="BN57" s="303"/>
      <c r="BO57" s="303"/>
      <c r="BP57" s="303"/>
      <c r="BQ57" s="303"/>
      <c r="BR57" s="303"/>
      <c r="BS57" s="303"/>
      <c r="BT57" s="303"/>
      <c r="BU57" s="303"/>
      <c r="BV57" s="303"/>
      <c r="BW57" s="303"/>
      <c r="BX57" s="303"/>
      <c r="BY57" s="303"/>
      <c r="BZ57" s="303"/>
      <c r="CA57" s="303"/>
    </row>
    <row r="58" spans="2:79">
      <c r="B58" s="825" t="s">
        <v>500</v>
      </c>
      <c r="C58" s="826" t="s">
        <v>102</v>
      </c>
      <c r="D58" s="272"/>
      <c r="E58" s="257"/>
      <c r="F58" s="257"/>
      <c r="G58" s="274">
        <f t="shared" si="16"/>
        <v>0</v>
      </c>
      <c r="H58" s="272"/>
      <c r="I58" s="257"/>
      <c r="J58" s="257"/>
      <c r="K58" s="274">
        <f t="shared" si="17"/>
        <v>0</v>
      </c>
      <c r="L58" s="272"/>
      <c r="M58" s="257"/>
      <c r="N58" s="257"/>
      <c r="O58" s="274">
        <f t="shared" si="18"/>
        <v>0</v>
      </c>
      <c r="P58" s="272"/>
      <c r="Q58" s="257"/>
      <c r="R58" s="257"/>
      <c r="S58" s="274">
        <f t="shared" si="19"/>
        <v>0</v>
      </c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303"/>
      <c r="BA58" s="303"/>
      <c r="BB58" s="303"/>
      <c r="BC58" s="303"/>
      <c r="BD58" s="303"/>
      <c r="BE58" s="303"/>
      <c r="BF58" s="303"/>
      <c r="BG58" s="303"/>
      <c r="BH58" s="303"/>
      <c r="BI58" s="303"/>
      <c r="BJ58" s="303"/>
      <c r="BK58" s="303"/>
      <c r="BL58" s="303"/>
      <c r="BM58" s="303"/>
      <c r="BN58" s="303"/>
      <c r="BO58" s="303"/>
      <c r="BP58" s="303"/>
      <c r="BQ58" s="303"/>
      <c r="BR58" s="303"/>
      <c r="BS58" s="303"/>
      <c r="BT58" s="303"/>
      <c r="BU58" s="303"/>
      <c r="BV58" s="303"/>
      <c r="BW58" s="303"/>
      <c r="BX58" s="303"/>
      <c r="BY58" s="303"/>
      <c r="BZ58" s="303"/>
      <c r="CA58" s="303"/>
    </row>
    <row r="59" spans="2:79">
      <c r="B59" s="825" t="s">
        <v>501</v>
      </c>
      <c r="C59" s="826" t="s">
        <v>102</v>
      </c>
      <c r="D59" s="272"/>
      <c r="E59" s="257"/>
      <c r="F59" s="257"/>
      <c r="G59" s="274">
        <f t="shared" si="16"/>
        <v>0</v>
      </c>
      <c r="H59" s="272"/>
      <c r="I59" s="257"/>
      <c r="J59" s="257"/>
      <c r="K59" s="274">
        <f t="shared" si="17"/>
        <v>0</v>
      </c>
      <c r="L59" s="272"/>
      <c r="M59" s="257"/>
      <c r="N59" s="257"/>
      <c r="O59" s="274">
        <f t="shared" si="18"/>
        <v>0</v>
      </c>
      <c r="P59" s="272"/>
      <c r="Q59" s="257"/>
      <c r="R59" s="257"/>
      <c r="S59" s="274">
        <f t="shared" si="19"/>
        <v>0</v>
      </c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  <c r="AZ59" s="303"/>
      <c r="BA59" s="303"/>
      <c r="BB59" s="303"/>
      <c r="BC59" s="303"/>
      <c r="BD59" s="303"/>
      <c r="BE59" s="303"/>
      <c r="BF59" s="303"/>
      <c r="BG59" s="303"/>
      <c r="BH59" s="303"/>
      <c r="BI59" s="303"/>
      <c r="BJ59" s="303"/>
      <c r="BK59" s="303"/>
      <c r="BL59" s="303"/>
      <c r="BM59" s="303"/>
      <c r="BN59" s="303"/>
      <c r="BO59" s="303"/>
      <c r="BP59" s="303"/>
      <c r="BQ59" s="303"/>
      <c r="BR59" s="303"/>
      <c r="BS59" s="303"/>
      <c r="BT59" s="303"/>
      <c r="BU59" s="303"/>
      <c r="BV59" s="303"/>
      <c r="BW59" s="303"/>
      <c r="BX59" s="303"/>
      <c r="BY59" s="303"/>
      <c r="BZ59" s="303"/>
      <c r="CA59" s="303"/>
    </row>
    <row r="60" spans="2:79">
      <c r="B60" s="825" t="s">
        <v>502</v>
      </c>
      <c r="C60" s="826" t="s">
        <v>102</v>
      </c>
      <c r="D60" s="272"/>
      <c r="E60" s="257"/>
      <c r="F60" s="257"/>
      <c r="G60" s="274">
        <f t="shared" si="16"/>
        <v>0</v>
      </c>
      <c r="H60" s="272"/>
      <c r="I60" s="257"/>
      <c r="J60" s="257"/>
      <c r="K60" s="274">
        <f t="shared" si="17"/>
        <v>0</v>
      </c>
      <c r="L60" s="272"/>
      <c r="M60" s="257"/>
      <c r="N60" s="257"/>
      <c r="O60" s="274">
        <f t="shared" si="18"/>
        <v>0</v>
      </c>
      <c r="P60" s="272"/>
      <c r="Q60" s="257"/>
      <c r="R60" s="257"/>
      <c r="S60" s="274">
        <f t="shared" si="19"/>
        <v>0</v>
      </c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  <c r="AZ60" s="303"/>
      <c r="BA60" s="303"/>
      <c r="BB60" s="303"/>
      <c r="BC60" s="303"/>
      <c r="BD60" s="303"/>
      <c r="BE60" s="303"/>
      <c r="BF60" s="303"/>
      <c r="BG60" s="303"/>
      <c r="BH60" s="303"/>
      <c r="BI60" s="303"/>
      <c r="BJ60" s="303"/>
      <c r="BK60" s="303"/>
      <c r="BL60" s="303"/>
      <c r="BM60" s="303"/>
      <c r="BN60" s="303"/>
      <c r="BO60" s="303"/>
      <c r="BP60" s="303"/>
      <c r="BQ60" s="303"/>
      <c r="BR60" s="303"/>
      <c r="BS60" s="303"/>
      <c r="BT60" s="303"/>
      <c r="BU60" s="303"/>
      <c r="BV60" s="303"/>
      <c r="BW60" s="303"/>
      <c r="BX60" s="303"/>
      <c r="BY60" s="303"/>
      <c r="BZ60" s="303"/>
      <c r="CA60" s="303"/>
    </row>
    <row r="61" spans="2:79">
      <c r="B61" s="825" t="s">
        <v>503</v>
      </c>
      <c r="C61" s="826" t="s">
        <v>102</v>
      </c>
      <c r="D61" s="272"/>
      <c r="E61" s="257"/>
      <c r="F61" s="257"/>
      <c r="G61" s="274">
        <f t="shared" si="16"/>
        <v>0</v>
      </c>
      <c r="H61" s="272"/>
      <c r="I61" s="257"/>
      <c r="J61" s="257"/>
      <c r="K61" s="274">
        <f t="shared" si="17"/>
        <v>0</v>
      </c>
      <c r="L61" s="272"/>
      <c r="M61" s="257"/>
      <c r="N61" s="257"/>
      <c r="O61" s="274">
        <f t="shared" si="18"/>
        <v>0</v>
      </c>
      <c r="P61" s="272"/>
      <c r="Q61" s="257"/>
      <c r="R61" s="257"/>
      <c r="S61" s="274">
        <f t="shared" si="19"/>
        <v>0</v>
      </c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  <c r="AZ61" s="303"/>
      <c r="BA61" s="303"/>
      <c r="BB61" s="303"/>
      <c r="BC61" s="303"/>
      <c r="BD61" s="303"/>
      <c r="BE61" s="303"/>
      <c r="BF61" s="303"/>
      <c r="BG61" s="303"/>
      <c r="BH61" s="303"/>
      <c r="BI61" s="303"/>
      <c r="BJ61" s="303"/>
      <c r="BK61" s="303"/>
      <c r="BL61" s="303"/>
      <c r="BM61" s="303"/>
      <c r="BN61" s="303"/>
      <c r="BO61" s="303"/>
      <c r="BP61" s="303"/>
      <c r="BQ61" s="303"/>
      <c r="BR61" s="303"/>
      <c r="BS61" s="303"/>
      <c r="BT61" s="303"/>
      <c r="BU61" s="303"/>
      <c r="BV61" s="303"/>
      <c r="BW61" s="303"/>
      <c r="BX61" s="303"/>
      <c r="BY61" s="303"/>
      <c r="BZ61" s="303"/>
      <c r="CA61" s="303"/>
    </row>
    <row r="62" spans="2:79">
      <c r="B62" s="825" t="s">
        <v>504</v>
      </c>
      <c r="C62" s="826" t="s">
        <v>102</v>
      </c>
      <c r="D62" s="272"/>
      <c r="E62" s="257"/>
      <c r="F62" s="257"/>
      <c r="G62" s="274">
        <f t="shared" si="16"/>
        <v>0</v>
      </c>
      <c r="H62" s="272"/>
      <c r="I62" s="257"/>
      <c r="J62" s="257"/>
      <c r="K62" s="274">
        <f t="shared" si="17"/>
        <v>0</v>
      </c>
      <c r="L62" s="272"/>
      <c r="M62" s="257"/>
      <c r="N62" s="257"/>
      <c r="O62" s="274">
        <f t="shared" si="18"/>
        <v>0</v>
      </c>
      <c r="P62" s="272"/>
      <c r="Q62" s="257"/>
      <c r="R62" s="257"/>
      <c r="S62" s="274">
        <f t="shared" si="19"/>
        <v>0</v>
      </c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  <c r="AZ62" s="303"/>
      <c r="BA62" s="303"/>
      <c r="BB62" s="303"/>
      <c r="BC62" s="303"/>
      <c r="BD62" s="303"/>
      <c r="BE62" s="303"/>
      <c r="BF62" s="303"/>
      <c r="BG62" s="303"/>
      <c r="BH62" s="303"/>
      <c r="BI62" s="303"/>
      <c r="BJ62" s="303"/>
      <c r="BK62" s="303"/>
      <c r="BL62" s="303"/>
      <c r="BM62" s="303"/>
      <c r="BN62" s="303"/>
      <c r="BO62" s="303"/>
      <c r="BP62" s="303"/>
      <c r="BQ62" s="303"/>
      <c r="BR62" s="303"/>
      <c r="BS62" s="303"/>
      <c r="BT62" s="303"/>
      <c r="BU62" s="303"/>
      <c r="BV62" s="303"/>
      <c r="BW62" s="303"/>
      <c r="BX62" s="303"/>
      <c r="BY62" s="303"/>
      <c r="BZ62" s="303"/>
      <c r="CA62" s="303"/>
    </row>
    <row r="63" spans="2:79">
      <c r="B63" s="825" t="s">
        <v>505</v>
      </c>
      <c r="C63" s="826" t="s">
        <v>102</v>
      </c>
      <c r="D63" s="272"/>
      <c r="E63" s="257"/>
      <c r="F63" s="257"/>
      <c r="G63" s="274">
        <f t="shared" si="16"/>
        <v>0</v>
      </c>
      <c r="H63" s="272"/>
      <c r="I63" s="257"/>
      <c r="J63" s="257"/>
      <c r="K63" s="274">
        <f t="shared" si="17"/>
        <v>0</v>
      </c>
      <c r="L63" s="272"/>
      <c r="M63" s="257"/>
      <c r="N63" s="257"/>
      <c r="O63" s="274">
        <f t="shared" si="18"/>
        <v>0</v>
      </c>
      <c r="P63" s="272"/>
      <c r="Q63" s="257"/>
      <c r="R63" s="257"/>
      <c r="S63" s="274">
        <f t="shared" si="19"/>
        <v>0</v>
      </c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  <c r="AZ63" s="303"/>
      <c r="BA63" s="303"/>
      <c r="BB63" s="303"/>
      <c r="BC63" s="303"/>
      <c r="BD63" s="303"/>
      <c r="BE63" s="303"/>
      <c r="BF63" s="303"/>
      <c r="BG63" s="303"/>
      <c r="BH63" s="303"/>
      <c r="BI63" s="303"/>
      <c r="BJ63" s="303"/>
      <c r="BK63" s="303"/>
      <c r="BL63" s="303"/>
      <c r="BM63" s="303"/>
      <c r="BN63" s="303"/>
      <c r="BO63" s="303"/>
      <c r="BP63" s="303"/>
      <c r="BQ63" s="303"/>
      <c r="BR63" s="303"/>
      <c r="BS63" s="303"/>
      <c r="BT63" s="303"/>
      <c r="BU63" s="303"/>
      <c r="BV63" s="303"/>
      <c r="BW63" s="303"/>
      <c r="BX63" s="303"/>
      <c r="BY63" s="303"/>
      <c r="BZ63" s="303"/>
      <c r="CA63" s="303"/>
    </row>
    <row r="64" spans="2:79">
      <c r="B64" s="825" t="s">
        <v>506</v>
      </c>
      <c r="C64" s="826" t="s">
        <v>102</v>
      </c>
      <c r="D64" s="272"/>
      <c r="E64" s="257"/>
      <c r="F64" s="257"/>
      <c r="G64" s="274">
        <f t="shared" si="16"/>
        <v>0</v>
      </c>
      <c r="H64" s="272"/>
      <c r="I64" s="257"/>
      <c r="J64" s="257"/>
      <c r="K64" s="274">
        <f t="shared" si="17"/>
        <v>0</v>
      </c>
      <c r="L64" s="272"/>
      <c r="M64" s="257"/>
      <c r="N64" s="257"/>
      <c r="O64" s="274">
        <f t="shared" si="18"/>
        <v>0</v>
      </c>
      <c r="P64" s="272"/>
      <c r="Q64" s="257"/>
      <c r="R64" s="257"/>
      <c r="S64" s="274">
        <f t="shared" si="19"/>
        <v>0</v>
      </c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  <c r="AZ64" s="303"/>
      <c r="BA64" s="303"/>
      <c r="BB64" s="303"/>
      <c r="BC64" s="303"/>
      <c r="BD64" s="303"/>
      <c r="BE64" s="303"/>
      <c r="BF64" s="303"/>
      <c r="BG64" s="303"/>
      <c r="BH64" s="303"/>
      <c r="BI64" s="303"/>
      <c r="BJ64" s="303"/>
      <c r="BK64" s="303"/>
      <c r="BL64" s="303"/>
      <c r="BM64" s="303"/>
      <c r="BN64" s="303"/>
      <c r="BO64" s="303"/>
      <c r="BP64" s="303"/>
      <c r="BQ64" s="303"/>
      <c r="BR64" s="303"/>
      <c r="BS64" s="303"/>
      <c r="BT64" s="303"/>
      <c r="BU64" s="303"/>
      <c r="BV64" s="303"/>
      <c r="BW64" s="303"/>
      <c r="BX64" s="303"/>
      <c r="BY64" s="303"/>
      <c r="BZ64" s="303"/>
      <c r="CA64" s="303"/>
    </row>
    <row r="65" spans="2:79">
      <c r="B65" s="824" t="s">
        <v>519</v>
      </c>
      <c r="C65" s="823"/>
      <c r="D65" s="270"/>
      <c r="E65" s="256"/>
      <c r="F65" s="256"/>
      <c r="G65" s="271">
        <f>SUM(G66:G71)</f>
        <v>0</v>
      </c>
      <c r="H65" s="270"/>
      <c r="I65" s="256"/>
      <c r="J65" s="256"/>
      <c r="K65" s="271">
        <f>SUM(K66:K71)</f>
        <v>0</v>
      </c>
      <c r="L65" s="270"/>
      <c r="M65" s="256"/>
      <c r="N65" s="256"/>
      <c r="O65" s="271">
        <f>SUM(O66:O71)</f>
        <v>0</v>
      </c>
      <c r="P65" s="270"/>
      <c r="Q65" s="256"/>
      <c r="R65" s="256"/>
      <c r="S65" s="271">
        <f>SUM(S66:S71)</f>
        <v>0</v>
      </c>
      <c r="T65" s="303"/>
      <c r="U65" s="303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  <c r="AZ65" s="303"/>
      <c r="BA65" s="303"/>
      <c r="BB65" s="303"/>
      <c r="BC65" s="303"/>
      <c r="BD65" s="303"/>
      <c r="BE65" s="303"/>
      <c r="BF65" s="303"/>
      <c r="BG65" s="303"/>
      <c r="BH65" s="303"/>
      <c r="BI65" s="303"/>
      <c r="BJ65" s="303"/>
      <c r="BK65" s="303"/>
      <c r="BL65" s="303"/>
      <c r="BM65" s="303"/>
      <c r="BN65" s="303"/>
      <c r="BO65" s="303"/>
      <c r="BP65" s="303"/>
      <c r="BQ65" s="303"/>
      <c r="BR65" s="303"/>
      <c r="BS65" s="303"/>
      <c r="BT65" s="303"/>
      <c r="BU65" s="303"/>
      <c r="BV65" s="303"/>
      <c r="BW65" s="303"/>
      <c r="BX65" s="303"/>
      <c r="BY65" s="303"/>
      <c r="BZ65" s="303"/>
      <c r="CA65" s="303"/>
    </row>
    <row r="66" spans="2:79">
      <c r="B66" s="825" t="s">
        <v>508</v>
      </c>
      <c r="C66" s="826" t="s">
        <v>102</v>
      </c>
      <c r="D66" s="272"/>
      <c r="E66" s="257"/>
      <c r="F66" s="257"/>
      <c r="G66" s="274">
        <f t="shared" ref="G66:G71" si="20">D66*(E66+F66)</f>
        <v>0</v>
      </c>
      <c r="H66" s="272"/>
      <c r="I66" s="257"/>
      <c r="J66" s="257"/>
      <c r="K66" s="274">
        <f t="shared" ref="K66:K71" si="21">H66*(I66+J66)</f>
        <v>0</v>
      </c>
      <c r="L66" s="272"/>
      <c r="M66" s="257"/>
      <c r="N66" s="257"/>
      <c r="O66" s="274">
        <f t="shared" ref="O66:O71" si="22">L66*(M66+N66)</f>
        <v>0</v>
      </c>
      <c r="P66" s="272"/>
      <c r="Q66" s="257"/>
      <c r="R66" s="257"/>
      <c r="S66" s="274">
        <f t="shared" ref="S66:S71" si="23">P66*(Q66+R66)</f>
        <v>0</v>
      </c>
      <c r="T66" s="303"/>
      <c r="U66" s="303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  <c r="AZ66" s="303"/>
      <c r="BA66" s="303"/>
      <c r="BB66" s="303"/>
      <c r="BC66" s="303"/>
      <c r="BD66" s="303"/>
      <c r="BE66" s="303"/>
      <c r="BF66" s="303"/>
      <c r="BG66" s="303"/>
      <c r="BH66" s="303"/>
      <c r="BI66" s="303"/>
      <c r="BJ66" s="303"/>
      <c r="BK66" s="303"/>
      <c r="BL66" s="303"/>
      <c r="BM66" s="303"/>
      <c r="BN66" s="303"/>
      <c r="BO66" s="303"/>
      <c r="BP66" s="303"/>
      <c r="BQ66" s="303"/>
      <c r="BR66" s="303"/>
      <c r="BS66" s="303"/>
      <c r="BT66" s="303"/>
      <c r="BU66" s="303"/>
      <c r="BV66" s="303"/>
      <c r="BW66" s="303"/>
      <c r="BX66" s="303"/>
      <c r="BY66" s="303"/>
      <c r="BZ66" s="303"/>
      <c r="CA66" s="303"/>
    </row>
    <row r="67" spans="2:79">
      <c r="B67" s="825" t="s">
        <v>509</v>
      </c>
      <c r="C67" s="826" t="s">
        <v>102</v>
      </c>
      <c r="D67" s="272"/>
      <c r="E67" s="257"/>
      <c r="F67" s="257"/>
      <c r="G67" s="274">
        <f t="shared" si="20"/>
        <v>0</v>
      </c>
      <c r="H67" s="272"/>
      <c r="I67" s="257"/>
      <c r="J67" s="257"/>
      <c r="K67" s="274">
        <f t="shared" si="21"/>
        <v>0</v>
      </c>
      <c r="L67" s="272"/>
      <c r="M67" s="257"/>
      <c r="N67" s="257"/>
      <c r="O67" s="274">
        <f t="shared" si="22"/>
        <v>0</v>
      </c>
      <c r="P67" s="272"/>
      <c r="Q67" s="257"/>
      <c r="R67" s="257"/>
      <c r="S67" s="274">
        <f t="shared" si="23"/>
        <v>0</v>
      </c>
      <c r="T67" s="303"/>
      <c r="U67" s="303"/>
      <c r="V67" s="303"/>
      <c r="W67" s="303"/>
      <c r="X67" s="303"/>
      <c r="Y67" s="303"/>
      <c r="Z67" s="303"/>
      <c r="AA67" s="303"/>
      <c r="AB67" s="303"/>
      <c r="AC67" s="303"/>
      <c r="AD67" s="303"/>
      <c r="AE67" s="303"/>
      <c r="AF67" s="303"/>
      <c r="AG67" s="303"/>
      <c r="AH67" s="303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03"/>
      <c r="AT67" s="303"/>
      <c r="AU67" s="303"/>
      <c r="AV67" s="303"/>
      <c r="AW67" s="303"/>
      <c r="AX67" s="303"/>
      <c r="AY67" s="303"/>
      <c r="AZ67" s="303"/>
      <c r="BA67" s="303"/>
      <c r="BB67" s="303"/>
      <c r="BC67" s="303"/>
      <c r="BD67" s="303"/>
      <c r="BE67" s="303"/>
      <c r="BF67" s="303"/>
      <c r="BG67" s="303"/>
      <c r="BH67" s="303"/>
      <c r="BI67" s="303"/>
      <c r="BJ67" s="303"/>
      <c r="BK67" s="303"/>
      <c r="BL67" s="303"/>
      <c r="BM67" s="303"/>
      <c r="BN67" s="303"/>
      <c r="BO67" s="303"/>
      <c r="BP67" s="303"/>
      <c r="BQ67" s="303"/>
      <c r="BR67" s="303"/>
      <c r="BS67" s="303"/>
      <c r="BT67" s="303"/>
      <c r="BU67" s="303"/>
      <c r="BV67" s="303"/>
      <c r="BW67" s="303"/>
      <c r="BX67" s="303"/>
      <c r="BY67" s="303"/>
      <c r="BZ67" s="303"/>
      <c r="CA67" s="303"/>
    </row>
    <row r="68" spans="2:79">
      <c r="B68" s="825" t="s">
        <v>510</v>
      </c>
      <c r="C68" s="826" t="s">
        <v>102</v>
      </c>
      <c r="D68" s="272"/>
      <c r="E68" s="257"/>
      <c r="F68" s="257"/>
      <c r="G68" s="274">
        <f t="shared" si="20"/>
        <v>0</v>
      </c>
      <c r="H68" s="272"/>
      <c r="I68" s="257"/>
      <c r="J68" s="257"/>
      <c r="K68" s="274">
        <f t="shared" si="21"/>
        <v>0</v>
      </c>
      <c r="L68" s="272"/>
      <c r="M68" s="257"/>
      <c r="N68" s="257"/>
      <c r="O68" s="274">
        <f t="shared" si="22"/>
        <v>0</v>
      </c>
      <c r="P68" s="272"/>
      <c r="Q68" s="257"/>
      <c r="R68" s="257"/>
      <c r="S68" s="274">
        <f t="shared" si="23"/>
        <v>0</v>
      </c>
      <c r="T68" s="303"/>
      <c r="U68" s="303"/>
      <c r="V68" s="303"/>
      <c r="W68" s="303"/>
      <c r="X68" s="303"/>
      <c r="Y68" s="303"/>
      <c r="Z68" s="303"/>
      <c r="AA68" s="303"/>
      <c r="AB68" s="303"/>
      <c r="AC68" s="303"/>
      <c r="AD68" s="303"/>
      <c r="AE68" s="303"/>
      <c r="AF68" s="303"/>
      <c r="AG68" s="303"/>
      <c r="AH68" s="303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03"/>
      <c r="AT68" s="303"/>
      <c r="AU68" s="303"/>
      <c r="AV68" s="303"/>
      <c r="AW68" s="303"/>
      <c r="AX68" s="303"/>
      <c r="AY68" s="303"/>
      <c r="AZ68" s="303"/>
      <c r="BA68" s="303"/>
      <c r="BB68" s="303"/>
      <c r="BC68" s="303"/>
      <c r="BD68" s="303"/>
      <c r="BE68" s="303"/>
      <c r="BF68" s="303"/>
      <c r="BG68" s="303"/>
      <c r="BH68" s="303"/>
      <c r="BI68" s="303"/>
      <c r="BJ68" s="303"/>
      <c r="BK68" s="303"/>
      <c r="BL68" s="303"/>
      <c r="BM68" s="303"/>
      <c r="BN68" s="303"/>
      <c r="BO68" s="303"/>
      <c r="BP68" s="303"/>
      <c r="BQ68" s="303"/>
      <c r="BR68" s="303"/>
      <c r="BS68" s="303"/>
      <c r="BT68" s="303"/>
      <c r="BU68" s="303"/>
      <c r="BV68" s="303"/>
      <c r="BW68" s="303"/>
      <c r="BX68" s="303"/>
      <c r="BY68" s="303"/>
      <c r="BZ68" s="303"/>
      <c r="CA68" s="303"/>
    </row>
    <row r="69" spans="2:79">
      <c r="B69" s="825" t="s">
        <v>511</v>
      </c>
      <c r="C69" s="826" t="s">
        <v>102</v>
      </c>
      <c r="D69" s="272"/>
      <c r="E69" s="257"/>
      <c r="F69" s="257"/>
      <c r="G69" s="274">
        <f t="shared" si="20"/>
        <v>0</v>
      </c>
      <c r="H69" s="272"/>
      <c r="I69" s="257"/>
      <c r="J69" s="257"/>
      <c r="K69" s="274">
        <f t="shared" si="21"/>
        <v>0</v>
      </c>
      <c r="L69" s="272"/>
      <c r="M69" s="257"/>
      <c r="N69" s="257"/>
      <c r="O69" s="274">
        <f t="shared" si="22"/>
        <v>0</v>
      </c>
      <c r="P69" s="272"/>
      <c r="Q69" s="257"/>
      <c r="R69" s="257"/>
      <c r="S69" s="274">
        <f t="shared" si="23"/>
        <v>0</v>
      </c>
      <c r="T69" s="303"/>
      <c r="U69" s="303"/>
      <c r="V69" s="303"/>
      <c r="W69" s="303"/>
      <c r="X69" s="303"/>
      <c r="Y69" s="303"/>
      <c r="Z69" s="303"/>
      <c r="AA69" s="303"/>
      <c r="AB69" s="303"/>
      <c r="AC69" s="303"/>
      <c r="AD69" s="303"/>
      <c r="AE69" s="303"/>
      <c r="AF69" s="303"/>
      <c r="AG69" s="303"/>
      <c r="AH69" s="303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03"/>
      <c r="AT69" s="303"/>
      <c r="AU69" s="303"/>
      <c r="AV69" s="303"/>
      <c r="AW69" s="303"/>
      <c r="AX69" s="303"/>
      <c r="AY69" s="303"/>
      <c r="AZ69" s="303"/>
      <c r="BA69" s="303"/>
      <c r="BB69" s="303"/>
      <c r="BC69" s="303"/>
      <c r="BD69" s="303"/>
      <c r="BE69" s="303"/>
      <c r="BF69" s="303"/>
      <c r="BG69" s="303"/>
      <c r="BH69" s="303"/>
      <c r="BI69" s="303"/>
      <c r="BJ69" s="303"/>
      <c r="BK69" s="303"/>
      <c r="BL69" s="303"/>
      <c r="BM69" s="303"/>
      <c r="BN69" s="303"/>
      <c r="BO69" s="303"/>
      <c r="BP69" s="303"/>
      <c r="BQ69" s="303"/>
      <c r="BR69" s="303"/>
      <c r="BS69" s="303"/>
      <c r="BT69" s="303"/>
      <c r="BU69" s="303"/>
      <c r="BV69" s="303"/>
      <c r="BW69" s="303"/>
      <c r="BX69" s="303"/>
      <c r="BY69" s="303"/>
      <c r="BZ69" s="303"/>
      <c r="CA69" s="303"/>
    </row>
    <row r="70" spans="2:79">
      <c r="B70" s="825" t="s">
        <v>512</v>
      </c>
      <c r="C70" s="826" t="s">
        <v>102</v>
      </c>
      <c r="D70" s="272"/>
      <c r="E70" s="257"/>
      <c r="F70" s="257"/>
      <c r="G70" s="274">
        <f t="shared" si="20"/>
        <v>0</v>
      </c>
      <c r="H70" s="272"/>
      <c r="I70" s="257"/>
      <c r="J70" s="257"/>
      <c r="K70" s="274">
        <f t="shared" si="21"/>
        <v>0</v>
      </c>
      <c r="L70" s="272"/>
      <c r="M70" s="257"/>
      <c r="N70" s="257"/>
      <c r="O70" s="274">
        <f t="shared" si="22"/>
        <v>0</v>
      </c>
      <c r="P70" s="272"/>
      <c r="Q70" s="257"/>
      <c r="R70" s="257"/>
      <c r="S70" s="274">
        <f t="shared" si="23"/>
        <v>0</v>
      </c>
      <c r="T70" s="303"/>
      <c r="U70" s="303"/>
      <c r="V70" s="303"/>
      <c r="W70" s="303"/>
      <c r="X70" s="303"/>
      <c r="Y70" s="303"/>
      <c r="Z70" s="303"/>
      <c r="AA70" s="303"/>
      <c r="AB70" s="303"/>
      <c r="AC70" s="303"/>
      <c r="AD70" s="303"/>
      <c r="AE70" s="303"/>
      <c r="AF70" s="303"/>
      <c r="AG70" s="303"/>
      <c r="AH70" s="303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03"/>
      <c r="AT70" s="303"/>
      <c r="AU70" s="303"/>
      <c r="AV70" s="303"/>
      <c r="AW70" s="303"/>
      <c r="AX70" s="303"/>
      <c r="AY70" s="303"/>
      <c r="AZ70" s="303"/>
      <c r="BA70" s="303"/>
      <c r="BB70" s="303"/>
      <c r="BC70" s="303"/>
      <c r="BD70" s="303"/>
      <c r="BE70" s="303"/>
      <c r="BF70" s="303"/>
      <c r="BG70" s="303"/>
      <c r="BH70" s="303"/>
      <c r="BI70" s="303"/>
      <c r="BJ70" s="303"/>
      <c r="BK70" s="303"/>
      <c r="BL70" s="303"/>
      <c r="BM70" s="303"/>
      <c r="BN70" s="303"/>
      <c r="BO70" s="303"/>
      <c r="BP70" s="303"/>
      <c r="BQ70" s="303"/>
      <c r="BR70" s="303"/>
      <c r="BS70" s="303"/>
      <c r="BT70" s="303"/>
      <c r="BU70" s="303"/>
      <c r="BV70" s="303"/>
      <c r="BW70" s="303"/>
      <c r="BX70" s="303"/>
      <c r="BY70" s="303"/>
      <c r="BZ70" s="303"/>
      <c r="CA70" s="303"/>
    </row>
    <row r="71" spans="2:79">
      <c r="B71" s="825" t="s">
        <v>513</v>
      </c>
      <c r="C71" s="826" t="s">
        <v>102</v>
      </c>
      <c r="D71" s="272"/>
      <c r="E71" s="257"/>
      <c r="F71" s="257"/>
      <c r="G71" s="274">
        <f t="shared" si="20"/>
        <v>0</v>
      </c>
      <c r="H71" s="272"/>
      <c r="I71" s="257"/>
      <c r="J71" s="257"/>
      <c r="K71" s="274">
        <f t="shared" si="21"/>
        <v>0</v>
      </c>
      <c r="L71" s="272"/>
      <c r="M71" s="257"/>
      <c r="N71" s="257"/>
      <c r="O71" s="274">
        <f t="shared" si="22"/>
        <v>0</v>
      </c>
      <c r="P71" s="272"/>
      <c r="Q71" s="257"/>
      <c r="R71" s="257"/>
      <c r="S71" s="274">
        <f t="shared" si="23"/>
        <v>0</v>
      </c>
      <c r="T71" s="303"/>
      <c r="U71" s="303"/>
      <c r="V71" s="303"/>
      <c r="W71" s="303"/>
      <c r="X71" s="303"/>
      <c r="Y71" s="303"/>
      <c r="Z71" s="303"/>
      <c r="AA71" s="303"/>
      <c r="AB71" s="303"/>
      <c r="AC71" s="303"/>
      <c r="AD71" s="303"/>
      <c r="AE71" s="303"/>
      <c r="AF71" s="303"/>
      <c r="AG71" s="303"/>
      <c r="AH71" s="303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3"/>
      <c r="AT71" s="303"/>
      <c r="AU71" s="303"/>
      <c r="AV71" s="303"/>
      <c r="AW71" s="303"/>
      <c r="AX71" s="303"/>
      <c r="AY71" s="303"/>
      <c r="AZ71" s="303"/>
      <c r="BA71" s="303"/>
      <c r="BB71" s="303"/>
      <c r="BC71" s="303"/>
      <c r="BD71" s="303"/>
      <c r="BE71" s="303"/>
      <c r="BF71" s="303"/>
      <c r="BG71" s="303"/>
      <c r="BH71" s="303"/>
      <c r="BI71" s="303"/>
      <c r="BJ71" s="303"/>
      <c r="BK71" s="303"/>
      <c r="BL71" s="303"/>
      <c r="BM71" s="303"/>
      <c r="BN71" s="303"/>
      <c r="BO71" s="303"/>
      <c r="BP71" s="303"/>
      <c r="BQ71" s="303"/>
      <c r="BR71" s="303"/>
      <c r="BS71" s="303"/>
      <c r="BT71" s="303"/>
      <c r="BU71" s="303"/>
      <c r="BV71" s="303"/>
      <c r="BW71" s="303"/>
      <c r="BX71" s="303"/>
      <c r="BY71" s="303"/>
      <c r="BZ71" s="303"/>
      <c r="CA71" s="303"/>
    </row>
    <row r="72" spans="2:79" s="145" customFormat="1" ht="13.5" thickBot="1">
      <c r="B72" s="880" t="s">
        <v>1079</v>
      </c>
      <c r="C72" s="266" t="s">
        <v>756</v>
      </c>
      <c r="D72" s="276"/>
      <c r="E72" s="277"/>
      <c r="F72" s="277"/>
      <c r="G72" s="873"/>
      <c r="H72" s="276"/>
      <c r="I72" s="277"/>
      <c r="J72" s="277"/>
      <c r="K72" s="873"/>
      <c r="L72" s="276"/>
      <c r="M72" s="277"/>
      <c r="N72" s="277"/>
      <c r="O72" s="873"/>
      <c r="P72" s="276"/>
      <c r="Q72" s="277"/>
      <c r="R72" s="277"/>
      <c r="S72" s="873"/>
    </row>
    <row r="73" spans="2:79">
      <c r="B73" s="822" t="s">
        <v>1080</v>
      </c>
      <c r="C73" s="823"/>
      <c r="D73" s="270"/>
      <c r="E73" s="256"/>
      <c r="F73" s="256"/>
      <c r="G73" s="271">
        <f>G74+G87</f>
        <v>0</v>
      </c>
      <c r="H73" s="270"/>
      <c r="I73" s="256"/>
      <c r="J73" s="256"/>
      <c r="K73" s="271">
        <f>K74+K87</f>
        <v>0</v>
      </c>
      <c r="L73" s="270"/>
      <c r="M73" s="256"/>
      <c r="N73" s="256"/>
      <c r="O73" s="271">
        <f>O74+O87</f>
        <v>0</v>
      </c>
      <c r="P73" s="270"/>
      <c r="Q73" s="256"/>
      <c r="R73" s="256"/>
      <c r="S73" s="271">
        <f>S74+S87</f>
        <v>0</v>
      </c>
      <c r="T73" s="303"/>
      <c r="U73" s="303"/>
      <c r="V73" s="303"/>
      <c r="W73" s="303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  <c r="BB73" s="303"/>
      <c r="BC73" s="303"/>
      <c r="BD73" s="303"/>
      <c r="BE73" s="303"/>
      <c r="BF73" s="303"/>
      <c r="BG73" s="303"/>
      <c r="BH73" s="303"/>
      <c r="BI73" s="303"/>
      <c r="BJ73" s="303"/>
      <c r="BK73" s="303"/>
      <c r="BL73" s="303"/>
      <c r="BM73" s="303"/>
      <c r="BN73" s="303"/>
      <c r="BO73" s="303"/>
      <c r="BP73" s="303"/>
      <c r="BQ73" s="303"/>
      <c r="BR73" s="303"/>
      <c r="BS73" s="303"/>
      <c r="BT73" s="303"/>
      <c r="BU73" s="303"/>
      <c r="BV73" s="303"/>
      <c r="BW73" s="303"/>
      <c r="BX73" s="303"/>
      <c r="BY73" s="303"/>
      <c r="BZ73" s="303"/>
      <c r="CA73" s="303"/>
    </row>
    <row r="74" spans="2:79" ht="25.5">
      <c r="B74" s="829" t="s">
        <v>1081</v>
      </c>
      <c r="C74" s="823"/>
      <c r="D74" s="270"/>
      <c r="E74" s="256"/>
      <c r="F74" s="256"/>
      <c r="G74" s="271">
        <f>SUM(G75:G86)</f>
        <v>0</v>
      </c>
      <c r="H74" s="270"/>
      <c r="I74" s="256"/>
      <c r="J74" s="256"/>
      <c r="K74" s="271">
        <f>SUM(K75:K86)</f>
        <v>0</v>
      </c>
      <c r="L74" s="270"/>
      <c r="M74" s="256"/>
      <c r="N74" s="256"/>
      <c r="O74" s="271">
        <f>SUM(O75:O86)</f>
        <v>0</v>
      </c>
      <c r="P74" s="270"/>
      <c r="Q74" s="256"/>
      <c r="R74" s="256"/>
      <c r="S74" s="271">
        <f>SUM(S75:S86)</f>
        <v>0</v>
      </c>
      <c r="T74" s="303"/>
      <c r="U74" s="303"/>
      <c r="V74" s="303"/>
      <c r="W74" s="303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  <c r="BB74" s="303"/>
      <c r="BC74" s="303"/>
      <c r="BD74" s="303"/>
      <c r="BE74" s="303"/>
      <c r="BF74" s="303"/>
      <c r="BG74" s="303"/>
      <c r="BH74" s="303"/>
      <c r="BI74" s="303"/>
      <c r="BJ74" s="303"/>
      <c r="BK74" s="303"/>
      <c r="BL74" s="303"/>
      <c r="BM74" s="303"/>
      <c r="BN74" s="303"/>
      <c r="BO74" s="303"/>
      <c r="BP74" s="303"/>
      <c r="BQ74" s="303"/>
      <c r="BR74" s="303"/>
      <c r="BS74" s="303"/>
      <c r="BT74" s="303"/>
      <c r="BU74" s="303"/>
      <c r="BV74" s="303"/>
      <c r="BW74" s="303"/>
      <c r="BX74" s="303"/>
      <c r="BY74" s="303"/>
      <c r="BZ74" s="303"/>
      <c r="CA74" s="303"/>
    </row>
    <row r="75" spans="2:79" s="145" customFormat="1">
      <c r="B75" s="263" t="s">
        <v>822</v>
      </c>
      <c r="C75" s="267" t="s">
        <v>102</v>
      </c>
      <c r="G75" s="878">
        <f t="shared" ref="G75:G86" si="24">D76*(E76+F76)</f>
        <v>0</v>
      </c>
      <c r="H75" s="286"/>
      <c r="I75" s="261"/>
      <c r="J75" s="261"/>
      <c r="K75" s="878">
        <f t="shared" ref="K75:K86" si="25">H75*(I75+J75)</f>
        <v>0</v>
      </c>
      <c r="L75" s="286"/>
      <c r="M75" s="261"/>
      <c r="N75" s="261"/>
      <c r="O75" s="878">
        <f t="shared" ref="O75:O86" si="26">L75*(M75+N75)</f>
        <v>0</v>
      </c>
      <c r="P75" s="286"/>
      <c r="Q75" s="261"/>
      <c r="R75" s="261"/>
      <c r="S75" s="878">
        <f t="shared" ref="S75:S86" si="27">P75*(Q75+R75)</f>
        <v>0</v>
      </c>
    </row>
    <row r="76" spans="2:79" s="145" customFormat="1">
      <c r="B76" s="263" t="s">
        <v>823</v>
      </c>
      <c r="C76" s="267" t="s">
        <v>102</v>
      </c>
      <c r="D76" s="286"/>
      <c r="E76" s="261"/>
      <c r="F76" s="261"/>
      <c r="G76" s="878">
        <f t="shared" si="24"/>
        <v>0</v>
      </c>
      <c r="H76" s="286"/>
      <c r="I76" s="261"/>
      <c r="J76" s="261"/>
      <c r="K76" s="878">
        <f t="shared" si="25"/>
        <v>0</v>
      </c>
      <c r="L76" s="286"/>
      <c r="M76" s="261"/>
      <c r="N76" s="261"/>
      <c r="O76" s="878">
        <f t="shared" si="26"/>
        <v>0</v>
      </c>
      <c r="P76" s="286"/>
      <c r="Q76" s="261"/>
      <c r="R76" s="261"/>
      <c r="S76" s="878">
        <f t="shared" si="27"/>
        <v>0</v>
      </c>
    </row>
    <row r="77" spans="2:79" s="145" customFormat="1">
      <c r="B77" s="263" t="s">
        <v>824</v>
      </c>
      <c r="C77" s="267" t="s">
        <v>102</v>
      </c>
      <c r="D77" s="286"/>
      <c r="E77" s="261"/>
      <c r="F77" s="261"/>
      <c r="G77" s="878">
        <f t="shared" si="24"/>
        <v>0</v>
      </c>
      <c r="H77" s="286"/>
      <c r="I77" s="261"/>
      <c r="J77" s="261"/>
      <c r="K77" s="878">
        <f t="shared" si="25"/>
        <v>0</v>
      </c>
      <c r="L77" s="286"/>
      <c r="M77" s="261"/>
      <c r="N77" s="261"/>
      <c r="O77" s="878">
        <f t="shared" si="26"/>
        <v>0</v>
      </c>
      <c r="P77" s="286"/>
      <c r="Q77" s="261"/>
      <c r="R77" s="261"/>
      <c r="S77" s="878">
        <f t="shared" si="27"/>
        <v>0</v>
      </c>
    </row>
    <row r="78" spans="2:79" s="145" customFormat="1">
      <c r="B78" s="263" t="s">
        <v>825</v>
      </c>
      <c r="C78" s="267" t="s">
        <v>102</v>
      </c>
      <c r="D78" s="286"/>
      <c r="E78" s="261"/>
      <c r="F78" s="261"/>
      <c r="G78" s="878">
        <f t="shared" si="24"/>
        <v>0</v>
      </c>
      <c r="H78" s="286"/>
      <c r="I78" s="261"/>
      <c r="J78" s="261"/>
      <c r="K78" s="878">
        <f t="shared" si="25"/>
        <v>0</v>
      </c>
      <c r="L78" s="286"/>
      <c r="M78" s="261"/>
      <c r="N78" s="261"/>
      <c r="O78" s="878">
        <f t="shared" si="26"/>
        <v>0</v>
      </c>
      <c r="P78" s="286"/>
      <c r="Q78" s="261"/>
      <c r="R78" s="261"/>
      <c r="S78" s="878">
        <f t="shared" si="27"/>
        <v>0</v>
      </c>
    </row>
    <row r="79" spans="2:79" s="145" customFormat="1">
      <c r="B79" s="263" t="s">
        <v>826</v>
      </c>
      <c r="C79" s="267" t="s">
        <v>102</v>
      </c>
      <c r="D79" s="286"/>
      <c r="E79" s="261"/>
      <c r="F79" s="261"/>
      <c r="G79" s="878">
        <f t="shared" si="24"/>
        <v>0</v>
      </c>
      <c r="H79" s="286"/>
      <c r="I79" s="261"/>
      <c r="J79" s="261"/>
      <c r="K79" s="878">
        <f t="shared" si="25"/>
        <v>0</v>
      </c>
      <c r="L79" s="286"/>
      <c r="M79" s="261"/>
      <c r="N79" s="261"/>
      <c r="O79" s="878">
        <f t="shared" si="26"/>
        <v>0</v>
      </c>
      <c r="P79" s="286"/>
      <c r="Q79" s="261"/>
      <c r="R79" s="261"/>
      <c r="S79" s="878">
        <f t="shared" si="27"/>
        <v>0</v>
      </c>
    </row>
    <row r="80" spans="2:79" s="145" customFormat="1">
      <c r="B80" s="263" t="s">
        <v>827</v>
      </c>
      <c r="C80" s="267" t="s">
        <v>102</v>
      </c>
      <c r="D80" s="286"/>
      <c r="E80" s="261"/>
      <c r="F80" s="261"/>
      <c r="G80" s="878">
        <f t="shared" si="24"/>
        <v>0</v>
      </c>
      <c r="H80" s="286"/>
      <c r="I80" s="261"/>
      <c r="J80" s="261"/>
      <c r="K80" s="878">
        <f t="shared" si="25"/>
        <v>0</v>
      </c>
      <c r="L80" s="286"/>
      <c r="M80" s="261"/>
      <c r="N80" s="261"/>
      <c r="O80" s="878">
        <f t="shared" si="26"/>
        <v>0</v>
      </c>
      <c r="P80" s="286"/>
      <c r="Q80" s="261"/>
      <c r="R80" s="261"/>
      <c r="S80" s="878">
        <f t="shared" si="27"/>
        <v>0</v>
      </c>
    </row>
    <row r="81" spans="2:79" s="145" customFormat="1">
      <c r="B81" s="263" t="s">
        <v>828</v>
      </c>
      <c r="C81" s="267" t="s">
        <v>102</v>
      </c>
      <c r="D81" s="286"/>
      <c r="E81" s="261"/>
      <c r="F81" s="261"/>
      <c r="G81" s="878">
        <f t="shared" si="24"/>
        <v>0</v>
      </c>
      <c r="H81" s="286"/>
      <c r="I81" s="261"/>
      <c r="J81" s="261"/>
      <c r="K81" s="878">
        <f t="shared" si="25"/>
        <v>0</v>
      </c>
      <c r="L81" s="286"/>
      <c r="M81" s="261"/>
      <c r="N81" s="261"/>
      <c r="O81" s="878">
        <f t="shared" si="26"/>
        <v>0</v>
      </c>
      <c r="P81" s="286"/>
      <c r="Q81" s="261"/>
      <c r="R81" s="261"/>
      <c r="S81" s="878">
        <f t="shared" si="27"/>
        <v>0</v>
      </c>
    </row>
    <row r="82" spans="2:79" s="145" customFormat="1">
      <c r="B82" s="263" t="s">
        <v>829</v>
      </c>
      <c r="C82" s="267" t="s">
        <v>102</v>
      </c>
      <c r="D82" s="286"/>
      <c r="E82" s="261"/>
      <c r="F82" s="261"/>
      <c r="G82" s="878">
        <f t="shared" si="24"/>
        <v>0</v>
      </c>
      <c r="H82" s="286"/>
      <c r="I82" s="261"/>
      <c r="J82" s="261"/>
      <c r="K82" s="878">
        <f t="shared" si="25"/>
        <v>0</v>
      </c>
      <c r="L82" s="286"/>
      <c r="M82" s="261"/>
      <c r="N82" s="261"/>
      <c r="O82" s="878">
        <f t="shared" si="26"/>
        <v>0</v>
      </c>
      <c r="P82" s="286"/>
      <c r="Q82" s="261"/>
      <c r="R82" s="261"/>
      <c r="S82" s="878">
        <f t="shared" si="27"/>
        <v>0</v>
      </c>
    </row>
    <row r="83" spans="2:79" s="145" customFormat="1">
      <c r="B83" s="263" t="s">
        <v>830</v>
      </c>
      <c r="C83" s="267" t="s">
        <v>102</v>
      </c>
      <c r="D83" s="286"/>
      <c r="E83" s="261"/>
      <c r="F83" s="261"/>
      <c r="G83" s="878">
        <f t="shared" si="24"/>
        <v>0</v>
      </c>
      <c r="H83" s="286"/>
      <c r="I83" s="261"/>
      <c r="J83" s="261"/>
      <c r="K83" s="878">
        <f t="shared" si="25"/>
        <v>0</v>
      </c>
      <c r="L83" s="286"/>
      <c r="M83" s="261"/>
      <c r="N83" s="261"/>
      <c r="O83" s="878">
        <f t="shared" si="26"/>
        <v>0</v>
      </c>
      <c r="P83" s="286"/>
      <c r="Q83" s="261"/>
      <c r="R83" s="261"/>
      <c r="S83" s="878">
        <f t="shared" si="27"/>
        <v>0</v>
      </c>
    </row>
    <row r="84" spans="2:79" s="145" customFormat="1">
      <c r="B84" s="263" t="s">
        <v>831</v>
      </c>
      <c r="C84" s="267" t="s">
        <v>102</v>
      </c>
      <c r="D84" s="286"/>
      <c r="E84" s="261"/>
      <c r="F84" s="261"/>
      <c r="G84" s="878">
        <f t="shared" si="24"/>
        <v>0</v>
      </c>
      <c r="H84" s="286"/>
      <c r="I84" s="261"/>
      <c r="J84" s="261"/>
      <c r="K84" s="878">
        <f t="shared" si="25"/>
        <v>0</v>
      </c>
      <c r="L84" s="286"/>
      <c r="M84" s="261"/>
      <c r="N84" s="261"/>
      <c r="O84" s="878">
        <f t="shared" si="26"/>
        <v>0</v>
      </c>
      <c r="P84" s="286"/>
      <c r="Q84" s="261"/>
      <c r="R84" s="261"/>
      <c r="S84" s="878">
        <f t="shared" si="27"/>
        <v>0</v>
      </c>
    </row>
    <row r="85" spans="2:79" s="145" customFormat="1">
      <c r="B85" s="263" t="s">
        <v>36</v>
      </c>
      <c r="C85" s="267" t="s">
        <v>102</v>
      </c>
      <c r="D85" s="286"/>
      <c r="E85" s="261"/>
      <c r="F85" s="261"/>
      <c r="G85" s="878">
        <f t="shared" si="24"/>
        <v>0</v>
      </c>
      <c r="H85" s="286"/>
      <c r="I85" s="261"/>
      <c r="J85" s="261"/>
      <c r="K85" s="878">
        <f t="shared" si="25"/>
        <v>0</v>
      </c>
      <c r="L85" s="286"/>
      <c r="M85" s="261"/>
      <c r="N85" s="261"/>
      <c r="O85" s="878">
        <f t="shared" si="26"/>
        <v>0</v>
      </c>
      <c r="P85" s="286"/>
      <c r="Q85" s="261"/>
      <c r="R85" s="261"/>
      <c r="S85" s="878">
        <f t="shared" si="27"/>
        <v>0</v>
      </c>
    </row>
    <row r="86" spans="2:79" s="145" customFormat="1">
      <c r="B86" s="263" t="s">
        <v>36</v>
      </c>
      <c r="C86" s="267" t="s">
        <v>102</v>
      </c>
      <c r="D86" s="286"/>
      <c r="E86" s="261"/>
      <c r="F86" s="261"/>
      <c r="G86" s="878">
        <f t="shared" si="24"/>
        <v>0</v>
      </c>
      <c r="H86" s="286"/>
      <c r="I86" s="261"/>
      <c r="J86" s="261"/>
      <c r="K86" s="878">
        <f t="shared" si="25"/>
        <v>0</v>
      </c>
      <c r="L86" s="286"/>
      <c r="M86" s="261"/>
      <c r="N86" s="261"/>
      <c r="O86" s="878">
        <f t="shared" si="26"/>
        <v>0</v>
      </c>
      <c r="P86" s="286"/>
      <c r="Q86" s="261"/>
      <c r="R86" s="261"/>
      <c r="S86" s="878">
        <f t="shared" si="27"/>
        <v>0</v>
      </c>
    </row>
    <row r="87" spans="2:79" s="145" customFormat="1">
      <c r="B87" s="881" t="s">
        <v>1082</v>
      </c>
      <c r="C87" s="278" t="s">
        <v>756</v>
      </c>
      <c r="D87" s="286"/>
      <c r="E87" s="261"/>
      <c r="F87" s="261"/>
      <c r="G87" s="871"/>
      <c r="H87" s="285"/>
      <c r="I87" s="259"/>
      <c r="J87" s="259"/>
      <c r="K87" s="871"/>
      <c r="L87" s="285"/>
      <c r="M87" s="259"/>
      <c r="N87" s="259"/>
      <c r="O87" s="871"/>
      <c r="P87" s="285"/>
      <c r="Q87" s="259"/>
      <c r="R87" s="259"/>
      <c r="S87" s="871"/>
    </row>
    <row r="88" spans="2:79" ht="25.5">
      <c r="B88" s="831" t="s">
        <v>1083</v>
      </c>
      <c r="C88" s="823"/>
      <c r="D88" s="270"/>
      <c r="E88" s="256"/>
      <c r="F88" s="256"/>
      <c r="G88" s="271">
        <f>SUM(G89:G100)</f>
        <v>0</v>
      </c>
      <c r="H88" s="270"/>
      <c r="I88" s="256"/>
      <c r="J88" s="256"/>
      <c r="K88" s="271">
        <f>SUM(K89:K100)</f>
        <v>0</v>
      </c>
      <c r="L88" s="270"/>
      <c r="M88" s="256"/>
      <c r="N88" s="256"/>
      <c r="O88" s="271">
        <f>SUM(O89:O100)</f>
        <v>0</v>
      </c>
      <c r="P88" s="270"/>
      <c r="Q88" s="256"/>
      <c r="R88" s="256"/>
      <c r="S88" s="271">
        <f>SUM(S89:S100)</f>
        <v>0</v>
      </c>
      <c r="T88" s="303"/>
      <c r="U88" s="303"/>
      <c r="V88" s="303"/>
      <c r="W88" s="303"/>
      <c r="X88" s="303"/>
      <c r="Y88" s="303"/>
      <c r="Z88" s="303"/>
      <c r="AA88" s="303"/>
      <c r="AB88" s="303"/>
      <c r="AC88" s="303"/>
      <c r="AD88" s="303"/>
      <c r="AE88" s="303"/>
      <c r="AF88" s="303"/>
      <c r="AG88" s="303"/>
      <c r="AH88" s="303"/>
      <c r="AI88" s="303"/>
      <c r="AJ88" s="303"/>
      <c r="AK88" s="303"/>
      <c r="AL88" s="303"/>
      <c r="AM88" s="303"/>
      <c r="AN88" s="303"/>
      <c r="AO88" s="303"/>
      <c r="AP88" s="303"/>
      <c r="AQ88" s="303"/>
      <c r="AR88" s="303"/>
      <c r="AS88" s="303"/>
      <c r="AT88" s="303"/>
      <c r="AU88" s="303"/>
      <c r="AV88" s="303"/>
      <c r="AW88" s="303"/>
      <c r="AX88" s="303"/>
      <c r="AY88" s="303"/>
      <c r="AZ88" s="303"/>
      <c r="BA88" s="303"/>
      <c r="BB88" s="303"/>
      <c r="BC88" s="303"/>
      <c r="BD88" s="303"/>
      <c r="BE88" s="303"/>
      <c r="BF88" s="303"/>
      <c r="BG88" s="303"/>
      <c r="BH88" s="303"/>
      <c r="BI88" s="303"/>
      <c r="BJ88" s="303"/>
      <c r="BK88" s="303"/>
      <c r="BL88" s="303"/>
      <c r="BM88" s="303"/>
      <c r="BN88" s="303"/>
      <c r="BO88" s="303"/>
      <c r="BP88" s="303"/>
      <c r="BQ88" s="303"/>
      <c r="BR88" s="303"/>
      <c r="BS88" s="303"/>
      <c r="BT88" s="303"/>
      <c r="BU88" s="303"/>
      <c r="BV88" s="303"/>
      <c r="BW88" s="303"/>
      <c r="BX88" s="303"/>
      <c r="BY88" s="303"/>
      <c r="BZ88" s="303"/>
      <c r="CA88" s="303"/>
    </row>
    <row r="89" spans="2:79" s="145" customFormat="1">
      <c r="B89" s="263" t="s">
        <v>832</v>
      </c>
      <c r="C89" s="267" t="s">
        <v>102</v>
      </c>
      <c r="D89" s="286"/>
      <c r="E89" s="261"/>
      <c r="F89" s="261"/>
      <c r="G89" s="878">
        <f t="shared" ref="G89:G100" si="28">D89*(E89+F89)</f>
        <v>0</v>
      </c>
      <c r="H89" s="286"/>
      <c r="I89" s="261"/>
      <c r="J89" s="261"/>
      <c r="K89" s="878">
        <f t="shared" ref="K89:K100" si="29">H89*(I89+J89)</f>
        <v>0</v>
      </c>
      <c r="L89" s="286"/>
      <c r="M89" s="261"/>
      <c r="N89" s="261"/>
      <c r="O89" s="878">
        <f t="shared" ref="O89:O100" si="30">L89*(M89+N89)</f>
        <v>0</v>
      </c>
      <c r="P89" s="286"/>
      <c r="Q89" s="261"/>
      <c r="R89" s="261"/>
      <c r="S89" s="878">
        <f t="shared" ref="S89:S100" si="31">P89*(Q89+R89)</f>
        <v>0</v>
      </c>
    </row>
    <row r="90" spans="2:79" s="145" customFormat="1">
      <c r="B90" s="263" t="s">
        <v>833</v>
      </c>
      <c r="C90" s="267" t="s">
        <v>102</v>
      </c>
      <c r="D90" s="286"/>
      <c r="E90" s="261"/>
      <c r="F90" s="261"/>
      <c r="G90" s="878">
        <f t="shared" si="28"/>
        <v>0</v>
      </c>
      <c r="H90" s="286"/>
      <c r="I90" s="261"/>
      <c r="J90" s="261"/>
      <c r="K90" s="878">
        <f t="shared" si="29"/>
        <v>0</v>
      </c>
      <c r="L90" s="286"/>
      <c r="M90" s="261"/>
      <c r="N90" s="261"/>
      <c r="O90" s="878">
        <f t="shared" si="30"/>
        <v>0</v>
      </c>
      <c r="P90" s="286"/>
      <c r="Q90" s="261"/>
      <c r="R90" s="261"/>
      <c r="S90" s="878">
        <f t="shared" si="31"/>
        <v>0</v>
      </c>
    </row>
    <row r="91" spans="2:79" s="145" customFormat="1">
      <c r="B91" s="263" t="s">
        <v>834</v>
      </c>
      <c r="C91" s="267" t="s">
        <v>102</v>
      </c>
      <c r="D91" s="286"/>
      <c r="E91" s="261"/>
      <c r="F91" s="261"/>
      <c r="G91" s="878">
        <f t="shared" si="28"/>
        <v>0</v>
      </c>
      <c r="H91" s="286"/>
      <c r="I91" s="261"/>
      <c r="J91" s="261"/>
      <c r="K91" s="878">
        <f t="shared" si="29"/>
        <v>0</v>
      </c>
      <c r="L91" s="286"/>
      <c r="M91" s="261"/>
      <c r="N91" s="261"/>
      <c r="O91" s="878">
        <f t="shared" si="30"/>
        <v>0</v>
      </c>
      <c r="P91" s="286"/>
      <c r="Q91" s="261"/>
      <c r="R91" s="261"/>
      <c r="S91" s="878">
        <f t="shared" si="31"/>
        <v>0</v>
      </c>
    </row>
    <row r="92" spans="2:79" s="145" customFormat="1">
      <c r="B92" s="263" t="s">
        <v>835</v>
      </c>
      <c r="C92" s="265" t="s">
        <v>102</v>
      </c>
      <c r="D92" s="872"/>
      <c r="E92" s="261"/>
      <c r="F92" s="261"/>
      <c r="G92" s="878">
        <f t="shared" si="28"/>
        <v>0</v>
      </c>
      <c r="H92" s="872"/>
      <c r="I92" s="261"/>
      <c r="J92" s="261"/>
      <c r="K92" s="878">
        <f t="shared" si="29"/>
        <v>0</v>
      </c>
      <c r="L92" s="872"/>
      <c r="M92" s="261"/>
      <c r="N92" s="261"/>
      <c r="O92" s="878">
        <f t="shared" si="30"/>
        <v>0</v>
      </c>
      <c r="P92" s="872"/>
      <c r="Q92" s="261"/>
      <c r="R92" s="261"/>
      <c r="S92" s="878">
        <f t="shared" si="31"/>
        <v>0</v>
      </c>
    </row>
    <row r="93" spans="2:79" s="145" customFormat="1">
      <c r="B93" s="263" t="s">
        <v>836</v>
      </c>
      <c r="C93" s="265" t="s">
        <v>102</v>
      </c>
      <c r="D93" s="872"/>
      <c r="E93" s="261"/>
      <c r="F93" s="261"/>
      <c r="G93" s="878">
        <f t="shared" si="28"/>
        <v>0</v>
      </c>
      <c r="H93" s="872"/>
      <c r="I93" s="261"/>
      <c r="J93" s="261"/>
      <c r="K93" s="878">
        <f t="shared" si="29"/>
        <v>0</v>
      </c>
      <c r="L93" s="872"/>
      <c r="M93" s="261"/>
      <c r="N93" s="261"/>
      <c r="O93" s="878">
        <f t="shared" si="30"/>
        <v>0</v>
      </c>
      <c r="P93" s="872"/>
      <c r="Q93" s="261"/>
      <c r="R93" s="261"/>
      <c r="S93" s="878">
        <f t="shared" si="31"/>
        <v>0</v>
      </c>
    </row>
    <row r="94" spans="2:79" s="145" customFormat="1">
      <c r="B94" s="263" t="s">
        <v>837</v>
      </c>
      <c r="C94" s="265" t="s">
        <v>102</v>
      </c>
      <c r="D94" s="872"/>
      <c r="E94" s="261"/>
      <c r="F94" s="261"/>
      <c r="G94" s="878">
        <f t="shared" si="28"/>
        <v>0</v>
      </c>
      <c r="H94" s="872"/>
      <c r="I94" s="261"/>
      <c r="J94" s="261"/>
      <c r="K94" s="878">
        <f t="shared" si="29"/>
        <v>0</v>
      </c>
      <c r="L94" s="872"/>
      <c r="M94" s="261"/>
      <c r="N94" s="261"/>
      <c r="O94" s="878">
        <f t="shared" si="30"/>
        <v>0</v>
      </c>
      <c r="P94" s="872"/>
      <c r="Q94" s="261"/>
      <c r="R94" s="261"/>
      <c r="S94" s="878">
        <f t="shared" si="31"/>
        <v>0</v>
      </c>
    </row>
    <row r="95" spans="2:79" s="145" customFormat="1">
      <c r="B95" s="263" t="s">
        <v>838</v>
      </c>
      <c r="C95" s="265" t="s">
        <v>102</v>
      </c>
      <c r="D95" s="872"/>
      <c r="E95" s="261"/>
      <c r="F95" s="261"/>
      <c r="G95" s="878">
        <f t="shared" si="28"/>
        <v>0</v>
      </c>
      <c r="H95" s="872"/>
      <c r="I95" s="261"/>
      <c r="J95" s="261"/>
      <c r="K95" s="878">
        <f t="shared" si="29"/>
        <v>0</v>
      </c>
      <c r="L95" s="872"/>
      <c r="M95" s="261"/>
      <c r="N95" s="261"/>
      <c r="O95" s="878">
        <f t="shared" si="30"/>
        <v>0</v>
      </c>
      <c r="P95" s="872"/>
      <c r="Q95" s="261"/>
      <c r="R95" s="261"/>
      <c r="S95" s="878">
        <f t="shared" si="31"/>
        <v>0</v>
      </c>
    </row>
    <row r="96" spans="2:79" s="145" customFormat="1">
      <c r="B96" s="263" t="s">
        <v>839</v>
      </c>
      <c r="C96" s="265" t="s">
        <v>102</v>
      </c>
      <c r="D96" s="264"/>
      <c r="E96" s="257"/>
      <c r="F96" s="257"/>
      <c r="G96" s="878">
        <f t="shared" si="28"/>
        <v>0</v>
      </c>
      <c r="H96" s="264"/>
      <c r="I96" s="257"/>
      <c r="J96" s="257"/>
      <c r="K96" s="878">
        <f t="shared" si="29"/>
        <v>0</v>
      </c>
      <c r="L96" s="264"/>
      <c r="M96" s="257"/>
      <c r="N96" s="257"/>
      <c r="O96" s="878">
        <f t="shared" si="30"/>
        <v>0</v>
      </c>
      <c r="P96" s="264"/>
      <c r="Q96" s="257"/>
      <c r="R96" s="257"/>
      <c r="S96" s="878">
        <f t="shared" si="31"/>
        <v>0</v>
      </c>
    </row>
    <row r="97" spans="2:79" s="145" customFormat="1">
      <c r="B97" s="263" t="s">
        <v>840</v>
      </c>
      <c r="C97" s="265" t="s">
        <v>102</v>
      </c>
      <c r="D97" s="264"/>
      <c r="E97" s="257"/>
      <c r="F97" s="257"/>
      <c r="G97" s="878">
        <f t="shared" si="28"/>
        <v>0</v>
      </c>
      <c r="H97" s="264"/>
      <c r="I97" s="257"/>
      <c r="J97" s="257"/>
      <c r="K97" s="878">
        <f t="shared" si="29"/>
        <v>0</v>
      </c>
      <c r="L97" s="264"/>
      <c r="M97" s="257"/>
      <c r="N97" s="257"/>
      <c r="O97" s="878">
        <f t="shared" si="30"/>
        <v>0</v>
      </c>
      <c r="P97" s="264"/>
      <c r="Q97" s="257"/>
      <c r="R97" s="257"/>
      <c r="S97" s="878">
        <f t="shared" si="31"/>
        <v>0</v>
      </c>
    </row>
    <row r="98" spans="2:79" s="145" customFormat="1">
      <c r="B98" s="263" t="s">
        <v>841</v>
      </c>
      <c r="C98" s="265" t="s">
        <v>102</v>
      </c>
      <c r="D98" s="264"/>
      <c r="E98" s="257"/>
      <c r="F98" s="257"/>
      <c r="G98" s="878">
        <f t="shared" si="28"/>
        <v>0</v>
      </c>
      <c r="H98" s="264"/>
      <c r="I98" s="257"/>
      <c r="J98" s="257"/>
      <c r="K98" s="878">
        <f t="shared" si="29"/>
        <v>0</v>
      </c>
      <c r="L98" s="264"/>
      <c r="M98" s="257"/>
      <c r="N98" s="257"/>
      <c r="O98" s="878">
        <f t="shared" si="30"/>
        <v>0</v>
      </c>
      <c r="P98" s="264"/>
      <c r="Q98" s="257"/>
      <c r="R98" s="257"/>
      <c r="S98" s="878">
        <f t="shared" si="31"/>
        <v>0</v>
      </c>
    </row>
    <row r="99" spans="2:79" s="145" customFormat="1">
      <c r="B99" s="263" t="s">
        <v>36</v>
      </c>
      <c r="C99" s="283" t="s">
        <v>102</v>
      </c>
      <c r="D99" s="282"/>
      <c r="E99" s="279"/>
      <c r="F99" s="279"/>
      <c r="G99" s="878">
        <f t="shared" si="28"/>
        <v>0</v>
      </c>
      <c r="H99" s="282"/>
      <c r="I99" s="279"/>
      <c r="J99" s="279"/>
      <c r="K99" s="878">
        <f t="shared" si="29"/>
        <v>0</v>
      </c>
      <c r="L99" s="282"/>
      <c r="M99" s="279"/>
      <c r="N99" s="279"/>
      <c r="O99" s="878">
        <f t="shared" si="30"/>
        <v>0</v>
      </c>
      <c r="P99" s="282"/>
      <c r="Q99" s="279"/>
      <c r="R99" s="279"/>
      <c r="S99" s="878">
        <f t="shared" si="31"/>
        <v>0</v>
      </c>
    </row>
    <row r="100" spans="2:79" s="145" customFormat="1" ht="13.5" thickBot="1">
      <c r="B100" s="280" t="s">
        <v>36</v>
      </c>
      <c r="C100" s="266" t="s">
        <v>102</v>
      </c>
      <c r="D100" s="281"/>
      <c r="E100" s="275"/>
      <c r="F100" s="275"/>
      <c r="G100" s="879">
        <f t="shared" si="28"/>
        <v>0</v>
      </c>
      <c r="H100" s="281"/>
      <c r="I100" s="275"/>
      <c r="J100" s="275"/>
      <c r="K100" s="879">
        <f t="shared" si="29"/>
        <v>0</v>
      </c>
      <c r="L100" s="281"/>
      <c r="M100" s="275"/>
      <c r="N100" s="275"/>
      <c r="O100" s="879">
        <f t="shared" si="30"/>
        <v>0</v>
      </c>
      <c r="P100" s="281"/>
      <c r="Q100" s="275"/>
      <c r="R100" s="275"/>
      <c r="S100" s="879">
        <f t="shared" si="31"/>
        <v>0</v>
      </c>
    </row>
    <row r="101" spans="2:79" s="258" customFormat="1" ht="13.5" thickBot="1">
      <c r="B101" s="1105"/>
      <c r="C101" s="1106"/>
      <c r="D101" s="1107"/>
      <c r="E101" s="1107"/>
      <c r="F101" s="1107"/>
      <c r="G101" s="1108"/>
      <c r="H101" s="1107"/>
      <c r="I101" s="1107"/>
      <c r="J101" s="1107"/>
      <c r="K101" s="1108"/>
      <c r="L101" s="1107"/>
      <c r="M101" s="1107"/>
      <c r="N101" s="1107"/>
      <c r="O101" s="1108"/>
      <c r="P101" s="1107"/>
      <c r="Q101" s="1107"/>
      <c r="R101" s="1107"/>
      <c r="S101" s="1108"/>
    </row>
    <row r="102" spans="2:79">
      <c r="B102" s="834" t="s">
        <v>885</v>
      </c>
      <c r="C102" s="835"/>
      <c r="D102" s="836"/>
      <c r="E102" s="837"/>
      <c r="F102" s="837"/>
      <c r="G102" s="838">
        <f>G103+G116+G129+G130</f>
        <v>0</v>
      </c>
      <c r="H102" s="836"/>
      <c r="I102" s="837"/>
      <c r="J102" s="837"/>
      <c r="K102" s="838">
        <f>K103+K116+K129+K130</f>
        <v>0</v>
      </c>
      <c r="L102" s="836"/>
      <c r="M102" s="837"/>
      <c r="N102" s="837"/>
      <c r="O102" s="838">
        <f>O103+O116+O129+O130</f>
        <v>0</v>
      </c>
      <c r="P102" s="836"/>
      <c r="Q102" s="837"/>
      <c r="R102" s="837"/>
      <c r="S102" s="838">
        <f>S103+S116+S129+S130</f>
        <v>0</v>
      </c>
      <c r="T102" s="303"/>
      <c r="U102" s="303"/>
      <c r="V102" s="303"/>
      <c r="W102" s="303"/>
      <c r="X102" s="303"/>
      <c r="Y102" s="303"/>
      <c r="Z102" s="303"/>
      <c r="AA102" s="303"/>
      <c r="AB102" s="303"/>
      <c r="AC102" s="303"/>
      <c r="AD102" s="303"/>
      <c r="AE102" s="303"/>
      <c r="AF102" s="303"/>
      <c r="AG102" s="303"/>
      <c r="AH102" s="303"/>
      <c r="AI102" s="303"/>
      <c r="AJ102" s="303"/>
      <c r="AK102" s="303"/>
      <c r="AL102" s="303"/>
      <c r="AM102" s="303"/>
      <c r="AN102" s="303"/>
      <c r="AO102" s="303"/>
      <c r="AP102" s="303"/>
      <c r="AQ102" s="303"/>
      <c r="AR102" s="303"/>
      <c r="AS102" s="303"/>
      <c r="AT102" s="303"/>
      <c r="AU102" s="303"/>
      <c r="AV102" s="303"/>
      <c r="AW102" s="303"/>
      <c r="AX102" s="303"/>
      <c r="AY102" s="303"/>
      <c r="AZ102" s="303"/>
      <c r="BA102" s="303"/>
      <c r="BB102" s="303"/>
      <c r="BC102" s="303"/>
      <c r="BD102" s="303"/>
      <c r="BE102" s="303"/>
      <c r="BF102" s="303"/>
      <c r="BG102" s="303"/>
      <c r="BH102" s="303"/>
      <c r="BI102" s="303"/>
      <c r="BJ102" s="303"/>
      <c r="BK102" s="303"/>
      <c r="BL102" s="303"/>
      <c r="BM102" s="303"/>
      <c r="BN102" s="303"/>
      <c r="BO102" s="303"/>
      <c r="BP102" s="303"/>
      <c r="BQ102" s="303"/>
      <c r="BR102" s="303"/>
      <c r="BS102" s="303"/>
      <c r="BT102" s="303"/>
      <c r="BU102" s="303"/>
      <c r="BV102" s="303"/>
      <c r="BW102" s="303"/>
      <c r="BX102" s="303"/>
      <c r="BY102" s="303"/>
      <c r="BZ102" s="303"/>
      <c r="CA102" s="303"/>
    </row>
    <row r="103" spans="2:79">
      <c r="B103" s="822" t="s">
        <v>842</v>
      </c>
      <c r="C103" s="839"/>
      <c r="D103" s="270"/>
      <c r="E103" s="256"/>
      <c r="F103" s="256"/>
      <c r="G103" s="271">
        <f>SUM(G104:G115)</f>
        <v>0</v>
      </c>
      <c r="H103" s="270"/>
      <c r="I103" s="256"/>
      <c r="J103" s="256"/>
      <c r="K103" s="271">
        <f>SUM(K104:K115)</f>
        <v>0</v>
      </c>
      <c r="L103" s="270"/>
      <c r="M103" s="256"/>
      <c r="N103" s="256"/>
      <c r="O103" s="271">
        <f>SUM(O104:O115)</f>
        <v>0</v>
      </c>
      <c r="P103" s="270"/>
      <c r="Q103" s="256"/>
      <c r="R103" s="256"/>
      <c r="S103" s="271">
        <f>SUM(S104:S115)</f>
        <v>0</v>
      </c>
      <c r="T103" s="303"/>
      <c r="U103" s="303"/>
      <c r="V103" s="303"/>
      <c r="W103" s="303"/>
      <c r="X103" s="303"/>
      <c r="Y103" s="303"/>
      <c r="Z103" s="303"/>
      <c r="AA103" s="303"/>
      <c r="AB103" s="303"/>
      <c r="AC103" s="303"/>
      <c r="AD103" s="303"/>
      <c r="AE103" s="303"/>
      <c r="AF103" s="303"/>
      <c r="AG103" s="303"/>
      <c r="AH103" s="303"/>
      <c r="AI103" s="303"/>
      <c r="AJ103" s="303"/>
      <c r="AK103" s="303"/>
      <c r="AL103" s="303"/>
      <c r="AM103" s="303"/>
      <c r="AN103" s="303"/>
      <c r="AO103" s="303"/>
      <c r="AP103" s="303"/>
      <c r="AQ103" s="303"/>
      <c r="AR103" s="303"/>
      <c r="AS103" s="303"/>
      <c r="AT103" s="303"/>
      <c r="AU103" s="303"/>
      <c r="AV103" s="303"/>
      <c r="AW103" s="303"/>
      <c r="AX103" s="303"/>
      <c r="AY103" s="303"/>
      <c r="AZ103" s="303"/>
      <c r="BA103" s="303"/>
      <c r="BB103" s="303"/>
      <c r="BC103" s="303"/>
      <c r="BD103" s="303"/>
      <c r="BE103" s="303"/>
      <c r="BF103" s="303"/>
      <c r="BG103" s="303"/>
      <c r="BH103" s="303"/>
      <c r="BI103" s="303"/>
      <c r="BJ103" s="303"/>
      <c r="BK103" s="303"/>
      <c r="BL103" s="303"/>
      <c r="BM103" s="303"/>
      <c r="BN103" s="303"/>
      <c r="BO103" s="303"/>
      <c r="BP103" s="303"/>
      <c r="BQ103" s="303"/>
      <c r="BR103" s="303"/>
      <c r="BS103" s="303"/>
      <c r="BT103" s="303"/>
      <c r="BU103" s="303"/>
      <c r="BV103" s="303"/>
      <c r="BW103" s="303"/>
      <c r="BX103" s="303"/>
      <c r="BY103" s="303"/>
      <c r="BZ103" s="303"/>
      <c r="CA103" s="303"/>
    </row>
    <row r="104" spans="2:79">
      <c r="B104" s="825" t="s">
        <v>494</v>
      </c>
      <c r="C104" s="832" t="s">
        <v>495</v>
      </c>
      <c r="D104" s="272"/>
      <c r="E104" s="257"/>
      <c r="F104" s="257"/>
      <c r="G104" s="274">
        <f t="shared" ref="G104:G115" si="32">D104*(E104+F104)</f>
        <v>0</v>
      </c>
      <c r="H104" s="272"/>
      <c r="I104" s="257"/>
      <c r="J104" s="257"/>
      <c r="K104" s="274">
        <f t="shared" ref="K104:K115" si="33">H104*(I104+J104)</f>
        <v>0</v>
      </c>
      <c r="L104" s="272"/>
      <c r="M104" s="257"/>
      <c r="N104" s="257"/>
      <c r="O104" s="274">
        <f t="shared" ref="O104:O115" si="34">L104*(M104+N104)</f>
        <v>0</v>
      </c>
      <c r="P104" s="272"/>
      <c r="Q104" s="257"/>
      <c r="R104" s="257"/>
      <c r="S104" s="274">
        <f t="shared" ref="S104:S115" si="35">P104*(Q104+R104)</f>
        <v>0</v>
      </c>
      <c r="T104" s="303"/>
      <c r="U104" s="303"/>
      <c r="V104" s="303"/>
      <c r="W104" s="303"/>
      <c r="X104" s="303"/>
      <c r="Y104" s="303"/>
      <c r="Z104" s="303"/>
      <c r="AA104" s="303"/>
      <c r="AB104" s="303"/>
      <c r="AC104" s="303"/>
      <c r="AD104" s="303"/>
      <c r="AE104" s="303"/>
      <c r="AF104" s="303"/>
      <c r="AG104" s="303"/>
      <c r="AH104" s="303"/>
      <c r="AI104" s="303"/>
      <c r="AJ104" s="303"/>
      <c r="AK104" s="303"/>
      <c r="AL104" s="303"/>
      <c r="AM104" s="303"/>
      <c r="AN104" s="303"/>
      <c r="AO104" s="303"/>
      <c r="AP104" s="303"/>
      <c r="AQ104" s="303"/>
      <c r="AR104" s="303"/>
      <c r="AS104" s="303"/>
      <c r="AT104" s="303"/>
      <c r="AU104" s="303"/>
      <c r="AV104" s="303"/>
      <c r="AW104" s="303"/>
      <c r="AX104" s="303"/>
      <c r="AY104" s="303"/>
      <c r="AZ104" s="303"/>
      <c r="BA104" s="303"/>
      <c r="BB104" s="303"/>
      <c r="BC104" s="303"/>
      <c r="BD104" s="303"/>
      <c r="BE104" s="303"/>
      <c r="BF104" s="303"/>
      <c r="BG104" s="303"/>
      <c r="BH104" s="303"/>
      <c r="BI104" s="303"/>
      <c r="BJ104" s="303"/>
      <c r="BK104" s="303"/>
      <c r="BL104" s="303"/>
      <c r="BM104" s="303"/>
      <c r="BN104" s="303"/>
      <c r="BO104" s="303"/>
      <c r="BP104" s="303"/>
      <c r="BQ104" s="303"/>
      <c r="BR104" s="303"/>
      <c r="BS104" s="303"/>
      <c r="BT104" s="303"/>
      <c r="BU104" s="303"/>
      <c r="BV104" s="303"/>
      <c r="BW104" s="303"/>
      <c r="BX104" s="303"/>
      <c r="BY104" s="303"/>
      <c r="BZ104" s="303"/>
      <c r="CA104" s="303"/>
    </row>
    <row r="105" spans="2:79">
      <c r="B105" s="825" t="s">
        <v>496</v>
      </c>
      <c r="C105" s="832" t="s">
        <v>495</v>
      </c>
      <c r="D105" s="272"/>
      <c r="E105" s="257"/>
      <c r="F105" s="257"/>
      <c r="G105" s="274">
        <f t="shared" si="32"/>
        <v>0</v>
      </c>
      <c r="H105" s="272"/>
      <c r="I105" s="257"/>
      <c r="J105" s="257"/>
      <c r="K105" s="274">
        <f t="shared" si="33"/>
        <v>0</v>
      </c>
      <c r="L105" s="272"/>
      <c r="M105" s="257"/>
      <c r="N105" s="257"/>
      <c r="O105" s="274">
        <f t="shared" si="34"/>
        <v>0</v>
      </c>
      <c r="P105" s="272"/>
      <c r="Q105" s="257"/>
      <c r="R105" s="257"/>
      <c r="S105" s="274">
        <f t="shared" si="35"/>
        <v>0</v>
      </c>
      <c r="T105" s="303"/>
      <c r="U105" s="303"/>
      <c r="V105" s="303"/>
      <c r="W105" s="303"/>
      <c r="X105" s="303"/>
      <c r="Y105" s="303"/>
      <c r="Z105" s="303"/>
      <c r="AA105" s="303"/>
      <c r="AB105" s="303"/>
      <c r="AC105" s="303"/>
      <c r="AD105" s="303"/>
      <c r="AE105" s="303"/>
      <c r="AF105" s="303"/>
      <c r="AG105" s="303"/>
      <c r="AH105" s="303"/>
      <c r="AI105" s="303"/>
      <c r="AJ105" s="303"/>
      <c r="AK105" s="303"/>
      <c r="AL105" s="303"/>
      <c r="AM105" s="303"/>
      <c r="AN105" s="303"/>
      <c r="AO105" s="303"/>
      <c r="AP105" s="303"/>
      <c r="AQ105" s="303"/>
      <c r="AR105" s="303"/>
      <c r="AS105" s="303"/>
      <c r="AT105" s="303"/>
      <c r="AU105" s="303"/>
      <c r="AV105" s="303"/>
      <c r="AW105" s="303"/>
      <c r="AX105" s="303"/>
      <c r="AY105" s="303"/>
      <c r="AZ105" s="303"/>
      <c r="BA105" s="303"/>
      <c r="BB105" s="303"/>
      <c r="BC105" s="303"/>
      <c r="BD105" s="303"/>
      <c r="BE105" s="303"/>
      <c r="BF105" s="303"/>
      <c r="BG105" s="303"/>
      <c r="BH105" s="303"/>
      <c r="BI105" s="303"/>
      <c r="BJ105" s="303"/>
      <c r="BK105" s="303"/>
      <c r="BL105" s="303"/>
      <c r="BM105" s="303"/>
      <c r="BN105" s="303"/>
      <c r="BO105" s="303"/>
      <c r="BP105" s="303"/>
      <c r="BQ105" s="303"/>
      <c r="BR105" s="303"/>
      <c r="BS105" s="303"/>
      <c r="BT105" s="303"/>
      <c r="BU105" s="303"/>
      <c r="BV105" s="303"/>
      <c r="BW105" s="303"/>
      <c r="BX105" s="303"/>
      <c r="BY105" s="303"/>
      <c r="BZ105" s="303"/>
      <c r="CA105" s="303"/>
    </row>
    <row r="106" spans="2:79">
      <c r="B106" s="825" t="s">
        <v>497</v>
      </c>
      <c r="C106" s="832" t="s">
        <v>495</v>
      </c>
      <c r="D106" s="272"/>
      <c r="E106" s="257"/>
      <c r="F106" s="257"/>
      <c r="G106" s="274">
        <f t="shared" si="32"/>
        <v>0</v>
      </c>
      <c r="H106" s="272"/>
      <c r="I106" s="257"/>
      <c r="J106" s="257"/>
      <c r="K106" s="274">
        <f t="shared" si="33"/>
        <v>0</v>
      </c>
      <c r="L106" s="272"/>
      <c r="M106" s="257"/>
      <c r="N106" s="257"/>
      <c r="O106" s="274">
        <f t="shared" si="34"/>
        <v>0</v>
      </c>
      <c r="P106" s="272"/>
      <c r="Q106" s="257"/>
      <c r="R106" s="257"/>
      <c r="S106" s="274">
        <f t="shared" si="35"/>
        <v>0</v>
      </c>
      <c r="T106" s="303"/>
      <c r="U106" s="303"/>
      <c r="V106" s="303"/>
      <c r="W106" s="303"/>
      <c r="X106" s="303"/>
      <c r="Y106" s="303"/>
      <c r="Z106" s="303"/>
      <c r="AA106" s="303"/>
      <c r="AB106" s="303"/>
      <c r="AC106" s="303"/>
      <c r="AD106" s="303"/>
      <c r="AE106" s="303"/>
      <c r="AF106" s="303"/>
      <c r="AG106" s="303"/>
      <c r="AH106" s="303"/>
      <c r="AI106" s="303"/>
      <c r="AJ106" s="303"/>
      <c r="AK106" s="303"/>
      <c r="AL106" s="303"/>
      <c r="AM106" s="303"/>
      <c r="AN106" s="303"/>
      <c r="AO106" s="303"/>
      <c r="AP106" s="303"/>
      <c r="AQ106" s="303"/>
      <c r="AR106" s="303"/>
      <c r="AS106" s="303"/>
      <c r="AT106" s="303"/>
      <c r="AU106" s="303"/>
      <c r="AV106" s="303"/>
      <c r="AW106" s="303"/>
      <c r="AX106" s="303"/>
      <c r="AY106" s="303"/>
      <c r="AZ106" s="303"/>
      <c r="BA106" s="303"/>
      <c r="BB106" s="303"/>
      <c r="BC106" s="303"/>
      <c r="BD106" s="303"/>
      <c r="BE106" s="303"/>
      <c r="BF106" s="303"/>
      <c r="BG106" s="303"/>
      <c r="BH106" s="303"/>
      <c r="BI106" s="303"/>
      <c r="BJ106" s="303"/>
      <c r="BK106" s="303"/>
      <c r="BL106" s="303"/>
      <c r="BM106" s="303"/>
      <c r="BN106" s="303"/>
      <c r="BO106" s="303"/>
      <c r="BP106" s="303"/>
      <c r="BQ106" s="303"/>
      <c r="BR106" s="303"/>
      <c r="BS106" s="303"/>
      <c r="BT106" s="303"/>
      <c r="BU106" s="303"/>
      <c r="BV106" s="303"/>
      <c r="BW106" s="303"/>
      <c r="BX106" s="303"/>
      <c r="BY106" s="303"/>
      <c r="BZ106" s="303"/>
      <c r="CA106" s="303"/>
    </row>
    <row r="107" spans="2:79">
      <c r="B107" s="825" t="s">
        <v>498</v>
      </c>
      <c r="C107" s="832" t="s">
        <v>495</v>
      </c>
      <c r="D107" s="272"/>
      <c r="E107" s="257"/>
      <c r="F107" s="257"/>
      <c r="G107" s="274">
        <f t="shared" si="32"/>
        <v>0</v>
      </c>
      <c r="H107" s="272"/>
      <c r="I107" s="257"/>
      <c r="J107" s="257"/>
      <c r="K107" s="274">
        <f t="shared" si="33"/>
        <v>0</v>
      </c>
      <c r="L107" s="272"/>
      <c r="M107" s="257"/>
      <c r="N107" s="257"/>
      <c r="O107" s="274">
        <f t="shared" si="34"/>
        <v>0</v>
      </c>
      <c r="P107" s="272"/>
      <c r="Q107" s="257"/>
      <c r="R107" s="257"/>
      <c r="S107" s="274">
        <f t="shared" si="35"/>
        <v>0</v>
      </c>
      <c r="T107" s="303"/>
      <c r="U107" s="303"/>
      <c r="V107" s="303"/>
      <c r="W107" s="303"/>
      <c r="X107" s="303"/>
      <c r="Y107" s="303"/>
      <c r="Z107" s="303"/>
      <c r="AA107" s="303"/>
      <c r="AB107" s="303"/>
      <c r="AC107" s="303"/>
      <c r="AD107" s="303"/>
      <c r="AE107" s="303"/>
      <c r="AF107" s="303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3"/>
      <c r="AR107" s="303"/>
      <c r="AS107" s="303"/>
      <c r="AT107" s="303"/>
      <c r="AU107" s="303"/>
      <c r="AV107" s="303"/>
      <c r="AW107" s="303"/>
      <c r="AX107" s="303"/>
      <c r="AY107" s="303"/>
      <c r="AZ107" s="303"/>
      <c r="BA107" s="303"/>
      <c r="BB107" s="303"/>
      <c r="BC107" s="303"/>
      <c r="BD107" s="303"/>
      <c r="BE107" s="303"/>
      <c r="BF107" s="303"/>
      <c r="BG107" s="303"/>
      <c r="BH107" s="303"/>
      <c r="BI107" s="303"/>
      <c r="BJ107" s="303"/>
      <c r="BK107" s="303"/>
      <c r="BL107" s="303"/>
      <c r="BM107" s="303"/>
      <c r="BN107" s="303"/>
      <c r="BO107" s="303"/>
      <c r="BP107" s="303"/>
      <c r="BQ107" s="303"/>
      <c r="BR107" s="303"/>
      <c r="BS107" s="303"/>
      <c r="BT107" s="303"/>
      <c r="BU107" s="303"/>
      <c r="BV107" s="303"/>
      <c r="BW107" s="303"/>
      <c r="BX107" s="303"/>
      <c r="BY107" s="303"/>
      <c r="BZ107" s="303"/>
      <c r="CA107" s="303"/>
    </row>
    <row r="108" spans="2:79">
      <c r="B108" s="825" t="s">
        <v>499</v>
      </c>
      <c r="C108" s="832" t="s">
        <v>495</v>
      </c>
      <c r="D108" s="272"/>
      <c r="E108" s="257"/>
      <c r="F108" s="257"/>
      <c r="G108" s="274">
        <f t="shared" si="32"/>
        <v>0</v>
      </c>
      <c r="H108" s="272"/>
      <c r="I108" s="257"/>
      <c r="J108" s="257"/>
      <c r="K108" s="274">
        <f t="shared" si="33"/>
        <v>0</v>
      </c>
      <c r="L108" s="272"/>
      <c r="M108" s="257"/>
      <c r="N108" s="257"/>
      <c r="O108" s="274">
        <f t="shared" si="34"/>
        <v>0</v>
      </c>
      <c r="P108" s="272"/>
      <c r="Q108" s="257"/>
      <c r="R108" s="257"/>
      <c r="S108" s="274">
        <f t="shared" si="35"/>
        <v>0</v>
      </c>
      <c r="T108" s="303"/>
      <c r="U108" s="303"/>
      <c r="V108" s="303"/>
      <c r="W108" s="303"/>
      <c r="X108" s="303"/>
      <c r="Y108" s="303"/>
      <c r="Z108" s="303"/>
      <c r="AA108" s="303"/>
      <c r="AB108" s="303"/>
      <c r="AC108" s="303"/>
      <c r="AD108" s="303"/>
      <c r="AE108" s="303"/>
      <c r="AF108" s="303"/>
      <c r="AG108" s="303"/>
      <c r="AH108" s="303"/>
      <c r="AI108" s="303"/>
      <c r="AJ108" s="303"/>
      <c r="AK108" s="303"/>
      <c r="AL108" s="303"/>
      <c r="AM108" s="303"/>
      <c r="AN108" s="303"/>
      <c r="AO108" s="303"/>
      <c r="AP108" s="303"/>
      <c r="AQ108" s="303"/>
      <c r="AR108" s="303"/>
      <c r="AS108" s="303"/>
      <c r="AT108" s="303"/>
      <c r="AU108" s="303"/>
      <c r="AV108" s="303"/>
      <c r="AW108" s="303"/>
      <c r="AX108" s="303"/>
      <c r="AY108" s="303"/>
      <c r="AZ108" s="303"/>
      <c r="BA108" s="303"/>
      <c r="BB108" s="303"/>
      <c r="BC108" s="303"/>
      <c r="BD108" s="303"/>
      <c r="BE108" s="303"/>
      <c r="BF108" s="303"/>
      <c r="BG108" s="303"/>
      <c r="BH108" s="303"/>
      <c r="BI108" s="303"/>
      <c r="BJ108" s="303"/>
      <c r="BK108" s="303"/>
      <c r="BL108" s="303"/>
      <c r="BM108" s="303"/>
      <c r="BN108" s="303"/>
      <c r="BO108" s="303"/>
      <c r="BP108" s="303"/>
      <c r="BQ108" s="303"/>
      <c r="BR108" s="303"/>
      <c r="BS108" s="303"/>
      <c r="BT108" s="303"/>
      <c r="BU108" s="303"/>
      <c r="BV108" s="303"/>
      <c r="BW108" s="303"/>
      <c r="BX108" s="303"/>
      <c r="BY108" s="303"/>
      <c r="BZ108" s="303"/>
      <c r="CA108" s="303"/>
    </row>
    <row r="109" spans="2:79">
      <c r="B109" s="825" t="s">
        <v>500</v>
      </c>
      <c r="C109" s="832" t="s">
        <v>495</v>
      </c>
      <c r="D109" s="272"/>
      <c r="E109" s="257"/>
      <c r="F109" s="257"/>
      <c r="G109" s="274">
        <f t="shared" si="32"/>
        <v>0</v>
      </c>
      <c r="H109" s="272"/>
      <c r="I109" s="257"/>
      <c r="J109" s="257"/>
      <c r="K109" s="274">
        <f t="shared" si="33"/>
        <v>0</v>
      </c>
      <c r="L109" s="272"/>
      <c r="M109" s="257"/>
      <c r="N109" s="257"/>
      <c r="O109" s="274">
        <f t="shared" si="34"/>
        <v>0</v>
      </c>
      <c r="P109" s="272"/>
      <c r="Q109" s="257"/>
      <c r="R109" s="257"/>
      <c r="S109" s="274">
        <f t="shared" si="35"/>
        <v>0</v>
      </c>
      <c r="T109" s="303"/>
      <c r="U109" s="303"/>
      <c r="V109" s="303"/>
      <c r="W109" s="303"/>
      <c r="X109" s="303"/>
      <c r="Y109" s="303"/>
      <c r="Z109" s="303"/>
      <c r="AA109" s="303"/>
      <c r="AB109" s="303"/>
      <c r="AC109" s="303"/>
      <c r="AD109" s="303"/>
      <c r="AE109" s="303"/>
      <c r="AF109" s="303"/>
      <c r="AG109" s="303"/>
      <c r="AH109" s="303"/>
      <c r="AI109" s="303"/>
      <c r="AJ109" s="303"/>
      <c r="AK109" s="303"/>
      <c r="AL109" s="303"/>
      <c r="AM109" s="303"/>
      <c r="AN109" s="303"/>
      <c r="AO109" s="303"/>
      <c r="AP109" s="303"/>
      <c r="AQ109" s="303"/>
      <c r="AR109" s="303"/>
      <c r="AS109" s="303"/>
      <c r="AT109" s="303"/>
      <c r="AU109" s="303"/>
      <c r="AV109" s="303"/>
      <c r="AW109" s="303"/>
      <c r="AX109" s="303"/>
      <c r="AY109" s="303"/>
      <c r="AZ109" s="303"/>
      <c r="BA109" s="303"/>
      <c r="BB109" s="303"/>
      <c r="BC109" s="303"/>
      <c r="BD109" s="303"/>
      <c r="BE109" s="303"/>
      <c r="BF109" s="303"/>
      <c r="BG109" s="303"/>
      <c r="BH109" s="303"/>
      <c r="BI109" s="303"/>
      <c r="BJ109" s="303"/>
      <c r="BK109" s="303"/>
      <c r="BL109" s="303"/>
      <c r="BM109" s="303"/>
      <c r="BN109" s="303"/>
      <c r="BO109" s="303"/>
      <c r="BP109" s="303"/>
      <c r="BQ109" s="303"/>
      <c r="BR109" s="303"/>
      <c r="BS109" s="303"/>
      <c r="BT109" s="303"/>
      <c r="BU109" s="303"/>
      <c r="BV109" s="303"/>
      <c r="BW109" s="303"/>
      <c r="BX109" s="303"/>
      <c r="BY109" s="303"/>
      <c r="BZ109" s="303"/>
      <c r="CA109" s="303"/>
    </row>
    <row r="110" spans="2:79">
      <c r="B110" s="825" t="s">
        <v>501</v>
      </c>
      <c r="C110" s="832" t="s">
        <v>495</v>
      </c>
      <c r="D110" s="272"/>
      <c r="E110" s="257"/>
      <c r="F110" s="257"/>
      <c r="G110" s="274">
        <f t="shared" si="32"/>
        <v>0</v>
      </c>
      <c r="H110" s="272"/>
      <c r="I110" s="257"/>
      <c r="J110" s="257"/>
      <c r="K110" s="274">
        <f t="shared" si="33"/>
        <v>0</v>
      </c>
      <c r="L110" s="272"/>
      <c r="M110" s="257"/>
      <c r="N110" s="257"/>
      <c r="O110" s="274">
        <f t="shared" si="34"/>
        <v>0</v>
      </c>
      <c r="P110" s="272"/>
      <c r="Q110" s="257"/>
      <c r="R110" s="257"/>
      <c r="S110" s="274">
        <f t="shared" si="35"/>
        <v>0</v>
      </c>
      <c r="T110" s="303"/>
      <c r="U110" s="303"/>
      <c r="V110" s="303"/>
      <c r="W110" s="303"/>
      <c r="X110" s="303"/>
      <c r="Y110" s="303"/>
      <c r="Z110" s="303"/>
      <c r="AA110" s="303"/>
      <c r="AB110" s="303"/>
      <c r="AC110" s="303"/>
      <c r="AD110" s="303"/>
      <c r="AE110" s="303"/>
      <c r="AF110" s="303"/>
      <c r="AG110" s="303"/>
      <c r="AH110" s="303"/>
      <c r="AI110" s="303"/>
      <c r="AJ110" s="303"/>
      <c r="AK110" s="303"/>
      <c r="AL110" s="303"/>
      <c r="AM110" s="303"/>
      <c r="AN110" s="303"/>
      <c r="AO110" s="303"/>
      <c r="AP110" s="303"/>
      <c r="AQ110" s="303"/>
      <c r="AR110" s="303"/>
      <c r="AS110" s="303"/>
      <c r="AT110" s="303"/>
      <c r="AU110" s="303"/>
      <c r="AV110" s="303"/>
      <c r="AW110" s="303"/>
      <c r="AX110" s="303"/>
      <c r="AY110" s="303"/>
      <c r="AZ110" s="303"/>
      <c r="BA110" s="303"/>
      <c r="BB110" s="303"/>
      <c r="BC110" s="303"/>
      <c r="BD110" s="303"/>
      <c r="BE110" s="303"/>
      <c r="BF110" s="303"/>
      <c r="BG110" s="303"/>
      <c r="BH110" s="303"/>
      <c r="BI110" s="303"/>
      <c r="BJ110" s="303"/>
      <c r="BK110" s="303"/>
      <c r="BL110" s="303"/>
      <c r="BM110" s="303"/>
      <c r="BN110" s="303"/>
      <c r="BO110" s="303"/>
      <c r="BP110" s="303"/>
      <c r="BQ110" s="303"/>
      <c r="BR110" s="303"/>
      <c r="BS110" s="303"/>
      <c r="BT110" s="303"/>
      <c r="BU110" s="303"/>
      <c r="BV110" s="303"/>
      <c r="BW110" s="303"/>
      <c r="BX110" s="303"/>
      <c r="BY110" s="303"/>
      <c r="BZ110" s="303"/>
      <c r="CA110" s="303"/>
    </row>
    <row r="111" spans="2:79">
      <c r="B111" s="825" t="s">
        <v>502</v>
      </c>
      <c r="C111" s="832" t="s">
        <v>495</v>
      </c>
      <c r="D111" s="272"/>
      <c r="E111" s="257"/>
      <c r="F111" s="257"/>
      <c r="G111" s="274">
        <f t="shared" si="32"/>
        <v>0</v>
      </c>
      <c r="H111" s="272"/>
      <c r="I111" s="257"/>
      <c r="J111" s="257"/>
      <c r="K111" s="274">
        <f t="shared" si="33"/>
        <v>0</v>
      </c>
      <c r="L111" s="272"/>
      <c r="M111" s="257"/>
      <c r="N111" s="257"/>
      <c r="O111" s="274">
        <f t="shared" si="34"/>
        <v>0</v>
      </c>
      <c r="P111" s="272"/>
      <c r="Q111" s="257"/>
      <c r="R111" s="257"/>
      <c r="S111" s="274">
        <f t="shared" si="35"/>
        <v>0</v>
      </c>
      <c r="T111" s="303"/>
      <c r="U111" s="303"/>
      <c r="V111" s="303"/>
      <c r="W111" s="303"/>
      <c r="X111" s="303"/>
      <c r="Y111" s="303"/>
      <c r="Z111" s="303"/>
      <c r="AA111" s="303"/>
      <c r="AB111" s="303"/>
      <c r="AC111" s="303"/>
      <c r="AD111" s="303"/>
      <c r="AE111" s="303"/>
      <c r="AF111" s="303"/>
      <c r="AG111" s="303"/>
      <c r="AH111" s="303"/>
      <c r="AI111" s="303"/>
      <c r="AJ111" s="303"/>
      <c r="AK111" s="303"/>
      <c r="AL111" s="303"/>
      <c r="AM111" s="303"/>
      <c r="AN111" s="303"/>
      <c r="AO111" s="303"/>
      <c r="AP111" s="303"/>
      <c r="AQ111" s="303"/>
      <c r="AR111" s="303"/>
      <c r="AS111" s="303"/>
      <c r="AT111" s="303"/>
      <c r="AU111" s="303"/>
      <c r="AV111" s="303"/>
      <c r="AW111" s="303"/>
      <c r="AX111" s="303"/>
      <c r="AY111" s="303"/>
      <c r="AZ111" s="303"/>
      <c r="BA111" s="303"/>
      <c r="BB111" s="303"/>
      <c r="BC111" s="303"/>
      <c r="BD111" s="303"/>
      <c r="BE111" s="303"/>
      <c r="BF111" s="303"/>
      <c r="BG111" s="303"/>
      <c r="BH111" s="303"/>
      <c r="BI111" s="303"/>
      <c r="BJ111" s="303"/>
      <c r="BK111" s="303"/>
      <c r="BL111" s="303"/>
      <c r="BM111" s="303"/>
      <c r="BN111" s="303"/>
      <c r="BO111" s="303"/>
      <c r="BP111" s="303"/>
      <c r="BQ111" s="303"/>
      <c r="BR111" s="303"/>
      <c r="BS111" s="303"/>
      <c r="BT111" s="303"/>
      <c r="BU111" s="303"/>
      <c r="BV111" s="303"/>
      <c r="BW111" s="303"/>
      <c r="BX111" s="303"/>
      <c r="BY111" s="303"/>
      <c r="BZ111" s="303"/>
      <c r="CA111" s="303"/>
    </row>
    <row r="112" spans="2:79">
      <c r="B112" s="825" t="s">
        <v>503</v>
      </c>
      <c r="C112" s="832" t="s">
        <v>495</v>
      </c>
      <c r="D112" s="272"/>
      <c r="E112" s="257"/>
      <c r="F112" s="257"/>
      <c r="G112" s="274">
        <f t="shared" si="32"/>
        <v>0</v>
      </c>
      <c r="H112" s="272"/>
      <c r="I112" s="257"/>
      <c r="J112" s="257"/>
      <c r="K112" s="274">
        <f t="shared" si="33"/>
        <v>0</v>
      </c>
      <c r="L112" s="272"/>
      <c r="M112" s="257"/>
      <c r="N112" s="257"/>
      <c r="O112" s="274">
        <f t="shared" si="34"/>
        <v>0</v>
      </c>
      <c r="P112" s="272"/>
      <c r="Q112" s="257"/>
      <c r="R112" s="257"/>
      <c r="S112" s="274">
        <f t="shared" si="35"/>
        <v>0</v>
      </c>
      <c r="T112" s="303"/>
      <c r="U112" s="303"/>
      <c r="V112" s="303"/>
      <c r="W112" s="303"/>
      <c r="X112" s="303"/>
      <c r="Y112" s="303"/>
      <c r="Z112" s="303"/>
      <c r="AA112" s="303"/>
      <c r="AB112" s="303"/>
      <c r="AC112" s="303"/>
      <c r="AD112" s="303"/>
      <c r="AE112" s="303"/>
      <c r="AF112" s="303"/>
      <c r="AG112" s="303"/>
      <c r="AH112" s="303"/>
      <c r="AI112" s="303"/>
      <c r="AJ112" s="303"/>
      <c r="AK112" s="303"/>
      <c r="AL112" s="303"/>
      <c r="AM112" s="303"/>
      <c r="AN112" s="303"/>
      <c r="AO112" s="303"/>
      <c r="AP112" s="303"/>
      <c r="AQ112" s="303"/>
      <c r="AR112" s="303"/>
      <c r="AS112" s="303"/>
      <c r="AT112" s="303"/>
      <c r="AU112" s="303"/>
      <c r="AV112" s="303"/>
      <c r="AW112" s="303"/>
      <c r="AX112" s="303"/>
      <c r="AY112" s="303"/>
      <c r="AZ112" s="303"/>
      <c r="BA112" s="303"/>
      <c r="BB112" s="303"/>
      <c r="BC112" s="303"/>
      <c r="BD112" s="303"/>
      <c r="BE112" s="303"/>
      <c r="BF112" s="303"/>
      <c r="BG112" s="303"/>
      <c r="BH112" s="303"/>
      <c r="BI112" s="303"/>
      <c r="BJ112" s="303"/>
      <c r="BK112" s="303"/>
      <c r="BL112" s="303"/>
      <c r="BM112" s="303"/>
      <c r="BN112" s="303"/>
      <c r="BO112" s="303"/>
      <c r="BP112" s="303"/>
      <c r="BQ112" s="303"/>
      <c r="BR112" s="303"/>
      <c r="BS112" s="303"/>
      <c r="BT112" s="303"/>
      <c r="BU112" s="303"/>
      <c r="BV112" s="303"/>
      <c r="BW112" s="303"/>
      <c r="BX112" s="303"/>
      <c r="BY112" s="303"/>
      <c r="BZ112" s="303"/>
      <c r="CA112" s="303"/>
    </row>
    <row r="113" spans="2:79">
      <c r="B113" s="825" t="s">
        <v>504</v>
      </c>
      <c r="C113" s="832" t="s">
        <v>495</v>
      </c>
      <c r="D113" s="272"/>
      <c r="E113" s="257"/>
      <c r="F113" s="257"/>
      <c r="G113" s="274">
        <f t="shared" si="32"/>
        <v>0</v>
      </c>
      <c r="H113" s="272"/>
      <c r="I113" s="257"/>
      <c r="J113" s="257"/>
      <c r="K113" s="274">
        <f t="shared" si="33"/>
        <v>0</v>
      </c>
      <c r="L113" s="272"/>
      <c r="M113" s="257"/>
      <c r="N113" s="257"/>
      <c r="O113" s="274">
        <f t="shared" si="34"/>
        <v>0</v>
      </c>
      <c r="P113" s="272"/>
      <c r="Q113" s="257"/>
      <c r="R113" s="257"/>
      <c r="S113" s="274">
        <f t="shared" si="35"/>
        <v>0</v>
      </c>
      <c r="T113" s="303"/>
      <c r="U113" s="303"/>
      <c r="V113" s="303"/>
      <c r="W113" s="303"/>
      <c r="X113" s="303"/>
      <c r="Y113" s="303"/>
      <c r="Z113" s="303"/>
      <c r="AA113" s="303"/>
      <c r="AB113" s="303"/>
      <c r="AC113" s="303"/>
      <c r="AD113" s="303"/>
      <c r="AE113" s="303"/>
      <c r="AF113" s="303"/>
      <c r="AG113" s="303"/>
      <c r="AH113" s="303"/>
      <c r="AI113" s="303"/>
      <c r="AJ113" s="303"/>
      <c r="AK113" s="303"/>
      <c r="AL113" s="303"/>
      <c r="AM113" s="303"/>
      <c r="AN113" s="303"/>
      <c r="AO113" s="303"/>
      <c r="AP113" s="303"/>
      <c r="AQ113" s="303"/>
      <c r="AR113" s="303"/>
      <c r="AS113" s="303"/>
      <c r="AT113" s="303"/>
      <c r="AU113" s="303"/>
      <c r="AV113" s="303"/>
      <c r="AW113" s="303"/>
      <c r="AX113" s="303"/>
      <c r="AY113" s="303"/>
      <c r="AZ113" s="303"/>
      <c r="BA113" s="303"/>
      <c r="BB113" s="303"/>
      <c r="BC113" s="303"/>
      <c r="BD113" s="303"/>
      <c r="BE113" s="303"/>
      <c r="BF113" s="303"/>
      <c r="BG113" s="303"/>
      <c r="BH113" s="303"/>
      <c r="BI113" s="303"/>
      <c r="BJ113" s="303"/>
      <c r="BK113" s="303"/>
      <c r="BL113" s="303"/>
      <c r="BM113" s="303"/>
      <c r="BN113" s="303"/>
      <c r="BO113" s="303"/>
      <c r="BP113" s="303"/>
      <c r="BQ113" s="303"/>
      <c r="BR113" s="303"/>
      <c r="BS113" s="303"/>
      <c r="BT113" s="303"/>
      <c r="BU113" s="303"/>
      <c r="BV113" s="303"/>
      <c r="BW113" s="303"/>
      <c r="BX113" s="303"/>
      <c r="BY113" s="303"/>
      <c r="BZ113" s="303"/>
      <c r="CA113" s="303"/>
    </row>
    <row r="114" spans="2:79">
      <c r="B114" s="825" t="s">
        <v>505</v>
      </c>
      <c r="C114" s="832" t="s">
        <v>495</v>
      </c>
      <c r="D114" s="272"/>
      <c r="E114" s="257"/>
      <c r="F114" s="257"/>
      <c r="G114" s="274">
        <f t="shared" si="32"/>
        <v>0</v>
      </c>
      <c r="H114" s="272"/>
      <c r="I114" s="257"/>
      <c r="J114" s="257"/>
      <c r="K114" s="274">
        <f t="shared" si="33"/>
        <v>0</v>
      </c>
      <c r="L114" s="272"/>
      <c r="M114" s="257"/>
      <c r="N114" s="257"/>
      <c r="O114" s="274">
        <f t="shared" si="34"/>
        <v>0</v>
      </c>
      <c r="P114" s="272"/>
      <c r="Q114" s="257"/>
      <c r="R114" s="257"/>
      <c r="S114" s="274">
        <f t="shared" si="35"/>
        <v>0</v>
      </c>
      <c r="T114" s="303"/>
      <c r="U114" s="303"/>
      <c r="V114" s="303"/>
      <c r="W114" s="303"/>
      <c r="X114" s="303"/>
      <c r="Y114" s="303"/>
      <c r="Z114" s="303"/>
      <c r="AA114" s="303"/>
      <c r="AB114" s="303"/>
      <c r="AC114" s="303"/>
      <c r="AD114" s="303"/>
      <c r="AE114" s="303"/>
      <c r="AF114" s="303"/>
      <c r="AG114" s="303"/>
      <c r="AH114" s="303"/>
      <c r="AI114" s="303"/>
      <c r="AJ114" s="303"/>
      <c r="AK114" s="303"/>
      <c r="AL114" s="303"/>
      <c r="AM114" s="303"/>
      <c r="AN114" s="303"/>
      <c r="AO114" s="303"/>
      <c r="AP114" s="303"/>
      <c r="AQ114" s="303"/>
      <c r="AR114" s="303"/>
      <c r="AS114" s="303"/>
      <c r="AT114" s="303"/>
      <c r="AU114" s="303"/>
      <c r="AV114" s="303"/>
      <c r="AW114" s="303"/>
      <c r="AX114" s="303"/>
      <c r="AY114" s="303"/>
      <c r="AZ114" s="303"/>
      <c r="BA114" s="303"/>
      <c r="BB114" s="303"/>
      <c r="BC114" s="303"/>
      <c r="BD114" s="303"/>
      <c r="BE114" s="303"/>
      <c r="BF114" s="303"/>
      <c r="BG114" s="303"/>
      <c r="BH114" s="303"/>
      <c r="BI114" s="303"/>
      <c r="BJ114" s="303"/>
      <c r="BK114" s="303"/>
      <c r="BL114" s="303"/>
      <c r="BM114" s="303"/>
      <c r="BN114" s="303"/>
      <c r="BO114" s="303"/>
      <c r="BP114" s="303"/>
      <c r="BQ114" s="303"/>
      <c r="BR114" s="303"/>
      <c r="BS114" s="303"/>
      <c r="BT114" s="303"/>
      <c r="BU114" s="303"/>
      <c r="BV114" s="303"/>
      <c r="BW114" s="303"/>
      <c r="BX114" s="303"/>
      <c r="BY114" s="303"/>
      <c r="BZ114" s="303"/>
      <c r="CA114" s="303"/>
    </row>
    <row r="115" spans="2:79">
      <c r="B115" s="825" t="s">
        <v>506</v>
      </c>
      <c r="C115" s="832" t="s">
        <v>495</v>
      </c>
      <c r="D115" s="272"/>
      <c r="E115" s="257"/>
      <c r="F115" s="257"/>
      <c r="G115" s="274">
        <f t="shared" si="32"/>
        <v>0</v>
      </c>
      <c r="H115" s="272"/>
      <c r="I115" s="257"/>
      <c r="J115" s="257"/>
      <c r="K115" s="274">
        <f t="shared" si="33"/>
        <v>0</v>
      </c>
      <c r="L115" s="272"/>
      <c r="M115" s="257"/>
      <c r="N115" s="257"/>
      <c r="O115" s="274">
        <f t="shared" si="34"/>
        <v>0</v>
      </c>
      <c r="P115" s="272"/>
      <c r="Q115" s="257"/>
      <c r="R115" s="257"/>
      <c r="S115" s="274">
        <f t="shared" si="35"/>
        <v>0</v>
      </c>
      <c r="T115" s="303"/>
      <c r="U115" s="303"/>
      <c r="V115" s="303"/>
      <c r="W115" s="303"/>
      <c r="X115" s="303"/>
      <c r="Y115" s="303"/>
      <c r="Z115" s="303"/>
      <c r="AA115" s="303"/>
      <c r="AB115" s="303"/>
      <c r="AC115" s="303"/>
      <c r="AD115" s="303"/>
      <c r="AE115" s="303"/>
      <c r="AF115" s="303"/>
      <c r="AG115" s="303"/>
      <c r="AH115" s="303"/>
      <c r="AI115" s="303"/>
      <c r="AJ115" s="303"/>
      <c r="AK115" s="303"/>
      <c r="AL115" s="303"/>
      <c r="AM115" s="303"/>
      <c r="AN115" s="303"/>
      <c r="AO115" s="303"/>
      <c r="AP115" s="303"/>
      <c r="AQ115" s="303"/>
      <c r="AR115" s="303"/>
      <c r="AS115" s="303"/>
      <c r="AT115" s="303"/>
      <c r="AU115" s="303"/>
      <c r="AV115" s="303"/>
      <c r="AW115" s="303"/>
      <c r="AX115" s="303"/>
      <c r="AY115" s="303"/>
      <c r="AZ115" s="303"/>
      <c r="BA115" s="303"/>
      <c r="BB115" s="303"/>
      <c r="BC115" s="303"/>
      <c r="BD115" s="303"/>
      <c r="BE115" s="303"/>
      <c r="BF115" s="303"/>
      <c r="BG115" s="303"/>
      <c r="BH115" s="303"/>
      <c r="BI115" s="303"/>
      <c r="BJ115" s="303"/>
      <c r="BK115" s="303"/>
      <c r="BL115" s="303"/>
      <c r="BM115" s="303"/>
      <c r="BN115" s="303"/>
      <c r="BO115" s="303"/>
      <c r="BP115" s="303"/>
      <c r="BQ115" s="303"/>
      <c r="BR115" s="303"/>
      <c r="BS115" s="303"/>
      <c r="BT115" s="303"/>
      <c r="BU115" s="303"/>
      <c r="BV115" s="303"/>
      <c r="BW115" s="303"/>
      <c r="BX115" s="303"/>
      <c r="BY115" s="303"/>
      <c r="BZ115" s="303"/>
      <c r="CA115" s="303"/>
    </row>
    <row r="116" spans="2:79">
      <c r="B116" s="822" t="s">
        <v>843</v>
      </c>
      <c r="C116" s="839"/>
      <c r="D116" s="270"/>
      <c r="E116" s="256"/>
      <c r="F116" s="256"/>
      <c r="G116" s="271">
        <f>SUM(G117:G128)</f>
        <v>0</v>
      </c>
      <c r="H116" s="270"/>
      <c r="I116" s="256"/>
      <c r="J116" s="256"/>
      <c r="K116" s="271">
        <f>SUM(K117:K128)</f>
        <v>0</v>
      </c>
      <c r="L116" s="270"/>
      <c r="M116" s="256"/>
      <c r="N116" s="256"/>
      <c r="O116" s="271">
        <f>SUM(O117:O128)</f>
        <v>0</v>
      </c>
      <c r="P116" s="270"/>
      <c r="Q116" s="256"/>
      <c r="R116" s="256"/>
      <c r="S116" s="271">
        <f>SUM(S117:S128)</f>
        <v>0</v>
      </c>
      <c r="T116" s="303"/>
      <c r="U116" s="303"/>
      <c r="V116" s="303"/>
      <c r="W116" s="303"/>
      <c r="X116" s="303"/>
      <c r="Y116" s="303"/>
      <c r="Z116" s="303"/>
      <c r="AA116" s="303"/>
      <c r="AB116" s="303"/>
      <c r="AC116" s="303"/>
      <c r="AD116" s="303"/>
      <c r="AE116" s="303"/>
      <c r="AF116" s="303"/>
      <c r="AG116" s="303"/>
      <c r="AH116" s="303"/>
      <c r="AI116" s="303"/>
      <c r="AJ116" s="303"/>
      <c r="AK116" s="303"/>
      <c r="AL116" s="303"/>
      <c r="AM116" s="303"/>
      <c r="AN116" s="303"/>
      <c r="AO116" s="303"/>
      <c r="AP116" s="303"/>
      <c r="AQ116" s="303"/>
      <c r="AR116" s="303"/>
      <c r="AS116" s="303"/>
      <c r="AT116" s="303"/>
      <c r="AU116" s="303"/>
      <c r="AV116" s="303"/>
      <c r="AW116" s="303"/>
      <c r="AX116" s="303"/>
      <c r="AY116" s="303"/>
      <c r="AZ116" s="303"/>
      <c r="BA116" s="303"/>
      <c r="BB116" s="303"/>
      <c r="BC116" s="303"/>
      <c r="BD116" s="303"/>
      <c r="BE116" s="303"/>
      <c r="BF116" s="303"/>
      <c r="BG116" s="303"/>
      <c r="BH116" s="303"/>
      <c r="BI116" s="303"/>
      <c r="BJ116" s="303"/>
      <c r="BK116" s="303"/>
      <c r="BL116" s="303"/>
      <c r="BM116" s="303"/>
      <c r="BN116" s="303"/>
      <c r="BO116" s="303"/>
      <c r="BP116" s="303"/>
      <c r="BQ116" s="303"/>
      <c r="BR116" s="303"/>
      <c r="BS116" s="303"/>
      <c r="BT116" s="303"/>
      <c r="BU116" s="303"/>
      <c r="BV116" s="303"/>
      <c r="BW116" s="303"/>
      <c r="BX116" s="303"/>
      <c r="BY116" s="303"/>
      <c r="BZ116" s="303"/>
      <c r="CA116" s="303"/>
    </row>
    <row r="117" spans="2:79">
      <c r="B117" s="825" t="s">
        <v>494</v>
      </c>
      <c r="C117" s="832" t="s">
        <v>102</v>
      </c>
      <c r="D117" s="272"/>
      <c r="E117" s="257"/>
      <c r="F117" s="257"/>
      <c r="G117" s="274">
        <f t="shared" ref="G117:G128" si="36">D117*(E117+F117)</f>
        <v>0</v>
      </c>
      <c r="H117" s="272"/>
      <c r="I117" s="257"/>
      <c r="J117" s="257"/>
      <c r="K117" s="274">
        <f t="shared" ref="K117:K128" si="37">H117*(I117+J117)</f>
        <v>0</v>
      </c>
      <c r="L117" s="272"/>
      <c r="M117" s="257"/>
      <c r="N117" s="257"/>
      <c r="O117" s="274">
        <f t="shared" ref="O117:O128" si="38">L117*(M117+N117)</f>
        <v>0</v>
      </c>
      <c r="P117" s="272"/>
      <c r="Q117" s="257"/>
      <c r="R117" s="257"/>
      <c r="S117" s="274">
        <f t="shared" ref="S117:S128" si="39">P117*(Q117+R117)</f>
        <v>0</v>
      </c>
      <c r="T117" s="303"/>
      <c r="U117" s="303"/>
      <c r="V117" s="303"/>
      <c r="W117" s="303"/>
      <c r="X117" s="303"/>
      <c r="Y117" s="303"/>
      <c r="Z117" s="303"/>
      <c r="AA117" s="303"/>
      <c r="AB117" s="303"/>
      <c r="AC117" s="303"/>
      <c r="AD117" s="303"/>
      <c r="AE117" s="303"/>
      <c r="AF117" s="303"/>
      <c r="AG117" s="303"/>
      <c r="AH117" s="303"/>
      <c r="AI117" s="303"/>
      <c r="AJ117" s="303"/>
      <c r="AK117" s="303"/>
      <c r="AL117" s="303"/>
      <c r="AM117" s="303"/>
      <c r="AN117" s="303"/>
      <c r="AO117" s="303"/>
      <c r="AP117" s="303"/>
      <c r="AQ117" s="303"/>
      <c r="AR117" s="303"/>
      <c r="AS117" s="303"/>
      <c r="AT117" s="303"/>
      <c r="AU117" s="303"/>
      <c r="AV117" s="303"/>
      <c r="AW117" s="303"/>
      <c r="AX117" s="303"/>
      <c r="AY117" s="303"/>
      <c r="AZ117" s="303"/>
      <c r="BA117" s="303"/>
      <c r="BB117" s="303"/>
      <c r="BC117" s="303"/>
      <c r="BD117" s="303"/>
      <c r="BE117" s="303"/>
      <c r="BF117" s="303"/>
      <c r="BG117" s="303"/>
      <c r="BH117" s="303"/>
      <c r="BI117" s="303"/>
      <c r="BJ117" s="303"/>
      <c r="BK117" s="303"/>
      <c r="BL117" s="303"/>
      <c r="BM117" s="303"/>
      <c r="BN117" s="303"/>
      <c r="BO117" s="303"/>
      <c r="BP117" s="303"/>
      <c r="BQ117" s="303"/>
      <c r="BR117" s="303"/>
      <c r="BS117" s="303"/>
      <c r="BT117" s="303"/>
      <c r="BU117" s="303"/>
      <c r="BV117" s="303"/>
      <c r="BW117" s="303"/>
      <c r="BX117" s="303"/>
      <c r="BY117" s="303"/>
      <c r="BZ117" s="303"/>
      <c r="CA117" s="303"/>
    </row>
    <row r="118" spans="2:79">
      <c r="B118" s="825" t="s">
        <v>496</v>
      </c>
      <c r="C118" s="832" t="s">
        <v>102</v>
      </c>
      <c r="D118" s="272"/>
      <c r="E118" s="257"/>
      <c r="F118" s="257"/>
      <c r="G118" s="274">
        <f t="shared" si="36"/>
        <v>0</v>
      </c>
      <c r="H118" s="272"/>
      <c r="I118" s="257"/>
      <c r="J118" s="257"/>
      <c r="K118" s="274">
        <f t="shared" si="37"/>
        <v>0</v>
      </c>
      <c r="L118" s="272"/>
      <c r="M118" s="257"/>
      <c r="N118" s="257"/>
      <c r="O118" s="274">
        <f t="shared" si="38"/>
        <v>0</v>
      </c>
      <c r="P118" s="272"/>
      <c r="Q118" s="257"/>
      <c r="R118" s="257"/>
      <c r="S118" s="274">
        <f t="shared" si="39"/>
        <v>0</v>
      </c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303"/>
      <c r="AF118" s="303"/>
      <c r="AG118" s="303"/>
      <c r="AH118" s="303"/>
      <c r="AI118" s="303"/>
      <c r="AJ118" s="303"/>
      <c r="AK118" s="303"/>
      <c r="AL118" s="303"/>
      <c r="AM118" s="303"/>
      <c r="AN118" s="303"/>
      <c r="AO118" s="303"/>
      <c r="AP118" s="303"/>
      <c r="AQ118" s="303"/>
      <c r="AR118" s="303"/>
      <c r="AS118" s="303"/>
      <c r="AT118" s="303"/>
      <c r="AU118" s="303"/>
      <c r="AV118" s="303"/>
      <c r="AW118" s="303"/>
      <c r="AX118" s="303"/>
      <c r="AY118" s="303"/>
      <c r="AZ118" s="303"/>
      <c r="BA118" s="303"/>
      <c r="BB118" s="303"/>
      <c r="BC118" s="303"/>
      <c r="BD118" s="303"/>
      <c r="BE118" s="303"/>
      <c r="BF118" s="303"/>
      <c r="BG118" s="303"/>
      <c r="BH118" s="303"/>
      <c r="BI118" s="303"/>
      <c r="BJ118" s="303"/>
      <c r="BK118" s="303"/>
      <c r="BL118" s="303"/>
      <c r="BM118" s="303"/>
      <c r="BN118" s="303"/>
      <c r="BO118" s="303"/>
      <c r="BP118" s="303"/>
      <c r="BQ118" s="303"/>
      <c r="BR118" s="303"/>
      <c r="BS118" s="303"/>
      <c r="BT118" s="303"/>
      <c r="BU118" s="303"/>
      <c r="BV118" s="303"/>
      <c r="BW118" s="303"/>
      <c r="BX118" s="303"/>
      <c r="BY118" s="303"/>
      <c r="BZ118" s="303"/>
      <c r="CA118" s="303"/>
    </row>
    <row r="119" spans="2:79">
      <c r="B119" s="825" t="s">
        <v>497</v>
      </c>
      <c r="C119" s="832" t="s">
        <v>102</v>
      </c>
      <c r="D119" s="272"/>
      <c r="E119" s="257"/>
      <c r="F119" s="257"/>
      <c r="G119" s="274">
        <f t="shared" si="36"/>
        <v>0</v>
      </c>
      <c r="H119" s="272"/>
      <c r="I119" s="257"/>
      <c r="J119" s="257"/>
      <c r="K119" s="274">
        <f t="shared" si="37"/>
        <v>0</v>
      </c>
      <c r="L119" s="272"/>
      <c r="M119" s="257"/>
      <c r="N119" s="257"/>
      <c r="O119" s="274">
        <f t="shared" si="38"/>
        <v>0</v>
      </c>
      <c r="P119" s="272"/>
      <c r="Q119" s="257"/>
      <c r="R119" s="257"/>
      <c r="S119" s="274">
        <f t="shared" si="39"/>
        <v>0</v>
      </c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L119" s="303"/>
      <c r="AM119" s="303"/>
      <c r="AN119" s="303"/>
      <c r="AO119" s="303"/>
      <c r="AP119" s="303"/>
      <c r="AQ119" s="303"/>
      <c r="AR119" s="303"/>
      <c r="AS119" s="303"/>
      <c r="AT119" s="303"/>
      <c r="AU119" s="303"/>
      <c r="AV119" s="303"/>
      <c r="AW119" s="303"/>
      <c r="AX119" s="303"/>
      <c r="AY119" s="303"/>
      <c r="AZ119" s="303"/>
      <c r="BA119" s="303"/>
      <c r="BB119" s="303"/>
      <c r="BC119" s="303"/>
      <c r="BD119" s="303"/>
      <c r="BE119" s="303"/>
      <c r="BF119" s="303"/>
      <c r="BG119" s="303"/>
      <c r="BH119" s="303"/>
      <c r="BI119" s="303"/>
      <c r="BJ119" s="303"/>
      <c r="BK119" s="303"/>
      <c r="BL119" s="303"/>
      <c r="BM119" s="303"/>
      <c r="BN119" s="303"/>
      <c r="BO119" s="303"/>
      <c r="BP119" s="303"/>
      <c r="BQ119" s="303"/>
      <c r="BR119" s="303"/>
      <c r="BS119" s="303"/>
      <c r="BT119" s="303"/>
      <c r="BU119" s="303"/>
      <c r="BV119" s="303"/>
      <c r="BW119" s="303"/>
      <c r="BX119" s="303"/>
      <c r="BY119" s="303"/>
      <c r="BZ119" s="303"/>
      <c r="CA119" s="303"/>
    </row>
    <row r="120" spans="2:79">
      <c r="B120" s="825" t="s">
        <v>498</v>
      </c>
      <c r="C120" s="832" t="s">
        <v>102</v>
      </c>
      <c r="D120" s="272"/>
      <c r="E120" s="257"/>
      <c r="F120" s="257"/>
      <c r="G120" s="274">
        <f t="shared" si="36"/>
        <v>0</v>
      </c>
      <c r="H120" s="272"/>
      <c r="I120" s="257"/>
      <c r="J120" s="257"/>
      <c r="K120" s="274">
        <f t="shared" si="37"/>
        <v>0</v>
      </c>
      <c r="L120" s="272"/>
      <c r="M120" s="257"/>
      <c r="N120" s="257"/>
      <c r="O120" s="274">
        <f t="shared" si="38"/>
        <v>0</v>
      </c>
      <c r="P120" s="272"/>
      <c r="Q120" s="257"/>
      <c r="R120" s="257"/>
      <c r="S120" s="274">
        <f t="shared" si="39"/>
        <v>0</v>
      </c>
      <c r="T120" s="303"/>
      <c r="U120" s="303"/>
      <c r="V120" s="303"/>
      <c r="W120" s="303"/>
      <c r="X120" s="303"/>
      <c r="Y120" s="303"/>
      <c r="Z120" s="303"/>
      <c r="AA120" s="303"/>
      <c r="AB120" s="303"/>
      <c r="AC120" s="303"/>
      <c r="AD120" s="303"/>
      <c r="AE120" s="303"/>
      <c r="AF120" s="303"/>
      <c r="AG120" s="303"/>
      <c r="AH120" s="303"/>
      <c r="AI120" s="303"/>
      <c r="AJ120" s="303"/>
      <c r="AK120" s="303"/>
      <c r="AL120" s="303"/>
      <c r="AM120" s="303"/>
      <c r="AN120" s="303"/>
      <c r="AO120" s="303"/>
      <c r="AP120" s="303"/>
      <c r="AQ120" s="303"/>
      <c r="AR120" s="303"/>
      <c r="AS120" s="303"/>
      <c r="AT120" s="303"/>
      <c r="AU120" s="303"/>
      <c r="AV120" s="303"/>
      <c r="AW120" s="303"/>
      <c r="AX120" s="303"/>
      <c r="AY120" s="303"/>
      <c r="AZ120" s="303"/>
      <c r="BA120" s="303"/>
      <c r="BB120" s="303"/>
      <c r="BC120" s="303"/>
      <c r="BD120" s="303"/>
      <c r="BE120" s="303"/>
      <c r="BF120" s="303"/>
      <c r="BG120" s="303"/>
      <c r="BH120" s="303"/>
      <c r="BI120" s="303"/>
      <c r="BJ120" s="303"/>
      <c r="BK120" s="303"/>
      <c r="BL120" s="303"/>
      <c r="BM120" s="303"/>
      <c r="BN120" s="303"/>
      <c r="BO120" s="303"/>
      <c r="BP120" s="303"/>
      <c r="BQ120" s="303"/>
      <c r="BR120" s="303"/>
      <c r="BS120" s="303"/>
      <c r="BT120" s="303"/>
      <c r="BU120" s="303"/>
      <c r="BV120" s="303"/>
      <c r="BW120" s="303"/>
      <c r="BX120" s="303"/>
      <c r="BY120" s="303"/>
      <c r="BZ120" s="303"/>
      <c r="CA120" s="303"/>
    </row>
    <row r="121" spans="2:79">
      <c r="B121" s="825" t="s">
        <v>499</v>
      </c>
      <c r="C121" s="832" t="s">
        <v>102</v>
      </c>
      <c r="D121" s="272"/>
      <c r="E121" s="257"/>
      <c r="F121" s="257"/>
      <c r="G121" s="274">
        <f t="shared" si="36"/>
        <v>0</v>
      </c>
      <c r="H121" s="272"/>
      <c r="I121" s="257"/>
      <c r="J121" s="257"/>
      <c r="K121" s="274">
        <f t="shared" si="37"/>
        <v>0</v>
      </c>
      <c r="L121" s="272"/>
      <c r="M121" s="257"/>
      <c r="N121" s="257"/>
      <c r="O121" s="274">
        <f t="shared" si="38"/>
        <v>0</v>
      </c>
      <c r="P121" s="272"/>
      <c r="Q121" s="257"/>
      <c r="R121" s="257"/>
      <c r="S121" s="274">
        <f t="shared" si="39"/>
        <v>0</v>
      </c>
      <c r="T121" s="303"/>
      <c r="U121" s="303"/>
      <c r="V121" s="303"/>
      <c r="W121" s="303"/>
      <c r="X121" s="303"/>
      <c r="Y121" s="303"/>
      <c r="Z121" s="303"/>
      <c r="AA121" s="303"/>
      <c r="AB121" s="303"/>
      <c r="AC121" s="303"/>
      <c r="AD121" s="303"/>
      <c r="AE121" s="303"/>
      <c r="AF121" s="303"/>
      <c r="AG121" s="303"/>
      <c r="AH121" s="303"/>
      <c r="AI121" s="303"/>
      <c r="AJ121" s="303"/>
      <c r="AK121" s="303"/>
      <c r="AL121" s="303"/>
      <c r="AM121" s="303"/>
      <c r="AN121" s="303"/>
      <c r="AO121" s="303"/>
      <c r="AP121" s="303"/>
      <c r="AQ121" s="303"/>
      <c r="AR121" s="303"/>
      <c r="AS121" s="303"/>
      <c r="AT121" s="303"/>
      <c r="AU121" s="303"/>
      <c r="AV121" s="303"/>
      <c r="AW121" s="303"/>
      <c r="AX121" s="303"/>
      <c r="AY121" s="303"/>
      <c r="AZ121" s="303"/>
      <c r="BA121" s="303"/>
      <c r="BB121" s="303"/>
      <c r="BC121" s="303"/>
      <c r="BD121" s="303"/>
      <c r="BE121" s="303"/>
      <c r="BF121" s="303"/>
      <c r="BG121" s="303"/>
      <c r="BH121" s="303"/>
      <c r="BI121" s="303"/>
      <c r="BJ121" s="303"/>
      <c r="BK121" s="303"/>
      <c r="BL121" s="303"/>
      <c r="BM121" s="303"/>
      <c r="BN121" s="303"/>
      <c r="BO121" s="303"/>
      <c r="BP121" s="303"/>
      <c r="BQ121" s="303"/>
      <c r="BR121" s="303"/>
      <c r="BS121" s="303"/>
      <c r="BT121" s="303"/>
      <c r="BU121" s="303"/>
      <c r="BV121" s="303"/>
      <c r="BW121" s="303"/>
      <c r="BX121" s="303"/>
      <c r="BY121" s="303"/>
      <c r="BZ121" s="303"/>
      <c r="CA121" s="303"/>
    </row>
    <row r="122" spans="2:79">
      <c r="B122" s="825" t="s">
        <v>500</v>
      </c>
      <c r="C122" s="832" t="s">
        <v>102</v>
      </c>
      <c r="D122" s="272"/>
      <c r="E122" s="257"/>
      <c r="F122" s="257"/>
      <c r="G122" s="274">
        <f t="shared" si="36"/>
        <v>0</v>
      </c>
      <c r="H122" s="272"/>
      <c r="I122" s="257"/>
      <c r="J122" s="257"/>
      <c r="K122" s="274">
        <f t="shared" si="37"/>
        <v>0</v>
      </c>
      <c r="L122" s="272"/>
      <c r="M122" s="257"/>
      <c r="N122" s="257"/>
      <c r="O122" s="274">
        <f t="shared" si="38"/>
        <v>0</v>
      </c>
      <c r="P122" s="272"/>
      <c r="Q122" s="257"/>
      <c r="R122" s="257"/>
      <c r="S122" s="274">
        <f t="shared" si="39"/>
        <v>0</v>
      </c>
      <c r="T122" s="303"/>
      <c r="U122" s="303"/>
      <c r="V122" s="303"/>
      <c r="W122" s="303"/>
      <c r="X122" s="303"/>
      <c r="Y122" s="303"/>
      <c r="Z122" s="303"/>
      <c r="AA122" s="303"/>
      <c r="AB122" s="303"/>
      <c r="AC122" s="303"/>
      <c r="AD122" s="303"/>
      <c r="AE122" s="303"/>
      <c r="AF122" s="303"/>
      <c r="AG122" s="303"/>
      <c r="AH122" s="303"/>
      <c r="AI122" s="303"/>
      <c r="AJ122" s="303"/>
      <c r="AK122" s="303"/>
      <c r="AL122" s="303"/>
      <c r="AM122" s="303"/>
      <c r="AN122" s="303"/>
      <c r="AO122" s="303"/>
      <c r="AP122" s="303"/>
      <c r="AQ122" s="303"/>
      <c r="AR122" s="303"/>
      <c r="AS122" s="303"/>
      <c r="AT122" s="303"/>
      <c r="AU122" s="303"/>
      <c r="AV122" s="303"/>
      <c r="AW122" s="303"/>
      <c r="AX122" s="303"/>
      <c r="AY122" s="303"/>
      <c r="AZ122" s="303"/>
      <c r="BA122" s="303"/>
      <c r="BB122" s="303"/>
      <c r="BC122" s="303"/>
      <c r="BD122" s="303"/>
      <c r="BE122" s="303"/>
      <c r="BF122" s="303"/>
      <c r="BG122" s="303"/>
      <c r="BH122" s="303"/>
      <c r="BI122" s="303"/>
      <c r="BJ122" s="303"/>
      <c r="BK122" s="303"/>
      <c r="BL122" s="303"/>
      <c r="BM122" s="303"/>
      <c r="BN122" s="303"/>
      <c r="BO122" s="303"/>
      <c r="BP122" s="303"/>
      <c r="BQ122" s="303"/>
      <c r="BR122" s="303"/>
      <c r="BS122" s="303"/>
      <c r="BT122" s="303"/>
      <c r="BU122" s="303"/>
      <c r="BV122" s="303"/>
      <c r="BW122" s="303"/>
      <c r="BX122" s="303"/>
      <c r="BY122" s="303"/>
      <c r="BZ122" s="303"/>
      <c r="CA122" s="303"/>
    </row>
    <row r="123" spans="2:79">
      <c r="B123" s="825" t="s">
        <v>501</v>
      </c>
      <c r="C123" s="832" t="s">
        <v>102</v>
      </c>
      <c r="D123" s="272"/>
      <c r="E123" s="257"/>
      <c r="F123" s="257"/>
      <c r="G123" s="274">
        <f t="shared" si="36"/>
        <v>0</v>
      </c>
      <c r="H123" s="272"/>
      <c r="I123" s="257"/>
      <c r="J123" s="257"/>
      <c r="K123" s="274">
        <f t="shared" si="37"/>
        <v>0</v>
      </c>
      <c r="L123" s="272"/>
      <c r="M123" s="257"/>
      <c r="N123" s="257"/>
      <c r="O123" s="274">
        <f t="shared" si="38"/>
        <v>0</v>
      </c>
      <c r="P123" s="272"/>
      <c r="Q123" s="257"/>
      <c r="R123" s="257"/>
      <c r="S123" s="274">
        <f t="shared" si="39"/>
        <v>0</v>
      </c>
      <c r="T123" s="303"/>
      <c r="U123" s="303"/>
      <c r="V123" s="303"/>
      <c r="W123" s="303"/>
      <c r="X123" s="303"/>
      <c r="Y123" s="303"/>
      <c r="Z123" s="303"/>
      <c r="AA123" s="303"/>
      <c r="AB123" s="303"/>
      <c r="AC123" s="303"/>
      <c r="AD123" s="303"/>
      <c r="AE123" s="303"/>
      <c r="AF123" s="303"/>
      <c r="AG123" s="303"/>
      <c r="AH123" s="303"/>
      <c r="AI123" s="303"/>
      <c r="AJ123" s="303"/>
      <c r="AK123" s="303"/>
      <c r="AL123" s="303"/>
      <c r="AM123" s="303"/>
      <c r="AN123" s="303"/>
      <c r="AO123" s="303"/>
      <c r="AP123" s="303"/>
      <c r="AQ123" s="303"/>
      <c r="AR123" s="303"/>
      <c r="AS123" s="303"/>
      <c r="AT123" s="303"/>
      <c r="AU123" s="303"/>
      <c r="AV123" s="303"/>
      <c r="AW123" s="303"/>
      <c r="AX123" s="303"/>
      <c r="AY123" s="303"/>
      <c r="AZ123" s="303"/>
      <c r="BA123" s="303"/>
      <c r="BB123" s="303"/>
      <c r="BC123" s="303"/>
      <c r="BD123" s="303"/>
      <c r="BE123" s="303"/>
      <c r="BF123" s="303"/>
      <c r="BG123" s="303"/>
      <c r="BH123" s="303"/>
      <c r="BI123" s="303"/>
      <c r="BJ123" s="303"/>
      <c r="BK123" s="303"/>
      <c r="BL123" s="303"/>
      <c r="BM123" s="303"/>
      <c r="BN123" s="303"/>
      <c r="BO123" s="303"/>
      <c r="BP123" s="303"/>
      <c r="BQ123" s="303"/>
      <c r="BR123" s="303"/>
      <c r="BS123" s="303"/>
      <c r="BT123" s="303"/>
      <c r="BU123" s="303"/>
      <c r="BV123" s="303"/>
      <c r="BW123" s="303"/>
      <c r="BX123" s="303"/>
      <c r="BY123" s="303"/>
      <c r="BZ123" s="303"/>
      <c r="CA123" s="303"/>
    </row>
    <row r="124" spans="2:79">
      <c r="B124" s="825" t="s">
        <v>502</v>
      </c>
      <c r="C124" s="832" t="s">
        <v>102</v>
      </c>
      <c r="D124" s="272"/>
      <c r="E124" s="257"/>
      <c r="F124" s="257"/>
      <c r="G124" s="274">
        <f t="shared" si="36"/>
        <v>0</v>
      </c>
      <c r="H124" s="272"/>
      <c r="I124" s="257"/>
      <c r="J124" s="257"/>
      <c r="K124" s="274">
        <f t="shared" si="37"/>
        <v>0</v>
      </c>
      <c r="L124" s="272"/>
      <c r="M124" s="257"/>
      <c r="N124" s="257"/>
      <c r="O124" s="274">
        <f t="shared" si="38"/>
        <v>0</v>
      </c>
      <c r="P124" s="272"/>
      <c r="Q124" s="257"/>
      <c r="R124" s="257"/>
      <c r="S124" s="274">
        <f t="shared" si="39"/>
        <v>0</v>
      </c>
      <c r="T124" s="303"/>
      <c r="U124" s="303"/>
      <c r="V124" s="303"/>
      <c r="W124" s="303"/>
      <c r="X124" s="303"/>
      <c r="Y124" s="303"/>
      <c r="Z124" s="303"/>
      <c r="AA124" s="303"/>
      <c r="AB124" s="303"/>
      <c r="AC124" s="303"/>
      <c r="AD124" s="303"/>
      <c r="AE124" s="303"/>
      <c r="AF124" s="303"/>
      <c r="AG124" s="303"/>
      <c r="AH124" s="303"/>
      <c r="AI124" s="303"/>
      <c r="AJ124" s="303"/>
      <c r="AK124" s="303"/>
      <c r="AL124" s="303"/>
      <c r="AM124" s="303"/>
      <c r="AN124" s="303"/>
      <c r="AO124" s="303"/>
      <c r="AP124" s="303"/>
      <c r="AQ124" s="303"/>
      <c r="AR124" s="303"/>
      <c r="AS124" s="303"/>
      <c r="AT124" s="303"/>
      <c r="AU124" s="303"/>
      <c r="AV124" s="303"/>
      <c r="AW124" s="303"/>
      <c r="AX124" s="303"/>
      <c r="AY124" s="303"/>
      <c r="AZ124" s="303"/>
      <c r="BA124" s="303"/>
      <c r="BB124" s="303"/>
      <c r="BC124" s="303"/>
      <c r="BD124" s="303"/>
      <c r="BE124" s="303"/>
      <c r="BF124" s="303"/>
      <c r="BG124" s="303"/>
      <c r="BH124" s="303"/>
      <c r="BI124" s="303"/>
      <c r="BJ124" s="303"/>
      <c r="BK124" s="303"/>
      <c r="BL124" s="303"/>
      <c r="BM124" s="303"/>
      <c r="BN124" s="303"/>
      <c r="BO124" s="303"/>
      <c r="BP124" s="303"/>
      <c r="BQ124" s="303"/>
      <c r="BR124" s="303"/>
      <c r="BS124" s="303"/>
      <c r="BT124" s="303"/>
      <c r="BU124" s="303"/>
      <c r="BV124" s="303"/>
      <c r="BW124" s="303"/>
      <c r="BX124" s="303"/>
      <c r="BY124" s="303"/>
      <c r="BZ124" s="303"/>
      <c r="CA124" s="303"/>
    </row>
    <row r="125" spans="2:79">
      <c r="B125" s="825" t="s">
        <v>503</v>
      </c>
      <c r="C125" s="832" t="s">
        <v>102</v>
      </c>
      <c r="D125" s="272"/>
      <c r="E125" s="257"/>
      <c r="F125" s="257"/>
      <c r="G125" s="274">
        <f t="shared" si="36"/>
        <v>0</v>
      </c>
      <c r="H125" s="272"/>
      <c r="I125" s="257"/>
      <c r="J125" s="257"/>
      <c r="K125" s="274">
        <f t="shared" si="37"/>
        <v>0</v>
      </c>
      <c r="L125" s="272"/>
      <c r="M125" s="257"/>
      <c r="N125" s="257"/>
      <c r="O125" s="274">
        <f t="shared" si="38"/>
        <v>0</v>
      </c>
      <c r="P125" s="272"/>
      <c r="Q125" s="257"/>
      <c r="R125" s="257"/>
      <c r="S125" s="274">
        <f t="shared" si="39"/>
        <v>0</v>
      </c>
      <c r="T125" s="303"/>
      <c r="U125" s="303"/>
      <c r="V125" s="303"/>
      <c r="W125" s="303"/>
      <c r="X125" s="303"/>
      <c r="Y125" s="303"/>
      <c r="Z125" s="303"/>
      <c r="AA125" s="303"/>
      <c r="AB125" s="303"/>
      <c r="AC125" s="303"/>
      <c r="AD125" s="303"/>
      <c r="AE125" s="303"/>
      <c r="AF125" s="303"/>
      <c r="AG125" s="303"/>
      <c r="AH125" s="303"/>
      <c r="AI125" s="303"/>
      <c r="AJ125" s="303"/>
      <c r="AK125" s="303"/>
      <c r="AL125" s="303"/>
      <c r="AM125" s="303"/>
      <c r="AN125" s="303"/>
      <c r="AO125" s="303"/>
      <c r="AP125" s="303"/>
      <c r="AQ125" s="303"/>
      <c r="AR125" s="303"/>
      <c r="AS125" s="303"/>
      <c r="AT125" s="303"/>
      <c r="AU125" s="303"/>
      <c r="AV125" s="303"/>
      <c r="AW125" s="303"/>
      <c r="AX125" s="303"/>
      <c r="AY125" s="303"/>
      <c r="AZ125" s="303"/>
      <c r="BA125" s="303"/>
      <c r="BB125" s="303"/>
      <c r="BC125" s="303"/>
      <c r="BD125" s="303"/>
      <c r="BE125" s="303"/>
      <c r="BF125" s="303"/>
      <c r="BG125" s="303"/>
      <c r="BH125" s="303"/>
      <c r="BI125" s="303"/>
      <c r="BJ125" s="303"/>
      <c r="BK125" s="303"/>
      <c r="BL125" s="303"/>
      <c r="BM125" s="303"/>
      <c r="BN125" s="303"/>
      <c r="BO125" s="303"/>
      <c r="BP125" s="303"/>
      <c r="BQ125" s="303"/>
      <c r="BR125" s="303"/>
      <c r="BS125" s="303"/>
      <c r="BT125" s="303"/>
      <c r="BU125" s="303"/>
      <c r="BV125" s="303"/>
      <c r="BW125" s="303"/>
      <c r="BX125" s="303"/>
      <c r="BY125" s="303"/>
      <c r="BZ125" s="303"/>
      <c r="CA125" s="303"/>
    </row>
    <row r="126" spans="2:79">
      <c r="B126" s="825" t="s">
        <v>504</v>
      </c>
      <c r="C126" s="832" t="s">
        <v>102</v>
      </c>
      <c r="D126" s="272"/>
      <c r="E126" s="257"/>
      <c r="F126" s="257"/>
      <c r="G126" s="274">
        <f t="shared" si="36"/>
        <v>0</v>
      </c>
      <c r="H126" s="272"/>
      <c r="I126" s="257"/>
      <c r="J126" s="257"/>
      <c r="K126" s="274">
        <f t="shared" si="37"/>
        <v>0</v>
      </c>
      <c r="L126" s="272"/>
      <c r="M126" s="257"/>
      <c r="N126" s="257"/>
      <c r="O126" s="274">
        <f t="shared" si="38"/>
        <v>0</v>
      </c>
      <c r="P126" s="272"/>
      <c r="Q126" s="257"/>
      <c r="R126" s="257"/>
      <c r="S126" s="274">
        <f t="shared" si="39"/>
        <v>0</v>
      </c>
      <c r="T126" s="303"/>
      <c r="U126" s="303"/>
      <c r="V126" s="303"/>
      <c r="W126" s="303"/>
      <c r="X126" s="303"/>
      <c r="Y126" s="303"/>
      <c r="Z126" s="303"/>
      <c r="AA126" s="303"/>
      <c r="AB126" s="303"/>
      <c r="AC126" s="303"/>
      <c r="AD126" s="303"/>
      <c r="AE126" s="303"/>
      <c r="AF126" s="303"/>
      <c r="AG126" s="303"/>
      <c r="AH126" s="303"/>
      <c r="AI126" s="303"/>
      <c r="AJ126" s="303"/>
      <c r="AK126" s="303"/>
      <c r="AL126" s="303"/>
      <c r="AM126" s="303"/>
      <c r="AN126" s="303"/>
      <c r="AO126" s="303"/>
      <c r="AP126" s="303"/>
      <c r="AQ126" s="303"/>
      <c r="AR126" s="303"/>
      <c r="AS126" s="303"/>
      <c r="AT126" s="303"/>
      <c r="AU126" s="303"/>
      <c r="AV126" s="303"/>
      <c r="AW126" s="303"/>
      <c r="AX126" s="303"/>
      <c r="AY126" s="303"/>
      <c r="AZ126" s="303"/>
      <c r="BA126" s="303"/>
      <c r="BB126" s="303"/>
      <c r="BC126" s="303"/>
      <c r="BD126" s="303"/>
      <c r="BE126" s="303"/>
      <c r="BF126" s="303"/>
      <c r="BG126" s="303"/>
      <c r="BH126" s="303"/>
      <c r="BI126" s="303"/>
      <c r="BJ126" s="303"/>
      <c r="BK126" s="303"/>
      <c r="BL126" s="303"/>
      <c r="BM126" s="303"/>
      <c r="BN126" s="303"/>
      <c r="BO126" s="303"/>
      <c r="BP126" s="303"/>
      <c r="BQ126" s="303"/>
      <c r="BR126" s="303"/>
      <c r="BS126" s="303"/>
      <c r="BT126" s="303"/>
      <c r="BU126" s="303"/>
      <c r="BV126" s="303"/>
      <c r="BW126" s="303"/>
      <c r="BX126" s="303"/>
      <c r="BY126" s="303"/>
      <c r="BZ126" s="303"/>
      <c r="CA126" s="303"/>
    </row>
    <row r="127" spans="2:79">
      <c r="B127" s="825" t="s">
        <v>505</v>
      </c>
      <c r="C127" s="832" t="s">
        <v>102</v>
      </c>
      <c r="D127" s="272"/>
      <c r="E127" s="257"/>
      <c r="F127" s="257"/>
      <c r="G127" s="274">
        <f t="shared" si="36"/>
        <v>0</v>
      </c>
      <c r="H127" s="272"/>
      <c r="I127" s="257"/>
      <c r="J127" s="257"/>
      <c r="K127" s="274">
        <f t="shared" si="37"/>
        <v>0</v>
      </c>
      <c r="L127" s="272"/>
      <c r="M127" s="257"/>
      <c r="N127" s="257"/>
      <c r="O127" s="274">
        <f t="shared" si="38"/>
        <v>0</v>
      </c>
      <c r="P127" s="272"/>
      <c r="Q127" s="257"/>
      <c r="R127" s="257"/>
      <c r="S127" s="274">
        <f t="shared" si="39"/>
        <v>0</v>
      </c>
      <c r="T127" s="303"/>
      <c r="U127" s="303"/>
      <c r="V127" s="303"/>
      <c r="W127" s="303"/>
      <c r="X127" s="303"/>
      <c r="Y127" s="303"/>
      <c r="Z127" s="303"/>
      <c r="AA127" s="303"/>
      <c r="AB127" s="303"/>
      <c r="AC127" s="303"/>
      <c r="AD127" s="303"/>
      <c r="AE127" s="303"/>
      <c r="AF127" s="303"/>
      <c r="AG127" s="303"/>
      <c r="AH127" s="303"/>
      <c r="AI127" s="303"/>
      <c r="AJ127" s="303"/>
      <c r="AK127" s="303"/>
      <c r="AL127" s="303"/>
      <c r="AM127" s="303"/>
      <c r="AN127" s="303"/>
      <c r="AO127" s="303"/>
      <c r="AP127" s="303"/>
      <c r="AQ127" s="303"/>
      <c r="AR127" s="303"/>
      <c r="AS127" s="303"/>
      <c r="AT127" s="303"/>
      <c r="AU127" s="303"/>
      <c r="AV127" s="303"/>
      <c r="AW127" s="303"/>
      <c r="AX127" s="303"/>
      <c r="AY127" s="303"/>
      <c r="AZ127" s="303"/>
      <c r="BA127" s="303"/>
      <c r="BB127" s="303"/>
      <c r="BC127" s="303"/>
      <c r="BD127" s="303"/>
      <c r="BE127" s="303"/>
      <c r="BF127" s="303"/>
      <c r="BG127" s="303"/>
      <c r="BH127" s="303"/>
      <c r="BI127" s="303"/>
      <c r="BJ127" s="303"/>
      <c r="BK127" s="303"/>
      <c r="BL127" s="303"/>
      <c r="BM127" s="303"/>
      <c r="BN127" s="303"/>
      <c r="BO127" s="303"/>
      <c r="BP127" s="303"/>
      <c r="BQ127" s="303"/>
      <c r="BR127" s="303"/>
      <c r="BS127" s="303"/>
      <c r="BT127" s="303"/>
      <c r="BU127" s="303"/>
      <c r="BV127" s="303"/>
      <c r="BW127" s="303"/>
      <c r="BX127" s="303"/>
      <c r="BY127" s="303"/>
      <c r="BZ127" s="303"/>
      <c r="CA127" s="303"/>
    </row>
    <row r="128" spans="2:79">
      <c r="B128" s="825" t="s">
        <v>506</v>
      </c>
      <c r="C128" s="832" t="s">
        <v>102</v>
      </c>
      <c r="D128" s="272"/>
      <c r="E128" s="257"/>
      <c r="F128" s="257"/>
      <c r="G128" s="274">
        <f t="shared" si="36"/>
        <v>0</v>
      </c>
      <c r="H128" s="272"/>
      <c r="I128" s="257"/>
      <c r="J128" s="257"/>
      <c r="K128" s="274">
        <f t="shared" si="37"/>
        <v>0</v>
      </c>
      <c r="L128" s="272"/>
      <c r="M128" s="257"/>
      <c r="N128" s="257"/>
      <c r="O128" s="274">
        <f t="shared" si="38"/>
        <v>0</v>
      </c>
      <c r="P128" s="272"/>
      <c r="Q128" s="257"/>
      <c r="R128" s="257"/>
      <c r="S128" s="274">
        <f t="shared" si="39"/>
        <v>0</v>
      </c>
      <c r="T128" s="303"/>
      <c r="U128" s="303"/>
      <c r="V128" s="303"/>
      <c r="W128" s="303"/>
      <c r="X128" s="303"/>
      <c r="Y128" s="303"/>
      <c r="Z128" s="303"/>
      <c r="AA128" s="303"/>
      <c r="AB128" s="303"/>
      <c r="AC128" s="303"/>
      <c r="AD128" s="303"/>
      <c r="AE128" s="303"/>
      <c r="AF128" s="303"/>
      <c r="AG128" s="303"/>
      <c r="AH128" s="303"/>
      <c r="AI128" s="303"/>
      <c r="AJ128" s="303"/>
      <c r="AK128" s="303"/>
      <c r="AL128" s="303"/>
      <c r="AM128" s="303"/>
      <c r="AN128" s="303"/>
      <c r="AO128" s="303"/>
      <c r="AP128" s="303"/>
      <c r="AQ128" s="303"/>
      <c r="AR128" s="303"/>
      <c r="AS128" s="303"/>
      <c r="AT128" s="303"/>
      <c r="AU128" s="303"/>
      <c r="AV128" s="303"/>
      <c r="AW128" s="303"/>
      <c r="AX128" s="303"/>
      <c r="AY128" s="303"/>
      <c r="AZ128" s="303"/>
      <c r="BA128" s="303"/>
      <c r="BB128" s="303"/>
      <c r="BC128" s="303"/>
      <c r="BD128" s="303"/>
      <c r="BE128" s="303"/>
      <c r="BF128" s="303"/>
      <c r="BG128" s="303"/>
      <c r="BH128" s="303"/>
      <c r="BI128" s="303"/>
      <c r="BJ128" s="303"/>
      <c r="BK128" s="303"/>
      <c r="BL128" s="303"/>
      <c r="BM128" s="303"/>
      <c r="BN128" s="303"/>
      <c r="BO128" s="303"/>
      <c r="BP128" s="303"/>
      <c r="BQ128" s="303"/>
      <c r="BR128" s="303"/>
      <c r="BS128" s="303"/>
      <c r="BT128" s="303"/>
      <c r="BU128" s="303"/>
      <c r="BV128" s="303"/>
      <c r="BW128" s="303"/>
      <c r="BX128" s="303"/>
      <c r="BY128" s="303"/>
      <c r="BZ128" s="303"/>
      <c r="CA128" s="303"/>
    </row>
    <row r="129" spans="2:79">
      <c r="B129" s="822" t="s">
        <v>844</v>
      </c>
      <c r="C129" s="832" t="s">
        <v>102</v>
      </c>
      <c r="D129" s="272"/>
      <c r="E129" s="257"/>
      <c r="F129" s="257"/>
      <c r="G129" s="273">
        <f>D129*(E129+F129)</f>
        <v>0</v>
      </c>
      <c r="H129" s="272"/>
      <c r="I129" s="257"/>
      <c r="J129" s="257"/>
      <c r="K129" s="273">
        <f>H129*(I129+J129)</f>
        <v>0</v>
      </c>
      <c r="L129" s="272"/>
      <c r="M129" s="257"/>
      <c r="N129" s="257"/>
      <c r="O129" s="273">
        <f>L129*(M129+N129)</f>
        <v>0</v>
      </c>
      <c r="P129" s="272"/>
      <c r="Q129" s="257"/>
      <c r="R129" s="257"/>
      <c r="S129" s="273">
        <f>P129*(Q129+R129)</f>
        <v>0</v>
      </c>
      <c r="T129" s="303"/>
      <c r="U129" s="303"/>
      <c r="V129" s="303"/>
      <c r="W129" s="303"/>
      <c r="X129" s="303"/>
      <c r="Y129" s="303"/>
      <c r="Z129" s="303"/>
      <c r="AA129" s="303"/>
      <c r="AB129" s="303"/>
      <c r="AC129" s="303"/>
      <c r="AD129" s="303"/>
      <c r="AE129" s="303"/>
      <c r="AF129" s="303"/>
      <c r="AG129" s="303"/>
      <c r="AH129" s="303"/>
      <c r="AI129" s="303"/>
      <c r="AJ129" s="303"/>
      <c r="AK129" s="303"/>
      <c r="AL129" s="303"/>
      <c r="AM129" s="303"/>
      <c r="AN129" s="303"/>
      <c r="AO129" s="303"/>
      <c r="AP129" s="303"/>
      <c r="AQ129" s="303"/>
      <c r="AR129" s="303"/>
      <c r="AS129" s="303"/>
      <c r="AT129" s="303"/>
      <c r="AU129" s="303"/>
      <c r="AV129" s="303"/>
      <c r="AW129" s="303"/>
      <c r="AX129" s="303"/>
      <c r="AY129" s="303"/>
      <c r="AZ129" s="303"/>
      <c r="BA129" s="303"/>
      <c r="BB129" s="303"/>
      <c r="BC129" s="303"/>
      <c r="BD129" s="303"/>
      <c r="BE129" s="303"/>
      <c r="BF129" s="303"/>
      <c r="BG129" s="303"/>
      <c r="BH129" s="303"/>
      <c r="BI129" s="303"/>
      <c r="BJ129" s="303"/>
      <c r="BK129" s="303"/>
      <c r="BL129" s="303"/>
      <c r="BM129" s="303"/>
      <c r="BN129" s="303"/>
      <c r="BO129" s="303"/>
      <c r="BP129" s="303"/>
      <c r="BQ129" s="303"/>
      <c r="BR129" s="303"/>
      <c r="BS129" s="303"/>
      <c r="BT129" s="303"/>
      <c r="BU129" s="303"/>
      <c r="BV129" s="303"/>
      <c r="BW129" s="303"/>
      <c r="BX129" s="303"/>
      <c r="BY129" s="303"/>
      <c r="BZ129" s="303"/>
      <c r="CA129" s="303"/>
    </row>
    <row r="130" spans="2:79" s="145" customFormat="1" ht="13.5" thickBot="1">
      <c r="B130" s="880" t="s">
        <v>947</v>
      </c>
      <c r="C130" s="266" t="s">
        <v>756</v>
      </c>
      <c r="D130" s="276"/>
      <c r="E130" s="277"/>
      <c r="F130" s="277"/>
      <c r="G130" s="873"/>
      <c r="H130" s="276"/>
      <c r="I130" s="277"/>
      <c r="J130" s="277"/>
      <c r="K130" s="873"/>
      <c r="L130" s="276"/>
      <c r="M130" s="277"/>
      <c r="N130" s="277"/>
      <c r="O130" s="873"/>
      <c r="P130" s="276"/>
      <c r="Q130" s="277"/>
      <c r="R130" s="277"/>
      <c r="S130" s="873"/>
    </row>
    <row r="131" spans="2:79" ht="13.5" thickBot="1">
      <c r="B131" s="840"/>
      <c r="C131" s="841"/>
      <c r="D131" s="842"/>
      <c r="E131" s="843"/>
      <c r="F131" s="843"/>
      <c r="G131" s="843"/>
      <c r="H131" s="842"/>
      <c r="I131" s="843"/>
      <c r="J131" s="843"/>
      <c r="K131" s="843"/>
      <c r="L131" s="842"/>
      <c r="M131" s="843"/>
      <c r="N131" s="843"/>
      <c r="O131" s="843"/>
      <c r="P131" s="842"/>
      <c r="Q131" s="843"/>
      <c r="R131" s="843"/>
      <c r="S131" s="843"/>
    </row>
    <row r="132" spans="2:79">
      <c r="B132" s="834" t="s">
        <v>1084</v>
      </c>
      <c r="C132" s="844"/>
      <c r="D132" s="836"/>
      <c r="E132" s="837"/>
      <c r="F132" s="837"/>
      <c r="G132" s="455">
        <f>SUM(G133:G135)</f>
        <v>0</v>
      </c>
      <c r="H132" s="836"/>
      <c r="I132" s="837"/>
      <c r="J132" s="837"/>
      <c r="K132" s="455">
        <f>SUM(K133:K135)</f>
        <v>0</v>
      </c>
      <c r="L132" s="836"/>
      <c r="M132" s="837"/>
      <c r="N132" s="837"/>
      <c r="O132" s="455">
        <f>SUM(O133:O135)</f>
        <v>0</v>
      </c>
      <c r="P132" s="836"/>
      <c r="Q132" s="837"/>
      <c r="R132" s="837"/>
      <c r="S132" s="455">
        <f>SUM(S133:S135)</f>
        <v>0</v>
      </c>
    </row>
    <row r="133" spans="2:79">
      <c r="B133" s="831" t="s">
        <v>1091</v>
      </c>
      <c r="C133" s="846" t="s">
        <v>520</v>
      </c>
      <c r="D133" s="272"/>
      <c r="E133" s="257"/>
      <c r="F133" s="257"/>
      <c r="G133" s="274">
        <f t="shared" ref="G133:G134" si="40">D133*(E133+F133)</f>
        <v>0</v>
      </c>
      <c r="H133" s="272"/>
      <c r="I133" s="257"/>
      <c r="J133" s="257"/>
      <c r="K133" s="274">
        <f t="shared" ref="K133:K134" si="41">H133*(I133+J133)</f>
        <v>0</v>
      </c>
      <c r="L133" s="272"/>
      <c r="M133" s="257"/>
      <c r="N133" s="257"/>
      <c r="O133" s="274">
        <f t="shared" ref="O133:O134" si="42">L133*(M133+N133)</f>
        <v>0</v>
      </c>
      <c r="P133" s="272"/>
      <c r="Q133" s="257"/>
      <c r="R133" s="257"/>
      <c r="S133" s="274">
        <f t="shared" ref="S133:S134" si="43">P133*(Q133+R133)</f>
        <v>0</v>
      </c>
    </row>
    <row r="134" spans="2:79">
      <c r="B134" s="831" t="s">
        <v>1092</v>
      </c>
      <c r="C134" s="847" t="s">
        <v>102</v>
      </c>
      <c r="D134" s="272"/>
      <c r="E134" s="257"/>
      <c r="F134" s="257"/>
      <c r="G134" s="274">
        <f t="shared" si="40"/>
        <v>0</v>
      </c>
      <c r="H134" s="272"/>
      <c r="I134" s="257"/>
      <c r="J134" s="257"/>
      <c r="K134" s="274">
        <f t="shared" si="41"/>
        <v>0</v>
      </c>
      <c r="L134" s="272"/>
      <c r="M134" s="257"/>
      <c r="N134" s="257"/>
      <c r="O134" s="274">
        <f t="shared" si="42"/>
        <v>0</v>
      </c>
      <c r="P134" s="272"/>
      <c r="Q134" s="257"/>
      <c r="R134" s="257"/>
      <c r="S134" s="274">
        <f t="shared" si="43"/>
        <v>0</v>
      </c>
    </row>
    <row r="135" spans="2:79">
      <c r="B135" s="831" t="s">
        <v>1093</v>
      </c>
      <c r="C135" s="848"/>
      <c r="D135" s="270"/>
      <c r="E135" s="256"/>
      <c r="F135" s="256"/>
      <c r="G135" s="271">
        <f>G136+G149+G162</f>
        <v>0</v>
      </c>
      <c r="H135" s="270"/>
      <c r="I135" s="256"/>
      <c r="J135" s="256"/>
      <c r="K135" s="271">
        <f>K136+K149+K162</f>
        <v>0</v>
      </c>
      <c r="L135" s="270"/>
      <c r="M135" s="256"/>
      <c r="N135" s="256"/>
      <c r="O135" s="271">
        <f>O136+O149+O162</f>
        <v>0</v>
      </c>
      <c r="P135" s="270"/>
      <c r="Q135" s="256"/>
      <c r="R135" s="256"/>
      <c r="S135" s="271">
        <f>S136+S149+S162</f>
        <v>0</v>
      </c>
    </row>
    <row r="136" spans="2:79" s="854" customFormat="1">
      <c r="B136" s="845" t="s">
        <v>1094</v>
      </c>
      <c r="C136" s="839"/>
      <c r="D136" s="851"/>
      <c r="E136" s="852"/>
      <c r="F136" s="852"/>
      <c r="G136" s="853">
        <f>SUM(G137:G148)</f>
        <v>0</v>
      </c>
      <c r="H136" s="851"/>
      <c r="I136" s="852"/>
      <c r="J136" s="852"/>
      <c r="K136" s="853">
        <f>SUM(K137:K148)</f>
        <v>0</v>
      </c>
      <c r="L136" s="851"/>
      <c r="M136" s="852"/>
      <c r="N136" s="852"/>
      <c r="O136" s="853">
        <f>SUM(O137:O148)</f>
        <v>0</v>
      </c>
      <c r="P136" s="851"/>
      <c r="Q136" s="852"/>
      <c r="R136" s="852"/>
      <c r="S136" s="853">
        <f>SUM(S137:S148)</f>
        <v>0</v>
      </c>
      <c r="T136" s="884"/>
      <c r="U136" s="884"/>
      <c r="V136" s="884"/>
      <c r="W136" s="884"/>
      <c r="X136" s="884"/>
      <c r="Y136" s="884"/>
      <c r="Z136" s="884"/>
      <c r="AA136" s="884"/>
      <c r="AB136" s="884"/>
      <c r="AC136" s="884"/>
      <c r="AD136" s="884"/>
      <c r="AE136" s="884"/>
      <c r="AF136" s="884"/>
      <c r="AG136" s="884"/>
      <c r="AH136" s="884"/>
      <c r="AI136" s="884"/>
      <c r="AJ136" s="884"/>
      <c r="AK136" s="884"/>
      <c r="AL136" s="884"/>
      <c r="AM136" s="884"/>
      <c r="AN136" s="884"/>
      <c r="AO136" s="884"/>
      <c r="AP136" s="884"/>
      <c r="AQ136" s="884"/>
      <c r="AR136" s="884"/>
      <c r="AS136" s="884"/>
      <c r="AT136" s="884"/>
      <c r="AU136" s="884"/>
      <c r="AV136" s="884"/>
      <c r="AW136" s="884"/>
      <c r="AX136" s="884"/>
      <c r="AY136" s="884"/>
      <c r="AZ136" s="884"/>
      <c r="BA136" s="884"/>
      <c r="BB136" s="884"/>
      <c r="BC136" s="884"/>
      <c r="BD136" s="884"/>
      <c r="BE136" s="884"/>
      <c r="BF136" s="884"/>
      <c r="BG136" s="884"/>
      <c r="BH136" s="884"/>
      <c r="BI136" s="884"/>
      <c r="BJ136" s="884"/>
      <c r="BK136" s="884"/>
      <c r="BL136" s="884"/>
      <c r="BM136" s="884"/>
      <c r="BN136" s="884"/>
      <c r="BO136" s="884"/>
      <c r="BP136" s="884"/>
      <c r="BQ136" s="884"/>
      <c r="BR136" s="884"/>
      <c r="BS136" s="884"/>
      <c r="BT136" s="884"/>
      <c r="BU136" s="884"/>
      <c r="BV136" s="884"/>
      <c r="BW136" s="884"/>
      <c r="BX136" s="884"/>
      <c r="BY136" s="884"/>
      <c r="BZ136" s="884"/>
      <c r="CA136" s="884"/>
    </row>
    <row r="137" spans="2:79" s="854" customFormat="1">
      <c r="B137" s="855" t="s">
        <v>845</v>
      </c>
      <c r="C137" s="856" t="s">
        <v>102</v>
      </c>
      <c r="D137" s="874"/>
      <c r="E137" s="875"/>
      <c r="F137" s="875"/>
      <c r="G137" s="849">
        <f t="shared" ref="G137:G148" si="44">D137*(E137+F137)</f>
        <v>0</v>
      </c>
      <c r="H137" s="874"/>
      <c r="I137" s="875"/>
      <c r="J137" s="875"/>
      <c r="K137" s="849">
        <f t="shared" ref="K137:K148" si="45">H137*(I137+J137)</f>
        <v>0</v>
      </c>
      <c r="L137" s="874"/>
      <c r="M137" s="875"/>
      <c r="N137" s="875"/>
      <c r="O137" s="849">
        <f t="shared" ref="O137:O148" si="46">L137*(M137+N137)</f>
        <v>0</v>
      </c>
      <c r="P137" s="874"/>
      <c r="Q137" s="875"/>
      <c r="R137" s="875"/>
      <c r="S137" s="849">
        <f t="shared" ref="S137:S148" si="47">P137*(Q137+R137)</f>
        <v>0</v>
      </c>
      <c r="T137" s="884"/>
      <c r="U137" s="884"/>
      <c r="V137" s="884"/>
      <c r="W137" s="884"/>
      <c r="X137" s="884"/>
      <c r="Y137" s="884"/>
      <c r="Z137" s="884"/>
      <c r="AA137" s="884"/>
      <c r="AB137" s="884"/>
      <c r="AC137" s="884"/>
      <c r="AD137" s="884"/>
      <c r="AE137" s="884"/>
      <c r="AF137" s="884"/>
      <c r="AG137" s="884"/>
      <c r="AH137" s="884"/>
      <c r="AI137" s="884"/>
      <c r="AJ137" s="884"/>
      <c r="AK137" s="884"/>
      <c r="AL137" s="884"/>
      <c r="AM137" s="884"/>
      <c r="AN137" s="884"/>
      <c r="AO137" s="884"/>
      <c r="AP137" s="884"/>
      <c r="AQ137" s="884"/>
      <c r="AR137" s="884"/>
      <c r="AS137" s="884"/>
      <c r="AT137" s="884"/>
      <c r="AU137" s="884"/>
      <c r="AV137" s="884"/>
      <c r="AW137" s="884"/>
      <c r="AX137" s="884"/>
      <c r="AY137" s="884"/>
      <c r="AZ137" s="884"/>
      <c r="BA137" s="884"/>
      <c r="BB137" s="884"/>
      <c r="BC137" s="884"/>
      <c r="BD137" s="884"/>
      <c r="BE137" s="884"/>
      <c r="BF137" s="884"/>
      <c r="BG137" s="884"/>
      <c r="BH137" s="884"/>
      <c r="BI137" s="884"/>
      <c r="BJ137" s="884"/>
      <c r="BK137" s="884"/>
      <c r="BL137" s="884"/>
      <c r="BM137" s="884"/>
      <c r="BN137" s="884"/>
      <c r="BO137" s="884"/>
      <c r="BP137" s="884"/>
      <c r="BQ137" s="884"/>
      <c r="BR137" s="884"/>
      <c r="BS137" s="884"/>
      <c r="BT137" s="884"/>
      <c r="BU137" s="884"/>
      <c r="BV137" s="884"/>
      <c r="BW137" s="884"/>
      <c r="BX137" s="884"/>
      <c r="BY137" s="884"/>
      <c r="BZ137" s="884"/>
      <c r="CA137" s="884"/>
    </row>
    <row r="138" spans="2:79" s="854" customFormat="1">
      <c r="B138" s="855" t="s">
        <v>846</v>
      </c>
      <c r="C138" s="856" t="s">
        <v>102</v>
      </c>
      <c r="D138" s="874"/>
      <c r="E138" s="875"/>
      <c r="F138" s="875"/>
      <c r="G138" s="849">
        <f t="shared" si="44"/>
        <v>0</v>
      </c>
      <c r="H138" s="874"/>
      <c r="I138" s="875"/>
      <c r="J138" s="875"/>
      <c r="K138" s="849">
        <f t="shared" si="45"/>
        <v>0</v>
      </c>
      <c r="L138" s="874"/>
      <c r="M138" s="875"/>
      <c r="N138" s="875"/>
      <c r="O138" s="849">
        <f t="shared" si="46"/>
        <v>0</v>
      </c>
      <c r="P138" s="874"/>
      <c r="Q138" s="875"/>
      <c r="R138" s="875"/>
      <c r="S138" s="849">
        <f t="shared" si="47"/>
        <v>0</v>
      </c>
      <c r="T138" s="884"/>
      <c r="U138" s="884"/>
      <c r="V138" s="884"/>
      <c r="W138" s="884"/>
      <c r="X138" s="884"/>
      <c r="Y138" s="884"/>
      <c r="Z138" s="884"/>
      <c r="AA138" s="884"/>
      <c r="AB138" s="884"/>
      <c r="AC138" s="884"/>
      <c r="AD138" s="884"/>
      <c r="AE138" s="884"/>
      <c r="AF138" s="884"/>
      <c r="AG138" s="884"/>
      <c r="AH138" s="884"/>
      <c r="AI138" s="884"/>
      <c r="AJ138" s="884"/>
      <c r="AK138" s="884"/>
      <c r="AL138" s="884"/>
      <c r="AM138" s="884"/>
      <c r="AN138" s="884"/>
      <c r="AO138" s="884"/>
      <c r="AP138" s="884"/>
      <c r="AQ138" s="884"/>
      <c r="AR138" s="884"/>
      <c r="AS138" s="884"/>
      <c r="AT138" s="884"/>
      <c r="AU138" s="884"/>
      <c r="AV138" s="884"/>
      <c r="AW138" s="884"/>
      <c r="AX138" s="884"/>
      <c r="AY138" s="884"/>
      <c r="AZ138" s="884"/>
      <c r="BA138" s="884"/>
      <c r="BB138" s="884"/>
      <c r="BC138" s="884"/>
      <c r="BD138" s="884"/>
      <c r="BE138" s="884"/>
      <c r="BF138" s="884"/>
      <c r="BG138" s="884"/>
      <c r="BH138" s="884"/>
      <c r="BI138" s="884"/>
      <c r="BJ138" s="884"/>
      <c r="BK138" s="884"/>
      <c r="BL138" s="884"/>
      <c r="BM138" s="884"/>
      <c r="BN138" s="884"/>
      <c r="BO138" s="884"/>
      <c r="BP138" s="884"/>
      <c r="BQ138" s="884"/>
      <c r="BR138" s="884"/>
      <c r="BS138" s="884"/>
      <c r="BT138" s="884"/>
      <c r="BU138" s="884"/>
      <c r="BV138" s="884"/>
      <c r="BW138" s="884"/>
      <c r="BX138" s="884"/>
      <c r="BY138" s="884"/>
      <c r="BZ138" s="884"/>
      <c r="CA138" s="884"/>
    </row>
    <row r="139" spans="2:79" s="854" customFormat="1">
      <c r="B139" s="855" t="s">
        <v>847</v>
      </c>
      <c r="C139" s="856" t="s">
        <v>102</v>
      </c>
      <c r="D139" s="874"/>
      <c r="E139" s="875"/>
      <c r="F139" s="875"/>
      <c r="G139" s="849">
        <f t="shared" si="44"/>
        <v>0</v>
      </c>
      <c r="H139" s="874"/>
      <c r="I139" s="875"/>
      <c r="J139" s="875"/>
      <c r="K139" s="849">
        <f t="shared" si="45"/>
        <v>0</v>
      </c>
      <c r="L139" s="874"/>
      <c r="M139" s="875"/>
      <c r="N139" s="875"/>
      <c r="O139" s="849">
        <f t="shared" si="46"/>
        <v>0</v>
      </c>
      <c r="P139" s="874"/>
      <c r="Q139" s="875"/>
      <c r="R139" s="875"/>
      <c r="S139" s="849">
        <f t="shared" si="47"/>
        <v>0</v>
      </c>
      <c r="T139" s="884"/>
      <c r="U139" s="884"/>
      <c r="V139" s="884"/>
      <c r="W139" s="884"/>
      <c r="X139" s="884"/>
      <c r="Y139" s="884"/>
      <c r="Z139" s="884"/>
      <c r="AA139" s="884"/>
      <c r="AB139" s="884"/>
      <c r="AC139" s="884"/>
      <c r="AD139" s="884"/>
      <c r="AE139" s="884"/>
      <c r="AF139" s="884"/>
      <c r="AG139" s="884"/>
      <c r="AH139" s="884"/>
      <c r="AI139" s="884"/>
      <c r="AJ139" s="884"/>
      <c r="AK139" s="884"/>
      <c r="AL139" s="884"/>
      <c r="AM139" s="884"/>
      <c r="AN139" s="884"/>
      <c r="AO139" s="884"/>
      <c r="AP139" s="884"/>
      <c r="AQ139" s="884"/>
      <c r="AR139" s="884"/>
      <c r="AS139" s="884"/>
      <c r="AT139" s="884"/>
      <c r="AU139" s="884"/>
      <c r="AV139" s="884"/>
      <c r="AW139" s="884"/>
      <c r="AX139" s="884"/>
      <c r="AY139" s="884"/>
      <c r="AZ139" s="884"/>
      <c r="BA139" s="884"/>
      <c r="BB139" s="884"/>
      <c r="BC139" s="884"/>
      <c r="BD139" s="884"/>
      <c r="BE139" s="884"/>
      <c r="BF139" s="884"/>
      <c r="BG139" s="884"/>
      <c r="BH139" s="884"/>
      <c r="BI139" s="884"/>
      <c r="BJ139" s="884"/>
      <c r="BK139" s="884"/>
      <c r="BL139" s="884"/>
      <c r="BM139" s="884"/>
      <c r="BN139" s="884"/>
      <c r="BO139" s="884"/>
      <c r="BP139" s="884"/>
      <c r="BQ139" s="884"/>
      <c r="BR139" s="884"/>
      <c r="BS139" s="884"/>
      <c r="BT139" s="884"/>
      <c r="BU139" s="884"/>
      <c r="BV139" s="884"/>
      <c r="BW139" s="884"/>
      <c r="BX139" s="884"/>
      <c r="BY139" s="884"/>
      <c r="BZ139" s="884"/>
      <c r="CA139" s="884"/>
    </row>
    <row r="140" spans="2:79" s="854" customFormat="1">
      <c r="B140" s="855" t="s">
        <v>848</v>
      </c>
      <c r="C140" s="856" t="s">
        <v>102</v>
      </c>
      <c r="D140" s="874"/>
      <c r="E140" s="875"/>
      <c r="F140" s="875"/>
      <c r="G140" s="849">
        <f t="shared" si="44"/>
        <v>0</v>
      </c>
      <c r="H140" s="874"/>
      <c r="I140" s="875"/>
      <c r="J140" s="875"/>
      <c r="K140" s="849">
        <f t="shared" si="45"/>
        <v>0</v>
      </c>
      <c r="L140" s="874"/>
      <c r="M140" s="875"/>
      <c r="N140" s="875"/>
      <c r="O140" s="849">
        <f t="shared" si="46"/>
        <v>0</v>
      </c>
      <c r="P140" s="874"/>
      <c r="Q140" s="875"/>
      <c r="R140" s="875"/>
      <c r="S140" s="849">
        <f t="shared" si="47"/>
        <v>0</v>
      </c>
      <c r="T140" s="884"/>
      <c r="U140" s="884"/>
      <c r="V140" s="884"/>
      <c r="W140" s="884"/>
      <c r="X140" s="884"/>
      <c r="Y140" s="884"/>
      <c r="Z140" s="884"/>
      <c r="AA140" s="884"/>
      <c r="AB140" s="884"/>
      <c r="AC140" s="884"/>
      <c r="AD140" s="884"/>
      <c r="AE140" s="884"/>
      <c r="AF140" s="884"/>
      <c r="AG140" s="884"/>
      <c r="AH140" s="884"/>
      <c r="AI140" s="884"/>
      <c r="AJ140" s="884"/>
      <c r="AK140" s="884"/>
      <c r="AL140" s="884"/>
      <c r="AM140" s="884"/>
      <c r="AN140" s="884"/>
      <c r="AO140" s="884"/>
      <c r="AP140" s="884"/>
      <c r="AQ140" s="884"/>
      <c r="AR140" s="884"/>
      <c r="AS140" s="884"/>
      <c r="AT140" s="884"/>
      <c r="AU140" s="884"/>
      <c r="AV140" s="884"/>
      <c r="AW140" s="884"/>
      <c r="AX140" s="884"/>
      <c r="AY140" s="884"/>
      <c r="AZ140" s="884"/>
      <c r="BA140" s="884"/>
      <c r="BB140" s="884"/>
      <c r="BC140" s="884"/>
      <c r="BD140" s="884"/>
      <c r="BE140" s="884"/>
      <c r="BF140" s="884"/>
      <c r="BG140" s="884"/>
      <c r="BH140" s="884"/>
      <c r="BI140" s="884"/>
      <c r="BJ140" s="884"/>
      <c r="BK140" s="884"/>
      <c r="BL140" s="884"/>
      <c r="BM140" s="884"/>
      <c r="BN140" s="884"/>
      <c r="BO140" s="884"/>
      <c r="BP140" s="884"/>
      <c r="BQ140" s="884"/>
      <c r="BR140" s="884"/>
      <c r="BS140" s="884"/>
      <c r="BT140" s="884"/>
      <c r="BU140" s="884"/>
      <c r="BV140" s="884"/>
      <c r="BW140" s="884"/>
      <c r="BX140" s="884"/>
      <c r="BY140" s="884"/>
      <c r="BZ140" s="884"/>
      <c r="CA140" s="884"/>
    </row>
    <row r="141" spans="2:79" s="854" customFormat="1">
      <c r="B141" s="855" t="s">
        <v>849</v>
      </c>
      <c r="C141" s="856" t="s">
        <v>102</v>
      </c>
      <c r="D141" s="874"/>
      <c r="E141" s="875"/>
      <c r="F141" s="875"/>
      <c r="G141" s="849">
        <f t="shared" si="44"/>
        <v>0</v>
      </c>
      <c r="H141" s="874"/>
      <c r="I141" s="875"/>
      <c r="J141" s="875"/>
      <c r="K141" s="849">
        <f t="shared" si="45"/>
        <v>0</v>
      </c>
      <c r="L141" s="874"/>
      <c r="M141" s="875"/>
      <c r="N141" s="875"/>
      <c r="O141" s="849">
        <f t="shared" si="46"/>
        <v>0</v>
      </c>
      <c r="P141" s="874"/>
      <c r="Q141" s="875"/>
      <c r="R141" s="875"/>
      <c r="S141" s="849">
        <f t="shared" si="47"/>
        <v>0</v>
      </c>
      <c r="T141" s="884"/>
      <c r="U141" s="884"/>
      <c r="V141" s="884"/>
      <c r="W141" s="884"/>
      <c r="X141" s="884"/>
      <c r="Y141" s="884"/>
      <c r="Z141" s="884"/>
      <c r="AA141" s="884"/>
      <c r="AB141" s="884"/>
      <c r="AC141" s="884"/>
      <c r="AD141" s="884"/>
      <c r="AE141" s="884"/>
      <c r="AF141" s="884"/>
      <c r="AG141" s="884"/>
      <c r="AH141" s="884"/>
      <c r="AI141" s="884"/>
      <c r="AJ141" s="884"/>
      <c r="AK141" s="884"/>
      <c r="AL141" s="884"/>
      <c r="AM141" s="884"/>
      <c r="AN141" s="884"/>
      <c r="AO141" s="884"/>
      <c r="AP141" s="884"/>
      <c r="AQ141" s="884"/>
      <c r="AR141" s="884"/>
      <c r="AS141" s="884"/>
      <c r="AT141" s="884"/>
      <c r="AU141" s="884"/>
      <c r="AV141" s="884"/>
      <c r="AW141" s="884"/>
      <c r="AX141" s="884"/>
      <c r="AY141" s="884"/>
      <c r="AZ141" s="884"/>
      <c r="BA141" s="884"/>
      <c r="BB141" s="884"/>
      <c r="BC141" s="884"/>
      <c r="BD141" s="884"/>
      <c r="BE141" s="884"/>
      <c r="BF141" s="884"/>
      <c r="BG141" s="884"/>
      <c r="BH141" s="884"/>
      <c r="BI141" s="884"/>
      <c r="BJ141" s="884"/>
      <c r="BK141" s="884"/>
      <c r="BL141" s="884"/>
      <c r="BM141" s="884"/>
      <c r="BN141" s="884"/>
      <c r="BO141" s="884"/>
      <c r="BP141" s="884"/>
      <c r="BQ141" s="884"/>
      <c r="BR141" s="884"/>
      <c r="BS141" s="884"/>
      <c r="BT141" s="884"/>
      <c r="BU141" s="884"/>
      <c r="BV141" s="884"/>
      <c r="BW141" s="884"/>
      <c r="BX141" s="884"/>
      <c r="BY141" s="884"/>
      <c r="BZ141" s="884"/>
      <c r="CA141" s="884"/>
    </row>
    <row r="142" spans="2:79" s="854" customFormat="1">
      <c r="B142" s="855" t="s">
        <v>850</v>
      </c>
      <c r="C142" s="856" t="s">
        <v>102</v>
      </c>
      <c r="D142" s="874"/>
      <c r="E142" s="875"/>
      <c r="F142" s="875"/>
      <c r="G142" s="849">
        <f t="shared" si="44"/>
        <v>0</v>
      </c>
      <c r="H142" s="874"/>
      <c r="I142" s="875"/>
      <c r="J142" s="875"/>
      <c r="K142" s="849">
        <f t="shared" si="45"/>
        <v>0</v>
      </c>
      <c r="L142" s="874"/>
      <c r="M142" s="875"/>
      <c r="N142" s="875"/>
      <c r="O142" s="849">
        <f t="shared" si="46"/>
        <v>0</v>
      </c>
      <c r="P142" s="874"/>
      <c r="Q142" s="875"/>
      <c r="R142" s="875"/>
      <c r="S142" s="849">
        <f t="shared" si="47"/>
        <v>0</v>
      </c>
      <c r="T142" s="884"/>
      <c r="U142" s="884"/>
      <c r="V142" s="884"/>
      <c r="W142" s="884"/>
      <c r="X142" s="884"/>
      <c r="Y142" s="884"/>
      <c r="Z142" s="884"/>
      <c r="AA142" s="884"/>
      <c r="AB142" s="884"/>
      <c r="AC142" s="884"/>
      <c r="AD142" s="884"/>
      <c r="AE142" s="884"/>
      <c r="AF142" s="884"/>
      <c r="AG142" s="884"/>
      <c r="AH142" s="884"/>
      <c r="AI142" s="884"/>
      <c r="AJ142" s="884"/>
      <c r="AK142" s="884"/>
      <c r="AL142" s="884"/>
      <c r="AM142" s="884"/>
      <c r="AN142" s="884"/>
      <c r="AO142" s="884"/>
      <c r="AP142" s="884"/>
      <c r="AQ142" s="884"/>
      <c r="AR142" s="884"/>
      <c r="AS142" s="884"/>
      <c r="AT142" s="884"/>
      <c r="AU142" s="884"/>
      <c r="AV142" s="884"/>
      <c r="AW142" s="884"/>
      <c r="AX142" s="884"/>
      <c r="AY142" s="884"/>
      <c r="AZ142" s="884"/>
      <c r="BA142" s="884"/>
      <c r="BB142" s="884"/>
      <c r="BC142" s="884"/>
      <c r="BD142" s="884"/>
      <c r="BE142" s="884"/>
      <c r="BF142" s="884"/>
      <c r="BG142" s="884"/>
      <c r="BH142" s="884"/>
      <c r="BI142" s="884"/>
      <c r="BJ142" s="884"/>
      <c r="BK142" s="884"/>
      <c r="BL142" s="884"/>
      <c r="BM142" s="884"/>
      <c r="BN142" s="884"/>
      <c r="BO142" s="884"/>
      <c r="BP142" s="884"/>
      <c r="BQ142" s="884"/>
      <c r="BR142" s="884"/>
      <c r="BS142" s="884"/>
      <c r="BT142" s="884"/>
      <c r="BU142" s="884"/>
      <c r="BV142" s="884"/>
      <c r="BW142" s="884"/>
      <c r="BX142" s="884"/>
      <c r="BY142" s="884"/>
      <c r="BZ142" s="884"/>
      <c r="CA142" s="884"/>
    </row>
    <row r="143" spans="2:79" s="854" customFormat="1">
      <c r="B143" s="855" t="s">
        <v>851</v>
      </c>
      <c r="C143" s="856" t="s">
        <v>102</v>
      </c>
      <c r="D143" s="874"/>
      <c r="E143" s="875"/>
      <c r="F143" s="875"/>
      <c r="G143" s="849">
        <f t="shared" si="44"/>
        <v>0</v>
      </c>
      <c r="H143" s="874"/>
      <c r="I143" s="875"/>
      <c r="J143" s="875"/>
      <c r="K143" s="849">
        <f t="shared" si="45"/>
        <v>0</v>
      </c>
      <c r="L143" s="874"/>
      <c r="M143" s="875"/>
      <c r="N143" s="875"/>
      <c r="O143" s="849">
        <f t="shared" si="46"/>
        <v>0</v>
      </c>
      <c r="P143" s="874"/>
      <c r="Q143" s="875"/>
      <c r="R143" s="875"/>
      <c r="S143" s="849">
        <f t="shared" si="47"/>
        <v>0</v>
      </c>
      <c r="T143" s="884"/>
      <c r="U143" s="884"/>
      <c r="V143" s="884"/>
      <c r="W143" s="884"/>
      <c r="X143" s="884"/>
      <c r="Y143" s="884"/>
      <c r="Z143" s="884"/>
      <c r="AA143" s="884"/>
      <c r="AB143" s="884"/>
      <c r="AC143" s="884"/>
      <c r="AD143" s="884"/>
      <c r="AE143" s="884"/>
      <c r="AF143" s="884"/>
      <c r="AG143" s="884"/>
      <c r="AH143" s="884"/>
      <c r="AI143" s="884"/>
      <c r="AJ143" s="884"/>
      <c r="AK143" s="884"/>
      <c r="AL143" s="884"/>
      <c r="AM143" s="884"/>
      <c r="AN143" s="884"/>
      <c r="AO143" s="884"/>
      <c r="AP143" s="884"/>
      <c r="AQ143" s="884"/>
      <c r="AR143" s="884"/>
      <c r="AS143" s="884"/>
      <c r="AT143" s="884"/>
      <c r="AU143" s="884"/>
      <c r="AV143" s="884"/>
      <c r="AW143" s="884"/>
      <c r="AX143" s="884"/>
      <c r="AY143" s="884"/>
      <c r="AZ143" s="884"/>
      <c r="BA143" s="884"/>
      <c r="BB143" s="884"/>
      <c r="BC143" s="884"/>
      <c r="BD143" s="884"/>
      <c r="BE143" s="884"/>
      <c r="BF143" s="884"/>
      <c r="BG143" s="884"/>
      <c r="BH143" s="884"/>
      <c r="BI143" s="884"/>
      <c r="BJ143" s="884"/>
      <c r="BK143" s="884"/>
      <c r="BL143" s="884"/>
      <c r="BM143" s="884"/>
      <c r="BN143" s="884"/>
      <c r="BO143" s="884"/>
      <c r="BP143" s="884"/>
      <c r="BQ143" s="884"/>
      <c r="BR143" s="884"/>
      <c r="BS143" s="884"/>
      <c r="BT143" s="884"/>
      <c r="BU143" s="884"/>
      <c r="BV143" s="884"/>
      <c r="BW143" s="884"/>
      <c r="BX143" s="884"/>
      <c r="BY143" s="884"/>
      <c r="BZ143" s="884"/>
      <c r="CA143" s="884"/>
    </row>
    <row r="144" spans="2:79" s="854" customFormat="1">
      <c r="B144" s="855" t="s">
        <v>852</v>
      </c>
      <c r="C144" s="856" t="s">
        <v>102</v>
      </c>
      <c r="D144" s="874"/>
      <c r="E144" s="875"/>
      <c r="F144" s="875"/>
      <c r="G144" s="849">
        <f t="shared" si="44"/>
        <v>0</v>
      </c>
      <c r="H144" s="874"/>
      <c r="I144" s="875"/>
      <c r="J144" s="875"/>
      <c r="K144" s="849">
        <f t="shared" si="45"/>
        <v>0</v>
      </c>
      <c r="L144" s="874"/>
      <c r="M144" s="875"/>
      <c r="N144" s="875"/>
      <c r="O144" s="849">
        <f t="shared" si="46"/>
        <v>0</v>
      </c>
      <c r="P144" s="874"/>
      <c r="Q144" s="875"/>
      <c r="R144" s="875"/>
      <c r="S144" s="849">
        <f t="shared" si="47"/>
        <v>0</v>
      </c>
      <c r="T144" s="884"/>
      <c r="U144" s="884"/>
      <c r="V144" s="884"/>
      <c r="W144" s="884"/>
      <c r="X144" s="884"/>
      <c r="Y144" s="884"/>
      <c r="Z144" s="884"/>
      <c r="AA144" s="884"/>
      <c r="AB144" s="884"/>
      <c r="AC144" s="884"/>
      <c r="AD144" s="884"/>
      <c r="AE144" s="884"/>
      <c r="AF144" s="884"/>
      <c r="AG144" s="884"/>
      <c r="AH144" s="884"/>
      <c r="AI144" s="884"/>
      <c r="AJ144" s="884"/>
      <c r="AK144" s="884"/>
      <c r="AL144" s="884"/>
      <c r="AM144" s="884"/>
      <c r="AN144" s="884"/>
      <c r="AO144" s="884"/>
      <c r="AP144" s="884"/>
      <c r="AQ144" s="884"/>
      <c r="AR144" s="884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</row>
    <row r="145" spans="2:79" s="854" customFormat="1">
      <c r="B145" s="855" t="s">
        <v>853</v>
      </c>
      <c r="C145" s="856" t="s">
        <v>102</v>
      </c>
      <c r="D145" s="874"/>
      <c r="E145" s="875"/>
      <c r="F145" s="875"/>
      <c r="G145" s="849">
        <f t="shared" si="44"/>
        <v>0</v>
      </c>
      <c r="H145" s="874"/>
      <c r="I145" s="875"/>
      <c r="J145" s="875"/>
      <c r="K145" s="849">
        <f t="shared" si="45"/>
        <v>0</v>
      </c>
      <c r="L145" s="874"/>
      <c r="M145" s="875"/>
      <c r="N145" s="875"/>
      <c r="O145" s="849">
        <f t="shared" si="46"/>
        <v>0</v>
      </c>
      <c r="P145" s="874"/>
      <c r="Q145" s="875"/>
      <c r="R145" s="875"/>
      <c r="S145" s="849">
        <f t="shared" si="47"/>
        <v>0</v>
      </c>
      <c r="T145" s="884"/>
      <c r="U145" s="884"/>
      <c r="V145" s="884"/>
      <c r="W145" s="884"/>
      <c r="X145" s="884"/>
      <c r="Y145" s="884"/>
      <c r="Z145" s="884"/>
      <c r="AA145" s="884"/>
      <c r="AB145" s="884"/>
      <c r="AC145" s="884"/>
      <c r="AD145" s="884"/>
      <c r="AE145" s="884"/>
      <c r="AF145" s="884"/>
      <c r="AG145" s="884"/>
      <c r="AH145" s="884"/>
      <c r="AI145" s="884"/>
      <c r="AJ145" s="884"/>
      <c r="AK145" s="884"/>
      <c r="AL145" s="884"/>
      <c r="AM145" s="884"/>
      <c r="AN145" s="884"/>
      <c r="AO145" s="884"/>
      <c r="AP145" s="884"/>
      <c r="AQ145" s="884"/>
      <c r="AR145" s="884"/>
      <c r="AS145" s="884"/>
      <c r="AT145" s="884"/>
      <c r="AU145" s="884"/>
      <c r="AV145" s="884"/>
      <c r="AW145" s="884"/>
      <c r="AX145" s="884"/>
      <c r="AY145" s="884"/>
      <c r="AZ145" s="884"/>
      <c r="BA145" s="884"/>
      <c r="BB145" s="884"/>
      <c r="BC145" s="884"/>
      <c r="BD145" s="884"/>
      <c r="BE145" s="884"/>
      <c r="BF145" s="884"/>
      <c r="BG145" s="884"/>
      <c r="BH145" s="884"/>
      <c r="BI145" s="884"/>
      <c r="BJ145" s="884"/>
      <c r="BK145" s="884"/>
      <c r="BL145" s="884"/>
      <c r="BM145" s="884"/>
      <c r="BN145" s="884"/>
      <c r="BO145" s="884"/>
      <c r="BP145" s="884"/>
      <c r="BQ145" s="884"/>
      <c r="BR145" s="884"/>
      <c r="BS145" s="884"/>
      <c r="BT145" s="884"/>
      <c r="BU145" s="884"/>
      <c r="BV145" s="884"/>
      <c r="BW145" s="884"/>
      <c r="BX145" s="884"/>
      <c r="BY145" s="884"/>
      <c r="BZ145" s="884"/>
      <c r="CA145" s="884"/>
    </row>
    <row r="146" spans="2:79" s="854" customFormat="1">
      <c r="B146" s="855" t="s">
        <v>854</v>
      </c>
      <c r="C146" s="856" t="s">
        <v>102</v>
      </c>
      <c r="D146" s="874"/>
      <c r="E146" s="875"/>
      <c r="F146" s="875"/>
      <c r="G146" s="849">
        <f t="shared" si="44"/>
        <v>0</v>
      </c>
      <c r="H146" s="874"/>
      <c r="I146" s="875"/>
      <c r="J146" s="875"/>
      <c r="K146" s="849">
        <f t="shared" si="45"/>
        <v>0</v>
      </c>
      <c r="L146" s="874"/>
      <c r="M146" s="875"/>
      <c r="N146" s="875"/>
      <c r="O146" s="849">
        <f t="shared" si="46"/>
        <v>0</v>
      </c>
      <c r="P146" s="874"/>
      <c r="Q146" s="875"/>
      <c r="R146" s="875"/>
      <c r="S146" s="849">
        <f t="shared" si="47"/>
        <v>0</v>
      </c>
      <c r="T146" s="884"/>
      <c r="U146" s="884"/>
      <c r="V146" s="884"/>
      <c r="W146" s="884"/>
      <c r="X146" s="884"/>
      <c r="Y146" s="884"/>
      <c r="Z146" s="884"/>
      <c r="AA146" s="884"/>
      <c r="AB146" s="884"/>
      <c r="AC146" s="884"/>
      <c r="AD146" s="884"/>
      <c r="AE146" s="884"/>
      <c r="AF146" s="884"/>
      <c r="AG146" s="884"/>
      <c r="AH146" s="884"/>
      <c r="AI146" s="884"/>
      <c r="AJ146" s="884"/>
      <c r="AK146" s="884"/>
      <c r="AL146" s="884"/>
      <c r="AM146" s="884"/>
      <c r="AN146" s="884"/>
      <c r="AO146" s="884"/>
      <c r="AP146" s="884"/>
      <c r="AQ146" s="884"/>
      <c r="AR146" s="884"/>
      <c r="AS146" s="884"/>
      <c r="AT146" s="884"/>
      <c r="AU146" s="884"/>
      <c r="AV146" s="884"/>
      <c r="AW146" s="884"/>
      <c r="AX146" s="884"/>
      <c r="AY146" s="884"/>
      <c r="AZ146" s="884"/>
      <c r="BA146" s="884"/>
      <c r="BB146" s="884"/>
      <c r="BC146" s="884"/>
      <c r="BD146" s="884"/>
      <c r="BE146" s="884"/>
      <c r="BF146" s="884"/>
      <c r="BG146" s="884"/>
      <c r="BH146" s="884"/>
      <c r="BI146" s="884"/>
      <c r="BJ146" s="884"/>
      <c r="BK146" s="884"/>
      <c r="BL146" s="884"/>
      <c r="BM146" s="884"/>
      <c r="BN146" s="884"/>
      <c r="BO146" s="884"/>
      <c r="BP146" s="884"/>
      <c r="BQ146" s="884"/>
      <c r="BR146" s="884"/>
      <c r="BS146" s="884"/>
      <c r="BT146" s="884"/>
      <c r="BU146" s="884"/>
      <c r="BV146" s="884"/>
      <c r="BW146" s="884"/>
      <c r="BX146" s="884"/>
      <c r="BY146" s="884"/>
      <c r="BZ146" s="884"/>
      <c r="CA146" s="884"/>
    </row>
    <row r="147" spans="2:79" s="854" customFormat="1">
      <c r="B147" s="855" t="s">
        <v>855</v>
      </c>
      <c r="C147" s="856" t="s">
        <v>102</v>
      </c>
      <c r="D147" s="874"/>
      <c r="E147" s="875"/>
      <c r="F147" s="875"/>
      <c r="G147" s="849">
        <f t="shared" si="44"/>
        <v>0</v>
      </c>
      <c r="H147" s="874"/>
      <c r="I147" s="875"/>
      <c r="J147" s="875"/>
      <c r="K147" s="849">
        <f t="shared" si="45"/>
        <v>0</v>
      </c>
      <c r="L147" s="874"/>
      <c r="M147" s="875"/>
      <c r="N147" s="875"/>
      <c r="O147" s="849">
        <f t="shared" si="46"/>
        <v>0</v>
      </c>
      <c r="P147" s="874"/>
      <c r="Q147" s="875"/>
      <c r="R147" s="875"/>
      <c r="S147" s="849">
        <f t="shared" si="47"/>
        <v>0</v>
      </c>
      <c r="T147" s="884"/>
      <c r="U147" s="884"/>
      <c r="V147" s="884"/>
      <c r="W147" s="884"/>
      <c r="X147" s="884"/>
      <c r="Y147" s="884"/>
      <c r="Z147" s="884"/>
      <c r="AA147" s="884"/>
      <c r="AB147" s="884"/>
      <c r="AC147" s="884"/>
      <c r="AD147" s="884"/>
      <c r="AE147" s="884"/>
      <c r="AF147" s="884"/>
      <c r="AG147" s="884"/>
      <c r="AH147" s="884"/>
      <c r="AI147" s="884"/>
      <c r="AJ147" s="884"/>
      <c r="AK147" s="884"/>
      <c r="AL147" s="884"/>
      <c r="AM147" s="884"/>
      <c r="AN147" s="884"/>
      <c r="AO147" s="884"/>
      <c r="AP147" s="884"/>
      <c r="AQ147" s="884"/>
      <c r="AR147" s="884"/>
      <c r="AS147" s="884"/>
      <c r="AT147" s="884"/>
      <c r="AU147" s="884"/>
      <c r="AV147" s="884"/>
      <c r="AW147" s="884"/>
      <c r="AX147" s="884"/>
      <c r="AY147" s="884"/>
      <c r="AZ147" s="884"/>
      <c r="BA147" s="884"/>
      <c r="BB147" s="884"/>
      <c r="BC147" s="884"/>
      <c r="BD147" s="884"/>
      <c r="BE147" s="884"/>
      <c r="BF147" s="884"/>
      <c r="BG147" s="884"/>
      <c r="BH147" s="884"/>
      <c r="BI147" s="884"/>
      <c r="BJ147" s="884"/>
      <c r="BK147" s="884"/>
      <c r="BL147" s="884"/>
      <c r="BM147" s="884"/>
      <c r="BN147" s="884"/>
      <c r="BO147" s="884"/>
      <c r="BP147" s="884"/>
      <c r="BQ147" s="884"/>
      <c r="BR147" s="884"/>
      <c r="BS147" s="884"/>
      <c r="BT147" s="884"/>
      <c r="BU147" s="884"/>
      <c r="BV147" s="884"/>
      <c r="BW147" s="884"/>
      <c r="BX147" s="884"/>
      <c r="BY147" s="884"/>
      <c r="BZ147" s="884"/>
      <c r="CA147" s="884"/>
    </row>
    <row r="148" spans="2:79" s="854" customFormat="1">
      <c r="B148" s="855" t="s">
        <v>856</v>
      </c>
      <c r="C148" s="856" t="s">
        <v>102</v>
      </c>
      <c r="D148" s="874"/>
      <c r="E148" s="875"/>
      <c r="F148" s="875"/>
      <c r="G148" s="849">
        <f t="shared" si="44"/>
        <v>0</v>
      </c>
      <c r="H148" s="874"/>
      <c r="I148" s="875"/>
      <c r="J148" s="875"/>
      <c r="K148" s="849">
        <f t="shared" si="45"/>
        <v>0</v>
      </c>
      <c r="L148" s="874"/>
      <c r="M148" s="875"/>
      <c r="N148" s="875"/>
      <c r="O148" s="849">
        <f t="shared" si="46"/>
        <v>0</v>
      </c>
      <c r="P148" s="874"/>
      <c r="Q148" s="875"/>
      <c r="R148" s="875"/>
      <c r="S148" s="849">
        <f t="shared" si="47"/>
        <v>0</v>
      </c>
      <c r="T148" s="884"/>
      <c r="U148" s="884"/>
      <c r="V148" s="884"/>
      <c r="W148" s="884"/>
      <c r="X148" s="884"/>
      <c r="Y148" s="884"/>
      <c r="Z148" s="884"/>
      <c r="AA148" s="884"/>
      <c r="AB148" s="884"/>
      <c r="AC148" s="884"/>
      <c r="AD148" s="884"/>
      <c r="AE148" s="884"/>
      <c r="AF148" s="884"/>
      <c r="AG148" s="884"/>
      <c r="AH148" s="884"/>
      <c r="AI148" s="884"/>
      <c r="AJ148" s="884"/>
      <c r="AK148" s="884"/>
      <c r="AL148" s="884"/>
      <c r="AM148" s="884"/>
      <c r="AN148" s="884"/>
      <c r="AO148" s="884"/>
      <c r="AP148" s="884"/>
      <c r="AQ148" s="884"/>
      <c r="AR148" s="884"/>
      <c r="AS148" s="884"/>
      <c r="AT148" s="884"/>
      <c r="AU148" s="884"/>
      <c r="AV148" s="884"/>
      <c r="AW148" s="884"/>
      <c r="AX148" s="884"/>
      <c r="AY148" s="884"/>
      <c r="AZ148" s="884"/>
      <c r="BA148" s="884"/>
      <c r="BB148" s="884"/>
      <c r="BC148" s="884"/>
      <c r="BD148" s="884"/>
      <c r="BE148" s="884"/>
      <c r="BF148" s="884"/>
      <c r="BG148" s="884"/>
      <c r="BH148" s="884"/>
      <c r="BI148" s="884"/>
      <c r="BJ148" s="884"/>
      <c r="BK148" s="884"/>
      <c r="BL148" s="884"/>
      <c r="BM148" s="884"/>
      <c r="BN148" s="884"/>
      <c r="BO148" s="884"/>
      <c r="BP148" s="884"/>
      <c r="BQ148" s="884"/>
      <c r="BR148" s="884"/>
      <c r="BS148" s="884"/>
      <c r="BT148" s="884"/>
      <c r="BU148" s="884"/>
      <c r="BV148" s="884"/>
      <c r="BW148" s="884"/>
      <c r="BX148" s="884"/>
      <c r="BY148" s="884"/>
      <c r="BZ148" s="884"/>
      <c r="CA148" s="884"/>
    </row>
    <row r="149" spans="2:79" s="854" customFormat="1" ht="25.5">
      <c r="B149" s="857" t="s">
        <v>1095</v>
      </c>
      <c r="C149" s="839"/>
      <c r="D149" s="851"/>
      <c r="E149" s="852"/>
      <c r="F149" s="852"/>
      <c r="G149" s="853">
        <f>SUM(G150:G161)</f>
        <v>0</v>
      </c>
      <c r="H149" s="851"/>
      <c r="I149" s="852"/>
      <c r="J149" s="852"/>
      <c r="K149" s="853">
        <f>SUM(K150:K161)</f>
        <v>0</v>
      </c>
      <c r="L149" s="851"/>
      <c r="M149" s="852"/>
      <c r="N149" s="852"/>
      <c r="O149" s="853">
        <f>SUM(O150:O161)</f>
        <v>0</v>
      </c>
      <c r="P149" s="851"/>
      <c r="Q149" s="852"/>
      <c r="R149" s="852"/>
      <c r="S149" s="853">
        <f>SUM(S150:S161)</f>
        <v>0</v>
      </c>
      <c r="T149" s="884"/>
      <c r="U149" s="884"/>
      <c r="V149" s="884"/>
      <c r="W149" s="884"/>
      <c r="X149" s="884"/>
      <c r="Y149" s="884"/>
      <c r="Z149" s="884"/>
      <c r="AA149" s="884"/>
      <c r="AB149" s="884"/>
      <c r="AC149" s="884"/>
      <c r="AD149" s="884"/>
      <c r="AE149" s="884"/>
      <c r="AF149" s="884"/>
      <c r="AG149" s="884"/>
      <c r="AH149" s="884"/>
      <c r="AI149" s="884"/>
      <c r="AJ149" s="884"/>
      <c r="AK149" s="884"/>
      <c r="AL149" s="884"/>
      <c r="AM149" s="884"/>
      <c r="AN149" s="884"/>
      <c r="AO149" s="884"/>
      <c r="AP149" s="884"/>
      <c r="AQ149" s="884"/>
      <c r="AR149" s="884"/>
      <c r="AS149" s="884"/>
      <c r="AT149" s="884"/>
      <c r="AU149" s="884"/>
      <c r="AV149" s="884"/>
      <c r="AW149" s="884"/>
      <c r="AX149" s="884"/>
      <c r="AY149" s="884"/>
      <c r="AZ149" s="884"/>
      <c r="BA149" s="884"/>
      <c r="BB149" s="884"/>
      <c r="BC149" s="884"/>
      <c r="BD149" s="884"/>
      <c r="BE149" s="884"/>
      <c r="BF149" s="884"/>
      <c r="BG149" s="884"/>
      <c r="BH149" s="884"/>
      <c r="BI149" s="884"/>
      <c r="BJ149" s="884"/>
      <c r="BK149" s="884"/>
      <c r="BL149" s="884"/>
      <c r="BM149" s="884"/>
      <c r="BN149" s="884"/>
      <c r="BO149" s="884"/>
      <c r="BP149" s="884"/>
      <c r="BQ149" s="884"/>
      <c r="BR149" s="884"/>
      <c r="BS149" s="884"/>
      <c r="BT149" s="884"/>
      <c r="BU149" s="884"/>
      <c r="BV149" s="884"/>
      <c r="BW149" s="884"/>
      <c r="BX149" s="884"/>
      <c r="BY149" s="884"/>
      <c r="BZ149" s="884"/>
      <c r="CA149" s="884"/>
    </row>
    <row r="150" spans="2:79" s="854" customFormat="1">
      <c r="B150" s="855" t="s">
        <v>857</v>
      </c>
      <c r="C150" s="856" t="s">
        <v>102</v>
      </c>
      <c r="D150" s="874"/>
      <c r="E150" s="875"/>
      <c r="F150" s="875"/>
      <c r="G150" s="849">
        <f t="shared" ref="G150:G161" si="48">D150*(E150+F150)</f>
        <v>0</v>
      </c>
      <c r="H150" s="874"/>
      <c r="I150" s="875"/>
      <c r="J150" s="875"/>
      <c r="K150" s="849">
        <f t="shared" ref="K150:K161" si="49">H150*(I150+J150)</f>
        <v>0</v>
      </c>
      <c r="L150" s="874"/>
      <c r="M150" s="875"/>
      <c r="N150" s="875"/>
      <c r="O150" s="849">
        <f t="shared" ref="O150:O161" si="50">L150*(M150+N150)</f>
        <v>0</v>
      </c>
      <c r="P150" s="874"/>
      <c r="Q150" s="875"/>
      <c r="R150" s="875"/>
      <c r="S150" s="849">
        <f t="shared" ref="S150:S161" si="51">P150*(Q150+R150)</f>
        <v>0</v>
      </c>
      <c r="T150" s="884"/>
      <c r="U150" s="884"/>
      <c r="V150" s="884"/>
      <c r="W150" s="884"/>
      <c r="X150" s="884"/>
      <c r="Y150" s="884"/>
      <c r="Z150" s="884"/>
      <c r="AA150" s="884"/>
      <c r="AB150" s="884"/>
      <c r="AC150" s="884"/>
      <c r="AD150" s="884"/>
      <c r="AE150" s="884"/>
      <c r="AF150" s="884"/>
      <c r="AG150" s="884"/>
      <c r="AH150" s="884"/>
      <c r="AI150" s="884"/>
      <c r="AJ150" s="884"/>
      <c r="AK150" s="884"/>
      <c r="AL150" s="884"/>
      <c r="AM150" s="884"/>
      <c r="AN150" s="884"/>
      <c r="AO150" s="884"/>
      <c r="AP150" s="884"/>
      <c r="AQ150" s="884"/>
      <c r="AR150" s="884"/>
      <c r="AS150" s="884"/>
      <c r="AT150" s="884"/>
      <c r="AU150" s="884"/>
      <c r="AV150" s="884"/>
      <c r="AW150" s="884"/>
      <c r="AX150" s="884"/>
      <c r="AY150" s="884"/>
      <c r="AZ150" s="884"/>
      <c r="BA150" s="884"/>
      <c r="BB150" s="884"/>
      <c r="BC150" s="884"/>
      <c r="BD150" s="884"/>
      <c r="BE150" s="884"/>
      <c r="BF150" s="884"/>
      <c r="BG150" s="884"/>
      <c r="BH150" s="884"/>
      <c r="BI150" s="884"/>
      <c r="BJ150" s="884"/>
      <c r="BK150" s="884"/>
      <c r="BL150" s="884"/>
      <c r="BM150" s="884"/>
      <c r="BN150" s="884"/>
      <c r="BO150" s="884"/>
      <c r="BP150" s="884"/>
      <c r="BQ150" s="884"/>
      <c r="BR150" s="884"/>
      <c r="BS150" s="884"/>
      <c r="BT150" s="884"/>
      <c r="BU150" s="884"/>
      <c r="BV150" s="884"/>
      <c r="BW150" s="884"/>
      <c r="BX150" s="884"/>
      <c r="BY150" s="884"/>
      <c r="BZ150" s="884"/>
      <c r="CA150" s="884"/>
    </row>
    <row r="151" spans="2:79" s="854" customFormat="1">
      <c r="B151" s="855" t="s">
        <v>858</v>
      </c>
      <c r="C151" s="856" t="s">
        <v>102</v>
      </c>
      <c r="D151" s="874"/>
      <c r="E151" s="875"/>
      <c r="F151" s="875"/>
      <c r="G151" s="849">
        <f t="shared" si="48"/>
        <v>0</v>
      </c>
      <c r="H151" s="874"/>
      <c r="I151" s="875"/>
      <c r="J151" s="875"/>
      <c r="K151" s="849">
        <f t="shared" si="49"/>
        <v>0</v>
      </c>
      <c r="L151" s="874"/>
      <c r="M151" s="875"/>
      <c r="N151" s="875"/>
      <c r="O151" s="849">
        <f t="shared" si="50"/>
        <v>0</v>
      </c>
      <c r="P151" s="874"/>
      <c r="Q151" s="875"/>
      <c r="R151" s="875"/>
      <c r="S151" s="849">
        <f t="shared" si="51"/>
        <v>0</v>
      </c>
      <c r="T151" s="884"/>
      <c r="U151" s="884"/>
      <c r="V151" s="884"/>
      <c r="W151" s="884"/>
      <c r="X151" s="884"/>
      <c r="Y151" s="884"/>
      <c r="Z151" s="884"/>
      <c r="AA151" s="884"/>
      <c r="AB151" s="884"/>
      <c r="AC151" s="884"/>
      <c r="AD151" s="884"/>
      <c r="AE151" s="884"/>
      <c r="AF151" s="884"/>
      <c r="AG151" s="884"/>
      <c r="AH151" s="884"/>
      <c r="AI151" s="884"/>
      <c r="AJ151" s="884"/>
      <c r="AK151" s="884"/>
      <c r="AL151" s="884"/>
      <c r="AM151" s="884"/>
      <c r="AN151" s="884"/>
      <c r="AO151" s="884"/>
      <c r="AP151" s="884"/>
      <c r="AQ151" s="884"/>
      <c r="AR151" s="884"/>
      <c r="AS151" s="884"/>
      <c r="AT151" s="884"/>
      <c r="AU151" s="884"/>
      <c r="AV151" s="884"/>
      <c r="AW151" s="884"/>
      <c r="AX151" s="884"/>
      <c r="AY151" s="884"/>
      <c r="AZ151" s="884"/>
      <c r="BA151" s="884"/>
      <c r="BB151" s="884"/>
      <c r="BC151" s="884"/>
      <c r="BD151" s="884"/>
      <c r="BE151" s="884"/>
      <c r="BF151" s="884"/>
      <c r="BG151" s="884"/>
      <c r="BH151" s="884"/>
      <c r="BI151" s="884"/>
      <c r="BJ151" s="884"/>
      <c r="BK151" s="884"/>
      <c r="BL151" s="884"/>
      <c r="BM151" s="884"/>
      <c r="BN151" s="884"/>
      <c r="BO151" s="884"/>
      <c r="BP151" s="884"/>
      <c r="BQ151" s="884"/>
      <c r="BR151" s="884"/>
      <c r="BS151" s="884"/>
      <c r="BT151" s="884"/>
      <c r="BU151" s="884"/>
      <c r="BV151" s="884"/>
      <c r="BW151" s="884"/>
      <c r="BX151" s="884"/>
      <c r="BY151" s="884"/>
      <c r="BZ151" s="884"/>
      <c r="CA151" s="884"/>
    </row>
    <row r="152" spans="2:79" s="854" customFormat="1">
      <c r="B152" s="855" t="s">
        <v>859</v>
      </c>
      <c r="C152" s="856" t="s">
        <v>102</v>
      </c>
      <c r="D152" s="874"/>
      <c r="E152" s="875"/>
      <c r="F152" s="875"/>
      <c r="G152" s="849">
        <f t="shared" si="48"/>
        <v>0</v>
      </c>
      <c r="H152" s="874"/>
      <c r="I152" s="875"/>
      <c r="J152" s="875"/>
      <c r="K152" s="849">
        <f t="shared" si="49"/>
        <v>0</v>
      </c>
      <c r="L152" s="874"/>
      <c r="M152" s="875"/>
      <c r="N152" s="875"/>
      <c r="O152" s="849">
        <f t="shared" si="50"/>
        <v>0</v>
      </c>
      <c r="P152" s="874"/>
      <c r="Q152" s="875"/>
      <c r="R152" s="875"/>
      <c r="S152" s="849">
        <f t="shared" si="51"/>
        <v>0</v>
      </c>
      <c r="T152" s="884"/>
      <c r="U152" s="884"/>
      <c r="V152" s="884"/>
      <c r="W152" s="884"/>
      <c r="X152" s="884"/>
      <c r="Y152" s="884"/>
      <c r="Z152" s="884"/>
      <c r="AA152" s="884"/>
      <c r="AB152" s="884"/>
      <c r="AC152" s="884"/>
      <c r="AD152" s="884"/>
      <c r="AE152" s="884"/>
      <c r="AF152" s="884"/>
      <c r="AG152" s="884"/>
      <c r="AH152" s="884"/>
      <c r="AI152" s="884"/>
      <c r="AJ152" s="884"/>
      <c r="AK152" s="884"/>
      <c r="AL152" s="884"/>
      <c r="AM152" s="884"/>
      <c r="AN152" s="884"/>
      <c r="AO152" s="884"/>
      <c r="AP152" s="884"/>
      <c r="AQ152" s="884"/>
      <c r="AR152" s="884"/>
      <c r="AS152" s="884"/>
      <c r="AT152" s="884"/>
      <c r="AU152" s="884"/>
      <c r="AV152" s="884"/>
      <c r="AW152" s="884"/>
      <c r="AX152" s="884"/>
      <c r="AY152" s="884"/>
      <c r="AZ152" s="884"/>
      <c r="BA152" s="884"/>
      <c r="BB152" s="884"/>
      <c r="BC152" s="884"/>
      <c r="BD152" s="884"/>
      <c r="BE152" s="884"/>
      <c r="BF152" s="884"/>
      <c r="BG152" s="884"/>
      <c r="BH152" s="884"/>
      <c r="BI152" s="884"/>
      <c r="BJ152" s="884"/>
      <c r="BK152" s="884"/>
      <c r="BL152" s="884"/>
      <c r="BM152" s="884"/>
      <c r="BN152" s="884"/>
      <c r="BO152" s="884"/>
      <c r="BP152" s="884"/>
      <c r="BQ152" s="884"/>
      <c r="BR152" s="884"/>
      <c r="BS152" s="884"/>
      <c r="BT152" s="884"/>
      <c r="BU152" s="884"/>
      <c r="BV152" s="884"/>
      <c r="BW152" s="884"/>
      <c r="BX152" s="884"/>
      <c r="BY152" s="884"/>
      <c r="BZ152" s="884"/>
      <c r="CA152" s="884"/>
    </row>
    <row r="153" spans="2:79" s="854" customFormat="1">
      <c r="B153" s="855" t="s">
        <v>860</v>
      </c>
      <c r="C153" s="856" t="s">
        <v>102</v>
      </c>
      <c r="D153" s="874"/>
      <c r="E153" s="875"/>
      <c r="F153" s="875"/>
      <c r="G153" s="849">
        <f t="shared" si="48"/>
        <v>0</v>
      </c>
      <c r="H153" s="874"/>
      <c r="I153" s="875"/>
      <c r="J153" s="875"/>
      <c r="K153" s="849">
        <f t="shared" si="49"/>
        <v>0</v>
      </c>
      <c r="L153" s="874"/>
      <c r="M153" s="875"/>
      <c r="N153" s="875"/>
      <c r="O153" s="849">
        <f t="shared" si="50"/>
        <v>0</v>
      </c>
      <c r="P153" s="874"/>
      <c r="Q153" s="875"/>
      <c r="R153" s="875"/>
      <c r="S153" s="849">
        <f t="shared" si="51"/>
        <v>0</v>
      </c>
      <c r="T153" s="884"/>
      <c r="U153" s="884"/>
      <c r="V153" s="884"/>
      <c r="W153" s="884"/>
      <c r="X153" s="884"/>
      <c r="Y153" s="884"/>
      <c r="Z153" s="884"/>
      <c r="AA153" s="884"/>
      <c r="AB153" s="884"/>
      <c r="AC153" s="884"/>
      <c r="AD153" s="884"/>
      <c r="AE153" s="884"/>
      <c r="AF153" s="884"/>
      <c r="AG153" s="884"/>
      <c r="AH153" s="884"/>
      <c r="AI153" s="884"/>
      <c r="AJ153" s="884"/>
      <c r="AK153" s="884"/>
      <c r="AL153" s="884"/>
      <c r="AM153" s="884"/>
      <c r="AN153" s="884"/>
      <c r="AO153" s="884"/>
      <c r="AP153" s="884"/>
      <c r="AQ153" s="884"/>
      <c r="AR153" s="884"/>
      <c r="AS153" s="884"/>
      <c r="AT153" s="884"/>
      <c r="AU153" s="884"/>
      <c r="AV153" s="884"/>
      <c r="AW153" s="884"/>
      <c r="AX153" s="884"/>
      <c r="AY153" s="884"/>
      <c r="AZ153" s="884"/>
      <c r="BA153" s="884"/>
      <c r="BB153" s="884"/>
      <c r="BC153" s="884"/>
      <c r="BD153" s="884"/>
      <c r="BE153" s="884"/>
      <c r="BF153" s="884"/>
      <c r="BG153" s="884"/>
      <c r="BH153" s="884"/>
      <c r="BI153" s="884"/>
      <c r="BJ153" s="884"/>
      <c r="BK153" s="884"/>
      <c r="BL153" s="884"/>
      <c r="BM153" s="884"/>
      <c r="BN153" s="884"/>
      <c r="BO153" s="884"/>
      <c r="BP153" s="884"/>
      <c r="BQ153" s="884"/>
      <c r="BR153" s="884"/>
      <c r="BS153" s="884"/>
      <c r="BT153" s="884"/>
      <c r="BU153" s="884"/>
      <c r="BV153" s="884"/>
      <c r="BW153" s="884"/>
      <c r="BX153" s="884"/>
      <c r="BY153" s="884"/>
      <c r="BZ153" s="884"/>
      <c r="CA153" s="884"/>
    </row>
    <row r="154" spans="2:79" s="854" customFormat="1">
      <c r="B154" s="855" t="s">
        <v>861</v>
      </c>
      <c r="C154" s="856" t="s">
        <v>102</v>
      </c>
      <c r="D154" s="874"/>
      <c r="E154" s="875"/>
      <c r="F154" s="875"/>
      <c r="G154" s="849">
        <f t="shared" si="48"/>
        <v>0</v>
      </c>
      <c r="H154" s="874"/>
      <c r="I154" s="875"/>
      <c r="J154" s="875"/>
      <c r="K154" s="849">
        <f t="shared" si="49"/>
        <v>0</v>
      </c>
      <c r="L154" s="874"/>
      <c r="M154" s="875"/>
      <c r="N154" s="875"/>
      <c r="O154" s="849">
        <f t="shared" si="50"/>
        <v>0</v>
      </c>
      <c r="P154" s="874"/>
      <c r="Q154" s="875"/>
      <c r="R154" s="875"/>
      <c r="S154" s="849">
        <f t="shared" si="51"/>
        <v>0</v>
      </c>
      <c r="T154" s="884"/>
      <c r="U154" s="884"/>
      <c r="V154" s="884"/>
      <c r="W154" s="884"/>
      <c r="X154" s="884"/>
      <c r="Y154" s="884"/>
      <c r="Z154" s="884"/>
      <c r="AA154" s="884"/>
      <c r="AB154" s="884"/>
      <c r="AC154" s="884"/>
      <c r="AD154" s="884"/>
      <c r="AE154" s="884"/>
      <c r="AF154" s="884"/>
      <c r="AG154" s="884"/>
      <c r="AH154" s="884"/>
      <c r="AI154" s="884"/>
      <c r="AJ154" s="884"/>
      <c r="AK154" s="884"/>
      <c r="AL154" s="884"/>
      <c r="AM154" s="884"/>
      <c r="AN154" s="884"/>
      <c r="AO154" s="884"/>
      <c r="AP154" s="884"/>
      <c r="AQ154" s="884"/>
      <c r="AR154" s="884"/>
      <c r="AS154" s="884"/>
      <c r="AT154" s="884"/>
      <c r="AU154" s="884"/>
      <c r="AV154" s="884"/>
      <c r="AW154" s="884"/>
      <c r="AX154" s="884"/>
      <c r="AY154" s="884"/>
      <c r="AZ154" s="884"/>
      <c r="BA154" s="884"/>
      <c r="BB154" s="884"/>
      <c r="BC154" s="884"/>
      <c r="BD154" s="884"/>
      <c r="BE154" s="884"/>
      <c r="BF154" s="884"/>
      <c r="BG154" s="884"/>
      <c r="BH154" s="884"/>
      <c r="BI154" s="884"/>
      <c r="BJ154" s="884"/>
      <c r="BK154" s="884"/>
      <c r="BL154" s="884"/>
      <c r="BM154" s="884"/>
      <c r="BN154" s="884"/>
      <c r="BO154" s="884"/>
      <c r="BP154" s="884"/>
      <c r="BQ154" s="884"/>
      <c r="BR154" s="884"/>
      <c r="BS154" s="884"/>
      <c r="BT154" s="884"/>
      <c r="BU154" s="884"/>
      <c r="BV154" s="884"/>
      <c r="BW154" s="884"/>
      <c r="BX154" s="884"/>
      <c r="BY154" s="884"/>
      <c r="BZ154" s="884"/>
      <c r="CA154" s="884"/>
    </row>
    <row r="155" spans="2:79" s="854" customFormat="1">
      <c r="B155" s="855" t="s">
        <v>862</v>
      </c>
      <c r="C155" s="856" t="s">
        <v>102</v>
      </c>
      <c r="D155" s="874"/>
      <c r="E155" s="875"/>
      <c r="F155" s="875"/>
      <c r="G155" s="849">
        <f t="shared" si="48"/>
        <v>0</v>
      </c>
      <c r="H155" s="874"/>
      <c r="I155" s="875"/>
      <c r="J155" s="875"/>
      <c r="K155" s="849">
        <f t="shared" si="49"/>
        <v>0</v>
      </c>
      <c r="L155" s="874"/>
      <c r="M155" s="875"/>
      <c r="N155" s="875"/>
      <c r="O155" s="849">
        <f t="shared" si="50"/>
        <v>0</v>
      </c>
      <c r="P155" s="874"/>
      <c r="Q155" s="875"/>
      <c r="R155" s="875"/>
      <c r="S155" s="849">
        <f t="shared" si="51"/>
        <v>0</v>
      </c>
      <c r="T155" s="884"/>
      <c r="U155" s="884"/>
      <c r="V155" s="884"/>
      <c r="W155" s="884"/>
      <c r="X155" s="884"/>
      <c r="Y155" s="884"/>
      <c r="Z155" s="884"/>
      <c r="AA155" s="884"/>
      <c r="AB155" s="884"/>
      <c r="AC155" s="884"/>
      <c r="AD155" s="884"/>
      <c r="AE155" s="884"/>
      <c r="AF155" s="884"/>
      <c r="AG155" s="884"/>
      <c r="AH155" s="884"/>
      <c r="AI155" s="884"/>
      <c r="AJ155" s="884"/>
      <c r="AK155" s="884"/>
      <c r="AL155" s="884"/>
      <c r="AM155" s="884"/>
      <c r="AN155" s="884"/>
      <c r="AO155" s="884"/>
      <c r="AP155" s="884"/>
      <c r="AQ155" s="884"/>
      <c r="AR155" s="884"/>
      <c r="AS155" s="884"/>
      <c r="AT155" s="884"/>
      <c r="AU155" s="884"/>
      <c r="AV155" s="884"/>
      <c r="AW155" s="884"/>
      <c r="AX155" s="884"/>
      <c r="AY155" s="884"/>
      <c r="AZ155" s="884"/>
      <c r="BA155" s="884"/>
      <c r="BB155" s="884"/>
      <c r="BC155" s="884"/>
      <c r="BD155" s="884"/>
      <c r="BE155" s="884"/>
      <c r="BF155" s="884"/>
      <c r="BG155" s="884"/>
      <c r="BH155" s="884"/>
      <c r="BI155" s="884"/>
      <c r="BJ155" s="884"/>
      <c r="BK155" s="884"/>
      <c r="BL155" s="884"/>
      <c r="BM155" s="884"/>
      <c r="BN155" s="884"/>
      <c r="BO155" s="884"/>
      <c r="BP155" s="884"/>
      <c r="BQ155" s="884"/>
      <c r="BR155" s="884"/>
      <c r="BS155" s="884"/>
      <c r="BT155" s="884"/>
      <c r="BU155" s="884"/>
      <c r="BV155" s="884"/>
      <c r="BW155" s="884"/>
      <c r="BX155" s="884"/>
      <c r="BY155" s="884"/>
      <c r="BZ155" s="884"/>
      <c r="CA155" s="884"/>
    </row>
    <row r="156" spans="2:79" s="854" customFormat="1">
      <c r="B156" s="855" t="s">
        <v>863</v>
      </c>
      <c r="C156" s="856" t="s">
        <v>102</v>
      </c>
      <c r="D156" s="874"/>
      <c r="E156" s="875"/>
      <c r="F156" s="875"/>
      <c r="G156" s="849">
        <f t="shared" si="48"/>
        <v>0</v>
      </c>
      <c r="H156" s="874"/>
      <c r="I156" s="875"/>
      <c r="J156" s="875"/>
      <c r="K156" s="849">
        <f t="shared" si="49"/>
        <v>0</v>
      </c>
      <c r="L156" s="874"/>
      <c r="M156" s="875"/>
      <c r="N156" s="875"/>
      <c r="O156" s="849">
        <f t="shared" si="50"/>
        <v>0</v>
      </c>
      <c r="P156" s="874"/>
      <c r="Q156" s="875"/>
      <c r="R156" s="875"/>
      <c r="S156" s="849">
        <f t="shared" si="51"/>
        <v>0</v>
      </c>
      <c r="T156" s="884"/>
      <c r="U156" s="884"/>
      <c r="V156" s="884"/>
      <c r="W156" s="884"/>
      <c r="X156" s="884"/>
      <c r="Y156" s="884"/>
      <c r="Z156" s="884"/>
      <c r="AA156" s="884"/>
      <c r="AB156" s="884"/>
      <c r="AC156" s="884"/>
      <c r="AD156" s="884"/>
      <c r="AE156" s="884"/>
      <c r="AF156" s="884"/>
      <c r="AG156" s="884"/>
      <c r="AH156" s="884"/>
      <c r="AI156" s="884"/>
      <c r="AJ156" s="884"/>
      <c r="AK156" s="884"/>
      <c r="AL156" s="884"/>
      <c r="AM156" s="884"/>
      <c r="AN156" s="884"/>
      <c r="AO156" s="884"/>
      <c r="AP156" s="884"/>
      <c r="AQ156" s="884"/>
      <c r="AR156" s="884"/>
      <c r="AS156" s="884"/>
      <c r="AT156" s="884"/>
      <c r="AU156" s="884"/>
      <c r="AV156" s="884"/>
      <c r="AW156" s="884"/>
      <c r="AX156" s="884"/>
      <c r="AY156" s="884"/>
      <c r="AZ156" s="884"/>
      <c r="BA156" s="884"/>
      <c r="BB156" s="884"/>
      <c r="BC156" s="884"/>
      <c r="BD156" s="884"/>
      <c r="BE156" s="884"/>
      <c r="BF156" s="884"/>
      <c r="BG156" s="884"/>
      <c r="BH156" s="884"/>
      <c r="BI156" s="884"/>
      <c r="BJ156" s="884"/>
      <c r="BK156" s="884"/>
      <c r="BL156" s="884"/>
      <c r="BM156" s="884"/>
      <c r="BN156" s="884"/>
      <c r="BO156" s="884"/>
      <c r="BP156" s="884"/>
      <c r="BQ156" s="884"/>
      <c r="BR156" s="884"/>
      <c r="BS156" s="884"/>
      <c r="BT156" s="884"/>
      <c r="BU156" s="884"/>
      <c r="BV156" s="884"/>
      <c r="BW156" s="884"/>
      <c r="BX156" s="884"/>
      <c r="BY156" s="884"/>
      <c r="BZ156" s="884"/>
      <c r="CA156" s="884"/>
    </row>
    <row r="157" spans="2:79" s="854" customFormat="1">
      <c r="B157" s="855" t="s">
        <v>864</v>
      </c>
      <c r="C157" s="856" t="s">
        <v>102</v>
      </c>
      <c r="D157" s="874"/>
      <c r="E157" s="875"/>
      <c r="F157" s="875"/>
      <c r="G157" s="849">
        <f t="shared" si="48"/>
        <v>0</v>
      </c>
      <c r="H157" s="874"/>
      <c r="I157" s="875"/>
      <c r="J157" s="875"/>
      <c r="K157" s="849">
        <f t="shared" si="49"/>
        <v>0</v>
      </c>
      <c r="L157" s="874"/>
      <c r="M157" s="875"/>
      <c r="N157" s="875"/>
      <c r="O157" s="849">
        <f t="shared" si="50"/>
        <v>0</v>
      </c>
      <c r="P157" s="874"/>
      <c r="Q157" s="875"/>
      <c r="R157" s="875"/>
      <c r="S157" s="849">
        <f t="shared" si="51"/>
        <v>0</v>
      </c>
      <c r="T157" s="884"/>
      <c r="U157" s="884"/>
      <c r="V157" s="884"/>
      <c r="W157" s="884"/>
      <c r="X157" s="884"/>
      <c r="Y157" s="884"/>
      <c r="Z157" s="884"/>
      <c r="AA157" s="884"/>
      <c r="AB157" s="884"/>
      <c r="AC157" s="884"/>
      <c r="AD157" s="884"/>
      <c r="AE157" s="884"/>
      <c r="AF157" s="884"/>
      <c r="AG157" s="884"/>
      <c r="AH157" s="884"/>
      <c r="AI157" s="884"/>
      <c r="AJ157" s="884"/>
      <c r="AK157" s="884"/>
      <c r="AL157" s="884"/>
      <c r="AM157" s="884"/>
      <c r="AN157" s="884"/>
      <c r="AO157" s="884"/>
      <c r="AP157" s="884"/>
      <c r="AQ157" s="884"/>
      <c r="AR157" s="884"/>
      <c r="AS157" s="884"/>
      <c r="AT157" s="884"/>
      <c r="AU157" s="884"/>
      <c r="AV157" s="884"/>
      <c r="AW157" s="884"/>
      <c r="AX157" s="884"/>
      <c r="AY157" s="884"/>
      <c r="AZ157" s="884"/>
      <c r="BA157" s="884"/>
      <c r="BB157" s="884"/>
      <c r="BC157" s="884"/>
      <c r="BD157" s="884"/>
      <c r="BE157" s="884"/>
      <c r="BF157" s="884"/>
      <c r="BG157" s="884"/>
      <c r="BH157" s="884"/>
      <c r="BI157" s="884"/>
      <c r="BJ157" s="884"/>
      <c r="BK157" s="884"/>
      <c r="BL157" s="884"/>
      <c r="BM157" s="884"/>
      <c r="BN157" s="884"/>
      <c r="BO157" s="884"/>
      <c r="BP157" s="884"/>
      <c r="BQ157" s="884"/>
      <c r="BR157" s="884"/>
      <c r="BS157" s="884"/>
      <c r="BT157" s="884"/>
      <c r="BU157" s="884"/>
      <c r="BV157" s="884"/>
      <c r="BW157" s="884"/>
      <c r="BX157" s="884"/>
      <c r="BY157" s="884"/>
      <c r="BZ157" s="884"/>
      <c r="CA157" s="884"/>
    </row>
    <row r="158" spans="2:79" s="854" customFormat="1">
      <c r="B158" s="855" t="s">
        <v>865</v>
      </c>
      <c r="C158" s="856" t="s">
        <v>102</v>
      </c>
      <c r="D158" s="874"/>
      <c r="E158" s="875"/>
      <c r="F158" s="875"/>
      <c r="G158" s="849">
        <f t="shared" si="48"/>
        <v>0</v>
      </c>
      <c r="H158" s="874"/>
      <c r="I158" s="875"/>
      <c r="J158" s="875"/>
      <c r="K158" s="849">
        <f t="shared" si="49"/>
        <v>0</v>
      </c>
      <c r="L158" s="874"/>
      <c r="M158" s="875"/>
      <c r="N158" s="875"/>
      <c r="O158" s="849">
        <f t="shared" si="50"/>
        <v>0</v>
      </c>
      <c r="P158" s="874"/>
      <c r="Q158" s="875"/>
      <c r="R158" s="875"/>
      <c r="S158" s="849">
        <f t="shared" si="51"/>
        <v>0</v>
      </c>
      <c r="T158" s="884"/>
      <c r="U158" s="884"/>
      <c r="V158" s="884"/>
      <c r="W158" s="884"/>
      <c r="X158" s="884"/>
      <c r="Y158" s="884"/>
      <c r="Z158" s="884"/>
      <c r="AA158" s="884"/>
      <c r="AB158" s="884"/>
      <c r="AC158" s="884"/>
      <c r="AD158" s="884"/>
      <c r="AE158" s="884"/>
      <c r="AF158" s="884"/>
      <c r="AG158" s="884"/>
      <c r="AH158" s="884"/>
      <c r="AI158" s="884"/>
      <c r="AJ158" s="884"/>
      <c r="AK158" s="884"/>
      <c r="AL158" s="884"/>
      <c r="AM158" s="884"/>
      <c r="AN158" s="884"/>
      <c r="AO158" s="884"/>
      <c r="AP158" s="884"/>
      <c r="AQ158" s="884"/>
      <c r="AR158" s="884"/>
      <c r="AS158" s="884"/>
      <c r="AT158" s="884"/>
      <c r="AU158" s="884"/>
      <c r="AV158" s="884"/>
      <c r="AW158" s="884"/>
      <c r="AX158" s="884"/>
      <c r="AY158" s="884"/>
      <c r="AZ158" s="884"/>
      <c r="BA158" s="884"/>
      <c r="BB158" s="884"/>
      <c r="BC158" s="884"/>
      <c r="BD158" s="884"/>
      <c r="BE158" s="884"/>
      <c r="BF158" s="884"/>
      <c r="BG158" s="884"/>
      <c r="BH158" s="884"/>
      <c r="BI158" s="884"/>
      <c r="BJ158" s="884"/>
      <c r="BK158" s="884"/>
      <c r="BL158" s="884"/>
      <c r="BM158" s="884"/>
      <c r="BN158" s="884"/>
      <c r="BO158" s="884"/>
      <c r="BP158" s="884"/>
      <c r="BQ158" s="884"/>
      <c r="BR158" s="884"/>
      <c r="BS158" s="884"/>
      <c r="BT158" s="884"/>
      <c r="BU158" s="884"/>
      <c r="BV158" s="884"/>
      <c r="BW158" s="884"/>
      <c r="BX158" s="884"/>
      <c r="BY158" s="884"/>
      <c r="BZ158" s="884"/>
      <c r="CA158" s="884"/>
    </row>
    <row r="159" spans="2:79" s="854" customFormat="1">
      <c r="B159" s="855" t="s">
        <v>866</v>
      </c>
      <c r="C159" s="856" t="s">
        <v>102</v>
      </c>
      <c r="D159" s="874"/>
      <c r="E159" s="875"/>
      <c r="F159" s="875"/>
      <c r="G159" s="849">
        <f t="shared" si="48"/>
        <v>0</v>
      </c>
      <c r="H159" s="874"/>
      <c r="I159" s="875"/>
      <c r="J159" s="875"/>
      <c r="K159" s="849">
        <f t="shared" si="49"/>
        <v>0</v>
      </c>
      <c r="L159" s="874"/>
      <c r="M159" s="875"/>
      <c r="N159" s="875"/>
      <c r="O159" s="849">
        <f t="shared" si="50"/>
        <v>0</v>
      </c>
      <c r="P159" s="874"/>
      <c r="Q159" s="875"/>
      <c r="R159" s="875"/>
      <c r="S159" s="849">
        <f t="shared" si="51"/>
        <v>0</v>
      </c>
      <c r="T159" s="884"/>
      <c r="U159" s="884"/>
      <c r="V159" s="884"/>
      <c r="W159" s="884"/>
      <c r="X159" s="884"/>
      <c r="Y159" s="884"/>
      <c r="Z159" s="884"/>
      <c r="AA159" s="884"/>
      <c r="AB159" s="884"/>
      <c r="AC159" s="884"/>
      <c r="AD159" s="884"/>
      <c r="AE159" s="884"/>
      <c r="AF159" s="884"/>
      <c r="AG159" s="884"/>
      <c r="AH159" s="884"/>
      <c r="AI159" s="884"/>
      <c r="AJ159" s="884"/>
      <c r="AK159" s="884"/>
      <c r="AL159" s="884"/>
      <c r="AM159" s="884"/>
      <c r="AN159" s="884"/>
      <c r="AO159" s="884"/>
      <c r="AP159" s="884"/>
      <c r="AQ159" s="884"/>
      <c r="AR159" s="884"/>
      <c r="AS159" s="884"/>
      <c r="AT159" s="884"/>
      <c r="AU159" s="884"/>
      <c r="AV159" s="884"/>
      <c r="AW159" s="884"/>
      <c r="AX159" s="884"/>
      <c r="AY159" s="884"/>
      <c r="AZ159" s="884"/>
      <c r="BA159" s="884"/>
      <c r="BB159" s="884"/>
      <c r="BC159" s="884"/>
      <c r="BD159" s="884"/>
      <c r="BE159" s="884"/>
      <c r="BF159" s="884"/>
      <c r="BG159" s="884"/>
      <c r="BH159" s="884"/>
      <c r="BI159" s="884"/>
      <c r="BJ159" s="884"/>
      <c r="BK159" s="884"/>
      <c r="BL159" s="884"/>
      <c r="BM159" s="884"/>
      <c r="BN159" s="884"/>
      <c r="BO159" s="884"/>
      <c r="BP159" s="884"/>
      <c r="BQ159" s="884"/>
      <c r="BR159" s="884"/>
      <c r="BS159" s="884"/>
      <c r="BT159" s="884"/>
      <c r="BU159" s="884"/>
      <c r="BV159" s="884"/>
      <c r="BW159" s="884"/>
      <c r="BX159" s="884"/>
      <c r="BY159" s="884"/>
      <c r="BZ159" s="884"/>
      <c r="CA159" s="884"/>
    </row>
    <row r="160" spans="2:79" s="854" customFormat="1">
      <c r="B160" s="855" t="s">
        <v>867</v>
      </c>
      <c r="C160" s="856" t="s">
        <v>102</v>
      </c>
      <c r="D160" s="874"/>
      <c r="E160" s="875"/>
      <c r="F160" s="875"/>
      <c r="G160" s="849">
        <f t="shared" si="48"/>
        <v>0</v>
      </c>
      <c r="H160" s="874"/>
      <c r="I160" s="875"/>
      <c r="J160" s="875"/>
      <c r="K160" s="849">
        <f t="shared" si="49"/>
        <v>0</v>
      </c>
      <c r="L160" s="874"/>
      <c r="M160" s="875"/>
      <c r="N160" s="875"/>
      <c r="O160" s="849">
        <f t="shared" si="50"/>
        <v>0</v>
      </c>
      <c r="P160" s="874"/>
      <c r="Q160" s="875"/>
      <c r="R160" s="875"/>
      <c r="S160" s="849">
        <f t="shared" si="51"/>
        <v>0</v>
      </c>
      <c r="T160" s="884"/>
      <c r="U160" s="884"/>
      <c r="V160" s="884"/>
      <c r="W160" s="884"/>
      <c r="X160" s="884"/>
      <c r="Y160" s="884"/>
      <c r="Z160" s="884"/>
      <c r="AA160" s="884"/>
      <c r="AB160" s="884"/>
      <c r="AC160" s="884"/>
      <c r="AD160" s="884"/>
      <c r="AE160" s="884"/>
      <c r="AF160" s="884"/>
      <c r="AG160" s="884"/>
      <c r="AH160" s="884"/>
      <c r="AI160" s="884"/>
      <c r="AJ160" s="884"/>
      <c r="AK160" s="884"/>
      <c r="AL160" s="884"/>
      <c r="AM160" s="884"/>
      <c r="AN160" s="884"/>
      <c r="AO160" s="884"/>
      <c r="AP160" s="884"/>
      <c r="AQ160" s="884"/>
      <c r="AR160" s="884"/>
      <c r="AS160" s="884"/>
      <c r="AT160" s="884"/>
      <c r="AU160" s="884"/>
      <c r="AV160" s="884"/>
      <c r="AW160" s="884"/>
      <c r="AX160" s="884"/>
      <c r="AY160" s="884"/>
      <c r="AZ160" s="884"/>
      <c r="BA160" s="884"/>
      <c r="BB160" s="884"/>
      <c r="BC160" s="884"/>
      <c r="BD160" s="884"/>
      <c r="BE160" s="884"/>
      <c r="BF160" s="884"/>
      <c r="BG160" s="884"/>
      <c r="BH160" s="884"/>
      <c r="BI160" s="884"/>
      <c r="BJ160" s="884"/>
      <c r="BK160" s="884"/>
      <c r="BL160" s="884"/>
      <c r="BM160" s="884"/>
      <c r="BN160" s="884"/>
      <c r="BO160" s="884"/>
      <c r="BP160" s="884"/>
      <c r="BQ160" s="884"/>
      <c r="BR160" s="884"/>
      <c r="BS160" s="884"/>
      <c r="BT160" s="884"/>
      <c r="BU160" s="884"/>
      <c r="BV160" s="884"/>
      <c r="BW160" s="884"/>
      <c r="BX160" s="884"/>
      <c r="BY160" s="884"/>
      <c r="BZ160" s="884"/>
      <c r="CA160" s="884"/>
    </row>
    <row r="161" spans="2:79" s="854" customFormat="1">
      <c r="B161" s="855" t="s">
        <v>868</v>
      </c>
      <c r="C161" s="856" t="s">
        <v>102</v>
      </c>
      <c r="D161" s="874"/>
      <c r="E161" s="875"/>
      <c r="F161" s="875"/>
      <c r="G161" s="849">
        <f t="shared" si="48"/>
        <v>0</v>
      </c>
      <c r="H161" s="874"/>
      <c r="I161" s="875"/>
      <c r="J161" s="875"/>
      <c r="K161" s="849">
        <f t="shared" si="49"/>
        <v>0</v>
      </c>
      <c r="L161" s="874"/>
      <c r="M161" s="875"/>
      <c r="N161" s="875"/>
      <c r="O161" s="849">
        <f t="shared" si="50"/>
        <v>0</v>
      </c>
      <c r="P161" s="874"/>
      <c r="Q161" s="875"/>
      <c r="R161" s="875"/>
      <c r="S161" s="849">
        <f t="shared" si="51"/>
        <v>0</v>
      </c>
      <c r="T161" s="884"/>
      <c r="U161" s="884"/>
      <c r="V161" s="884"/>
      <c r="W161" s="884"/>
      <c r="X161" s="884"/>
      <c r="Y161" s="884"/>
      <c r="Z161" s="884"/>
      <c r="AA161" s="884"/>
      <c r="AB161" s="884"/>
      <c r="AC161" s="884"/>
      <c r="AD161" s="884"/>
      <c r="AE161" s="884"/>
      <c r="AF161" s="884"/>
      <c r="AG161" s="884"/>
      <c r="AH161" s="884"/>
      <c r="AI161" s="884"/>
      <c r="AJ161" s="884"/>
      <c r="AK161" s="884"/>
      <c r="AL161" s="884"/>
      <c r="AM161" s="884"/>
      <c r="AN161" s="884"/>
      <c r="AO161" s="884"/>
      <c r="AP161" s="884"/>
      <c r="AQ161" s="884"/>
      <c r="AR161" s="884"/>
      <c r="AS161" s="884"/>
      <c r="AT161" s="884"/>
      <c r="AU161" s="884"/>
      <c r="AV161" s="884"/>
      <c r="AW161" s="884"/>
      <c r="AX161" s="884"/>
      <c r="AY161" s="884"/>
      <c r="AZ161" s="884"/>
      <c r="BA161" s="884"/>
      <c r="BB161" s="884"/>
      <c r="BC161" s="884"/>
      <c r="BD161" s="884"/>
      <c r="BE161" s="884"/>
      <c r="BF161" s="884"/>
      <c r="BG161" s="884"/>
      <c r="BH161" s="884"/>
      <c r="BI161" s="884"/>
      <c r="BJ161" s="884"/>
      <c r="BK161" s="884"/>
      <c r="BL161" s="884"/>
      <c r="BM161" s="884"/>
      <c r="BN161" s="884"/>
      <c r="BO161" s="884"/>
      <c r="BP161" s="884"/>
      <c r="BQ161" s="884"/>
      <c r="BR161" s="884"/>
      <c r="BS161" s="884"/>
      <c r="BT161" s="884"/>
      <c r="BU161" s="884"/>
      <c r="BV161" s="884"/>
      <c r="BW161" s="884"/>
      <c r="BX161" s="884"/>
      <c r="BY161" s="884"/>
      <c r="BZ161" s="884"/>
      <c r="CA161" s="884"/>
    </row>
    <row r="162" spans="2:79" s="854" customFormat="1" ht="13.5" thickBot="1">
      <c r="B162" s="858" t="s">
        <v>1096</v>
      </c>
      <c r="C162" s="859" t="s">
        <v>102</v>
      </c>
      <c r="D162" s="876"/>
      <c r="E162" s="877"/>
      <c r="F162" s="877"/>
      <c r="G162" s="860">
        <f>D162*(E162+F162)</f>
        <v>0</v>
      </c>
      <c r="H162" s="876"/>
      <c r="I162" s="877"/>
      <c r="J162" s="877"/>
      <c r="K162" s="860">
        <f>H162*(I162+J162)</f>
        <v>0</v>
      </c>
      <c r="L162" s="876"/>
      <c r="M162" s="877"/>
      <c r="N162" s="877"/>
      <c r="O162" s="860">
        <f>L162*(M162+N162)</f>
        <v>0</v>
      </c>
      <c r="P162" s="876"/>
      <c r="Q162" s="877"/>
      <c r="R162" s="877"/>
      <c r="S162" s="860">
        <f>P162*(Q162+R162)</f>
        <v>0</v>
      </c>
      <c r="T162" s="884"/>
      <c r="U162" s="884"/>
      <c r="V162" s="884"/>
      <c r="W162" s="884"/>
      <c r="X162" s="884"/>
      <c r="Y162" s="884"/>
      <c r="Z162" s="884"/>
      <c r="AA162" s="884"/>
      <c r="AB162" s="884"/>
      <c r="AC162" s="884"/>
      <c r="AD162" s="884"/>
      <c r="AE162" s="884"/>
      <c r="AF162" s="884"/>
      <c r="AG162" s="884"/>
      <c r="AH162" s="884"/>
      <c r="AI162" s="884"/>
      <c r="AJ162" s="884"/>
      <c r="AK162" s="884"/>
      <c r="AL162" s="884"/>
      <c r="AM162" s="884"/>
      <c r="AN162" s="884"/>
      <c r="AO162" s="884"/>
      <c r="AP162" s="884"/>
      <c r="AQ162" s="884"/>
      <c r="AR162" s="884"/>
      <c r="AS162" s="884"/>
      <c r="AT162" s="884"/>
      <c r="AU162" s="884"/>
      <c r="AV162" s="884"/>
      <c r="AW162" s="884"/>
      <c r="AX162" s="884"/>
      <c r="AY162" s="884"/>
      <c r="AZ162" s="884"/>
      <c r="BA162" s="884"/>
      <c r="BB162" s="884"/>
      <c r="BC162" s="884"/>
      <c r="BD162" s="884"/>
      <c r="BE162" s="884"/>
      <c r="BF162" s="884"/>
      <c r="BG162" s="884"/>
      <c r="BH162" s="884"/>
      <c r="BI162" s="884"/>
      <c r="BJ162" s="884"/>
      <c r="BK162" s="884"/>
      <c r="BL162" s="884"/>
      <c r="BM162" s="884"/>
      <c r="BN162" s="884"/>
      <c r="BO162" s="884"/>
      <c r="BP162" s="884"/>
      <c r="BQ162" s="884"/>
      <c r="BR162" s="884"/>
      <c r="BS162" s="884"/>
      <c r="BT162" s="884"/>
      <c r="BU162" s="884"/>
      <c r="BV162" s="884"/>
      <c r="BW162" s="884"/>
      <c r="BX162" s="884"/>
      <c r="BY162" s="884"/>
      <c r="BZ162" s="884"/>
      <c r="CA162" s="884"/>
    </row>
    <row r="163" spans="2:79" s="145" customFormat="1" ht="13.5" thickBot="1">
      <c r="C163" s="260"/>
    </row>
    <row r="164" spans="2:79" ht="13.5" thickBot="1">
      <c r="C164" s="861">
        <v>41274</v>
      </c>
      <c r="D164" s="861">
        <v>41639</v>
      </c>
      <c r="E164" s="861">
        <v>42004</v>
      </c>
      <c r="F164" s="861">
        <v>42369</v>
      </c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</row>
    <row r="165" spans="2:79" ht="13.5" thickBot="1">
      <c r="B165" s="862" t="s">
        <v>886</v>
      </c>
      <c r="C165" s="287">
        <f>SUM(C166:C168,C176:C179,C184)</f>
        <v>0</v>
      </c>
      <c r="D165" s="287">
        <f t="shared" ref="D165:F165" si="52">SUM(D166:D168,D176:D179,D184)</f>
        <v>0</v>
      </c>
      <c r="E165" s="287">
        <f t="shared" si="52"/>
        <v>0</v>
      </c>
      <c r="F165" s="287">
        <f t="shared" si="52"/>
        <v>0</v>
      </c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</row>
    <row r="166" spans="2:79">
      <c r="B166" s="863" t="s">
        <v>887</v>
      </c>
      <c r="C166" s="288"/>
      <c r="D166" s="288"/>
      <c r="E166" s="288"/>
      <c r="F166" s="288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</row>
    <row r="167" spans="2:79">
      <c r="B167" s="864" t="s">
        <v>888</v>
      </c>
      <c r="C167" s="289"/>
      <c r="D167" s="289"/>
      <c r="E167" s="289"/>
      <c r="F167" s="289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</row>
    <row r="168" spans="2:79">
      <c r="B168" s="866" t="s">
        <v>889</v>
      </c>
      <c r="C168" s="865">
        <f>C169+C170+C175</f>
        <v>0</v>
      </c>
      <c r="D168" s="865">
        <f t="shared" ref="D168:F168" si="53">D169+D170+D175</f>
        <v>0</v>
      </c>
      <c r="E168" s="865">
        <f t="shared" si="53"/>
        <v>0</v>
      </c>
      <c r="F168" s="865">
        <f t="shared" si="53"/>
        <v>0</v>
      </c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</row>
    <row r="169" spans="2:79">
      <c r="B169" s="867" t="s">
        <v>890</v>
      </c>
      <c r="C169" s="290"/>
      <c r="D169" s="290"/>
      <c r="E169" s="290"/>
      <c r="F169" s="290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</row>
    <row r="170" spans="2:79">
      <c r="B170" s="867" t="s">
        <v>891</v>
      </c>
      <c r="C170" s="868">
        <f>SUM(C171:C174)</f>
        <v>0</v>
      </c>
      <c r="D170" s="868">
        <f t="shared" ref="D170:F170" si="54">SUM(D171:D174)</f>
        <v>0</v>
      </c>
      <c r="E170" s="868">
        <f t="shared" si="54"/>
        <v>0</v>
      </c>
      <c r="F170" s="868">
        <f t="shared" si="54"/>
        <v>0</v>
      </c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</row>
    <row r="171" spans="2:79">
      <c r="B171" s="869" t="s">
        <v>892</v>
      </c>
      <c r="C171" s="290"/>
      <c r="D171" s="290"/>
      <c r="E171" s="290"/>
      <c r="F171" s="290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</row>
    <row r="172" spans="2:79">
      <c r="B172" s="869" t="s">
        <v>893</v>
      </c>
      <c r="C172" s="290"/>
      <c r="D172" s="290"/>
      <c r="E172" s="290"/>
      <c r="F172" s="290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</row>
    <row r="173" spans="2:79">
      <c r="B173" s="869" t="s">
        <v>894</v>
      </c>
      <c r="C173" s="290"/>
      <c r="D173" s="290"/>
      <c r="E173" s="290"/>
      <c r="F173" s="290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303"/>
      <c r="U173" s="303"/>
      <c r="V173" s="303"/>
      <c r="W173" s="303"/>
      <c r="X173" s="303"/>
      <c r="Y173" s="303"/>
      <c r="Z173" s="303"/>
      <c r="AA173" s="303"/>
      <c r="AB173" s="303"/>
      <c r="AC173" s="303"/>
      <c r="AD173" s="303"/>
      <c r="AE173" s="303"/>
      <c r="AF173" s="303"/>
      <c r="AG173" s="303"/>
      <c r="AH173" s="303"/>
      <c r="AI173" s="303"/>
      <c r="AJ173" s="303"/>
      <c r="AK173" s="303"/>
      <c r="AL173" s="303"/>
      <c r="AM173" s="303"/>
      <c r="AN173" s="303"/>
      <c r="AO173" s="303"/>
      <c r="AP173" s="303"/>
      <c r="AQ173" s="303"/>
      <c r="AR173" s="303"/>
      <c r="AS173" s="303"/>
      <c r="AT173" s="303"/>
      <c r="AU173" s="303"/>
      <c r="AV173" s="303"/>
      <c r="AW173" s="303"/>
      <c r="AX173" s="303"/>
      <c r="AY173" s="303"/>
      <c r="AZ173" s="303"/>
      <c r="BA173" s="303"/>
      <c r="BB173" s="303"/>
      <c r="BC173" s="303"/>
      <c r="BD173" s="303"/>
      <c r="BE173" s="303"/>
      <c r="BF173" s="303"/>
      <c r="BG173" s="303"/>
      <c r="BH173" s="303"/>
      <c r="BI173" s="303"/>
      <c r="BJ173" s="303"/>
      <c r="BK173" s="303"/>
      <c r="BL173" s="303"/>
      <c r="BM173" s="303"/>
      <c r="BN173" s="303"/>
      <c r="BO173" s="303"/>
      <c r="BP173" s="303"/>
      <c r="BQ173" s="303"/>
      <c r="BR173" s="303"/>
      <c r="BS173" s="303"/>
      <c r="BT173" s="303"/>
      <c r="BU173" s="303"/>
      <c r="BV173" s="303"/>
      <c r="BW173" s="303"/>
      <c r="BX173" s="303"/>
      <c r="BY173" s="303"/>
      <c r="BZ173" s="303"/>
      <c r="CA173" s="303"/>
    </row>
    <row r="174" spans="2:79">
      <c r="B174" s="869" t="s">
        <v>895</v>
      </c>
      <c r="C174" s="290"/>
      <c r="D174" s="290"/>
      <c r="E174" s="290"/>
      <c r="F174" s="290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303"/>
      <c r="U174" s="303"/>
      <c r="V174" s="303"/>
      <c r="W174" s="303"/>
      <c r="X174" s="303"/>
      <c r="Y174" s="303"/>
      <c r="Z174" s="303"/>
      <c r="AA174" s="303"/>
      <c r="AB174" s="303"/>
      <c r="AC174" s="303"/>
      <c r="AD174" s="303"/>
      <c r="AE174" s="303"/>
      <c r="AF174" s="303"/>
      <c r="AG174" s="303"/>
      <c r="AH174" s="303"/>
      <c r="AI174" s="303"/>
      <c r="AJ174" s="303"/>
      <c r="AK174" s="303"/>
      <c r="AL174" s="303"/>
      <c r="AM174" s="303"/>
      <c r="AN174" s="303"/>
      <c r="AO174" s="303"/>
      <c r="AP174" s="303"/>
      <c r="AQ174" s="303"/>
      <c r="AR174" s="303"/>
      <c r="AS174" s="303"/>
      <c r="AT174" s="303"/>
      <c r="AU174" s="303"/>
      <c r="AV174" s="303"/>
      <c r="AW174" s="303"/>
      <c r="AX174" s="303"/>
      <c r="AY174" s="303"/>
      <c r="AZ174" s="303"/>
      <c r="BA174" s="303"/>
      <c r="BB174" s="303"/>
      <c r="BC174" s="303"/>
      <c r="BD174" s="303"/>
      <c r="BE174" s="303"/>
      <c r="BF174" s="303"/>
      <c r="BG174" s="303"/>
      <c r="BH174" s="303"/>
      <c r="BI174" s="303"/>
      <c r="BJ174" s="303"/>
      <c r="BK174" s="303"/>
      <c r="BL174" s="303"/>
      <c r="BM174" s="303"/>
      <c r="BN174" s="303"/>
      <c r="BO174" s="303"/>
      <c r="BP174" s="303"/>
      <c r="BQ174" s="303"/>
      <c r="BR174" s="303"/>
      <c r="BS174" s="303"/>
      <c r="BT174" s="303"/>
      <c r="BU174" s="303"/>
      <c r="BV174" s="303"/>
      <c r="BW174" s="303"/>
      <c r="BX174" s="303"/>
      <c r="BY174" s="303"/>
      <c r="BZ174" s="303"/>
      <c r="CA174" s="303"/>
    </row>
    <row r="175" spans="2:79">
      <c r="B175" s="867" t="s">
        <v>902</v>
      </c>
      <c r="C175" s="290"/>
      <c r="D175" s="290"/>
      <c r="E175" s="290"/>
      <c r="F175" s="290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303"/>
      <c r="U175" s="303"/>
      <c r="V175" s="303"/>
      <c r="W175" s="303"/>
      <c r="X175" s="303"/>
      <c r="Y175" s="303"/>
      <c r="Z175" s="303"/>
      <c r="AA175" s="303"/>
      <c r="AB175" s="303"/>
      <c r="AC175" s="303"/>
      <c r="AD175" s="303"/>
      <c r="AE175" s="303"/>
      <c r="AF175" s="303"/>
      <c r="AG175" s="303"/>
      <c r="AH175" s="303"/>
      <c r="AI175" s="303"/>
      <c r="AJ175" s="303"/>
      <c r="AK175" s="303"/>
      <c r="AL175" s="303"/>
      <c r="AM175" s="303"/>
      <c r="AN175" s="303"/>
      <c r="AO175" s="303"/>
      <c r="AP175" s="303"/>
      <c r="AQ175" s="303"/>
      <c r="AR175" s="303"/>
      <c r="AS175" s="303"/>
      <c r="AT175" s="303"/>
      <c r="AU175" s="303"/>
      <c r="AV175" s="303"/>
      <c r="AW175" s="303"/>
      <c r="AX175" s="303"/>
      <c r="AY175" s="303"/>
      <c r="AZ175" s="303"/>
      <c r="BA175" s="303"/>
      <c r="BB175" s="303"/>
      <c r="BC175" s="303"/>
      <c r="BD175" s="303"/>
      <c r="BE175" s="303"/>
      <c r="BF175" s="303"/>
      <c r="BG175" s="303"/>
      <c r="BH175" s="303"/>
      <c r="BI175" s="303"/>
      <c r="BJ175" s="303"/>
      <c r="BK175" s="303"/>
      <c r="BL175" s="303"/>
      <c r="BM175" s="303"/>
      <c r="BN175" s="303"/>
      <c r="BO175" s="303"/>
      <c r="BP175" s="303"/>
      <c r="BQ175" s="303"/>
      <c r="BR175" s="303"/>
      <c r="BS175" s="303"/>
      <c r="BT175" s="303"/>
      <c r="BU175" s="303"/>
      <c r="BV175" s="303"/>
      <c r="BW175" s="303"/>
      <c r="BX175" s="303"/>
      <c r="BY175" s="303"/>
      <c r="BZ175" s="303"/>
      <c r="CA175" s="303"/>
    </row>
    <row r="176" spans="2:79">
      <c r="B176" s="864" t="s">
        <v>896</v>
      </c>
      <c r="C176" s="289"/>
      <c r="D176" s="289"/>
      <c r="E176" s="289"/>
      <c r="F176" s="289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303"/>
      <c r="U176" s="303"/>
      <c r="V176" s="303"/>
      <c r="W176" s="303"/>
      <c r="X176" s="303"/>
      <c r="Y176" s="303"/>
      <c r="Z176" s="303"/>
      <c r="AA176" s="303"/>
      <c r="AB176" s="303"/>
      <c r="AC176" s="303"/>
      <c r="AD176" s="303"/>
      <c r="AE176" s="303"/>
      <c r="AF176" s="303"/>
      <c r="AG176" s="303"/>
      <c r="AH176" s="303"/>
      <c r="AI176" s="303"/>
      <c r="AJ176" s="303"/>
      <c r="AK176" s="303"/>
      <c r="AL176" s="303"/>
      <c r="AM176" s="303"/>
      <c r="AN176" s="303"/>
      <c r="AO176" s="303"/>
      <c r="AP176" s="303"/>
      <c r="AQ176" s="303"/>
      <c r="AR176" s="303"/>
      <c r="AS176" s="303"/>
      <c r="AT176" s="303"/>
      <c r="AU176" s="303"/>
      <c r="AV176" s="303"/>
      <c r="AW176" s="303"/>
      <c r="AX176" s="303"/>
      <c r="AY176" s="303"/>
      <c r="AZ176" s="303"/>
      <c r="BA176" s="303"/>
      <c r="BB176" s="303"/>
      <c r="BC176" s="303"/>
      <c r="BD176" s="303"/>
      <c r="BE176" s="303"/>
      <c r="BF176" s="303"/>
      <c r="BG176" s="303"/>
      <c r="BH176" s="303"/>
      <c r="BI176" s="303"/>
      <c r="BJ176" s="303"/>
      <c r="BK176" s="303"/>
      <c r="BL176" s="303"/>
      <c r="BM176" s="303"/>
      <c r="BN176" s="303"/>
      <c r="BO176" s="303"/>
      <c r="BP176" s="303"/>
      <c r="BQ176" s="303"/>
      <c r="BR176" s="303"/>
      <c r="BS176" s="303"/>
      <c r="BT176" s="303"/>
      <c r="BU176" s="303"/>
      <c r="BV176" s="303"/>
      <c r="BW176" s="303"/>
      <c r="BX176" s="303"/>
      <c r="BY176" s="303"/>
      <c r="BZ176" s="303"/>
      <c r="CA176" s="303"/>
    </row>
    <row r="177" spans="2:79">
      <c r="B177" s="864" t="s">
        <v>897</v>
      </c>
      <c r="C177" s="289"/>
      <c r="D177" s="289"/>
      <c r="E177" s="289"/>
      <c r="F177" s="289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303"/>
      <c r="U177" s="303"/>
      <c r="V177" s="303"/>
      <c r="W177" s="303"/>
      <c r="X177" s="303"/>
      <c r="Y177" s="303"/>
      <c r="Z177" s="303"/>
      <c r="AA177" s="303"/>
      <c r="AB177" s="303"/>
      <c r="AC177" s="303"/>
      <c r="AD177" s="303"/>
      <c r="AE177" s="303"/>
      <c r="AF177" s="303"/>
      <c r="AG177" s="303"/>
      <c r="AH177" s="303"/>
      <c r="AI177" s="303"/>
      <c r="AJ177" s="303"/>
      <c r="AK177" s="303"/>
      <c r="AL177" s="303"/>
      <c r="AM177" s="303"/>
      <c r="AN177" s="303"/>
      <c r="AO177" s="303"/>
      <c r="AP177" s="303"/>
      <c r="AQ177" s="303"/>
      <c r="AR177" s="303"/>
      <c r="AS177" s="303"/>
      <c r="AT177" s="303"/>
      <c r="AU177" s="303"/>
      <c r="AV177" s="303"/>
      <c r="AW177" s="303"/>
      <c r="AX177" s="303"/>
      <c r="AY177" s="303"/>
      <c r="AZ177" s="303"/>
      <c r="BA177" s="303"/>
      <c r="BB177" s="303"/>
      <c r="BC177" s="303"/>
      <c r="BD177" s="303"/>
      <c r="BE177" s="303"/>
      <c r="BF177" s="303"/>
      <c r="BG177" s="303"/>
      <c r="BH177" s="303"/>
      <c r="BI177" s="303"/>
      <c r="BJ177" s="303"/>
      <c r="BK177" s="303"/>
      <c r="BL177" s="303"/>
      <c r="BM177" s="303"/>
      <c r="BN177" s="303"/>
      <c r="BO177" s="303"/>
      <c r="BP177" s="303"/>
      <c r="BQ177" s="303"/>
      <c r="BR177" s="303"/>
      <c r="BS177" s="303"/>
      <c r="BT177" s="303"/>
      <c r="BU177" s="303"/>
      <c r="BV177" s="303"/>
      <c r="BW177" s="303"/>
      <c r="BX177" s="303"/>
      <c r="BY177" s="303"/>
      <c r="BZ177" s="303"/>
      <c r="CA177" s="303"/>
    </row>
    <row r="178" spans="2:79">
      <c r="B178" s="864" t="s">
        <v>969</v>
      </c>
      <c r="C178" s="289"/>
      <c r="D178" s="289"/>
      <c r="E178" s="289"/>
      <c r="F178" s="289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303"/>
      <c r="U178" s="303"/>
      <c r="V178" s="303"/>
      <c r="W178" s="303"/>
      <c r="X178" s="303"/>
      <c r="Y178" s="303"/>
      <c r="Z178" s="303"/>
      <c r="AA178" s="303"/>
      <c r="AB178" s="303"/>
      <c r="AC178" s="303"/>
      <c r="AD178" s="303"/>
      <c r="AE178" s="303"/>
      <c r="AF178" s="303"/>
      <c r="AG178" s="303"/>
      <c r="AH178" s="303"/>
      <c r="AI178" s="303"/>
      <c r="AJ178" s="303"/>
      <c r="AK178" s="303"/>
      <c r="AL178" s="303"/>
      <c r="AM178" s="303"/>
      <c r="AN178" s="303"/>
      <c r="AO178" s="303"/>
      <c r="AP178" s="303"/>
      <c r="AQ178" s="303"/>
      <c r="AR178" s="303"/>
      <c r="AS178" s="303"/>
      <c r="AT178" s="303"/>
      <c r="AU178" s="303"/>
      <c r="AV178" s="303"/>
      <c r="AW178" s="303"/>
      <c r="AX178" s="303"/>
      <c r="AY178" s="303"/>
      <c r="AZ178" s="303"/>
      <c r="BA178" s="303"/>
      <c r="BB178" s="303"/>
      <c r="BC178" s="303"/>
      <c r="BD178" s="303"/>
      <c r="BE178" s="303"/>
      <c r="BF178" s="303"/>
      <c r="BG178" s="303"/>
      <c r="BH178" s="303"/>
      <c r="BI178" s="303"/>
      <c r="BJ178" s="303"/>
      <c r="BK178" s="303"/>
      <c r="BL178" s="303"/>
      <c r="BM178" s="303"/>
      <c r="BN178" s="303"/>
      <c r="BO178" s="303"/>
      <c r="BP178" s="303"/>
      <c r="BQ178" s="303"/>
      <c r="BR178" s="303"/>
      <c r="BS178" s="303"/>
      <c r="BT178" s="303"/>
      <c r="BU178" s="303"/>
      <c r="BV178" s="303"/>
      <c r="BW178" s="303"/>
      <c r="BX178" s="303"/>
      <c r="BY178" s="303"/>
      <c r="BZ178" s="303"/>
      <c r="CA178" s="303"/>
    </row>
    <row r="179" spans="2:79">
      <c r="B179" s="864" t="s">
        <v>968</v>
      </c>
      <c r="C179" s="865">
        <f>SUM(C180:C183)</f>
        <v>0</v>
      </c>
      <c r="D179" s="865">
        <f t="shared" ref="D179:F179" si="55">SUM(D180:D183)</f>
        <v>0</v>
      </c>
      <c r="E179" s="865">
        <f t="shared" si="55"/>
        <v>0</v>
      </c>
      <c r="F179" s="865">
        <f t="shared" si="55"/>
        <v>0</v>
      </c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303"/>
      <c r="U179" s="303"/>
      <c r="V179" s="303"/>
      <c r="W179" s="303"/>
      <c r="X179" s="303"/>
      <c r="Y179" s="303"/>
      <c r="Z179" s="303"/>
      <c r="AA179" s="303"/>
      <c r="AB179" s="303"/>
      <c r="AC179" s="303"/>
      <c r="AD179" s="303"/>
      <c r="AE179" s="303"/>
      <c r="AF179" s="303"/>
      <c r="AG179" s="303"/>
      <c r="AH179" s="303"/>
      <c r="AI179" s="303"/>
      <c r="AJ179" s="303"/>
      <c r="AK179" s="303"/>
      <c r="AL179" s="303"/>
      <c r="AM179" s="303"/>
      <c r="AN179" s="303"/>
      <c r="AO179" s="303"/>
      <c r="AP179" s="303"/>
      <c r="AQ179" s="303"/>
      <c r="AR179" s="303"/>
      <c r="AS179" s="303"/>
      <c r="AT179" s="303"/>
      <c r="AU179" s="303"/>
      <c r="AV179" s="303"/>
      <c r="AW179" s="303"/>
      <c r="AX179" s="303"/>
      <c r="AY179" s="303"/>
      <c r="AZ179" s="303"/>
      <c r="BA179" s="303"/>
      <c r="BB179" s="303"/>
      <c r="BC179" s="303"/>
      <c r="BD179" s="303"/>
      <c r="BE179" s="303"/>
      <c r="BF179" s="303"/>
      <c r="BG179" s="303"/>
      <c r="BH179" s="303"/>
      <c r="BI179" s="303"/>
      <c r="BJ179" s="303"/>
      <c r="BK179" s="303"/>
      <c r="BL179" s="303"/>
      <c r="BM179" s="303"/>
      <c r="BN179" s="303"/>
      <c r="BO179" s="303"/>
      <c r="BP179" s="303"/>
      <c r="BQ179" s="303"/>
      <c r="BR179" s="303"/>
      <c r="BS179" s="303"/>
      <c r="BT179" s="303"/>
      <c r="BU179" s="303"/>
      <c r="BV179" s="303"/>
      <c r="BW179" s="303"/>
      <c r="BX179" s="303"/>
      <c r="BY179" s="303"/>
      <c r="BZ179" s="303"/>
      <c r="CA179" s="303"/>
    </row>
    <row r="180" spans="2:79">
      <c r="B180" s="867" t="s">
        <v>898</v>
      </c>
      <c r="C180" s="290"/>
      <c r="D180" s="290"/>
      <c r="E180" s="290"/>
      <c r="F180" s="290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303"/>
      <c r="AG180" s="303"/>
      <c r="AH180" s="303"/>
      <c r="AI180" s="303"/>
      <c r="AJ180" s="303"/>
      <c r="AK180" s="303"/>
      <c r="AL180" s="303"/>
      <c r="AM180" s="303"/>
      <c r="AN180" s="303"/>
      <c r="AO180" s="303"/>
      <c r="AP180" s="303"/>
      <c r="AQ180" s="303"/>
      <c r="AR180" s="303"/>
      <c r="AS180" s="303"/>
      <c r="AT180" s="303"/>
      <c r="AU180" s="303"/>
      <c r="AV180" s="303"/>
      <c r="AW180" s="303"/>
      <c r="AX180" s="303"/>
      <c r="AY180" s="303"/>
      <c r="AZ180" s="303"/>
      <c r="BA180" s="303"/>
      <c r="BB180" s="303"/>
      <c r="BC180" s="303"/>
      <c r="BD180" s="303"/>
      <c r="BE180" s="303"/>
      <c r="BF180" s="303"/>
      <c r="BG180" s="303"/>
      <c r="BH180" s="303"/>
      <c r="BI180" s="303"/>
      <c r="BJ180" s="303"/>
      <c r="BK180" s="303"/>
      <c r="BL180" s="303"/>
      <c r="BM180" s="303"/>
      <c r="BN180" s="303"/>
      <c r="BO180" s="303"/>
      <c r="BP180" s="303"/>
      <c r="BQ180" s="303"/>
      <c r="BR180" s="303"/>
      <c r="BS180" s="303"/>
      <c r="BT180" s="303"/>
      <c r="BU180" s="303"/>
      <c r="BV180" s="303"/>
      <c r="BW180" s="303"/>
      <c r="BX180" s="303"/>
      <c r="BY180" s="303"/>
      <c r="BZ180" s="303"/>
      <c r="CA180" s="303"/>
    </row>
    <row r="181" spans="2:79">
      <c r="B181" s="867" t="s">
        <v>899</v>
      </c>
      <c r="C181" s="290"/>
      <c r="D181" s="290"/>
      <c r="E181" s="290"/>
      <c r="F181" s="290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303"/>
      <c r="AG181" s="303"/>
      <c r="AH181" s="303"/>
      <c r="AI181" s="303"/>
      <c r="AJ181" s="303"/>
      <c r="AK181" s="303"/>
      <c r="AL181" s="303"/>
      <c r="AM181" s="303"/>
      <c r="AN181" s="303"/>
      <c r="AO181" s="303"/>
      <c r="AP181" s="303"/>
      <c r="AQ181" s="303"/>
      <c r="AR181" s="303"/>
      <c r="AS181" s="303"/>
      <c r="AT181" s="303"/>
      <c r="AU181" s="303"/>
      <c r="AV181" s="303"/>
      <c r="AW181" s="303"/>
      <c r="AX181" s="303"/>
      <c r="AY181" s="303"/>
      <c r="AZ181" s="303"/>
      <c r="BA181" s="303"/>
      <c r="BB181" s="303"/>
      <c r="BC181" s="303"/>
      <c r="BD181" s="303"/>
      <c r="BE181" s="303"/>
      <c r="BF181" s="303"/>
      <c r="BG181" s="303"/>
      <c r="BH181" s="303"/>
      <c r="BI181" s="303"/>
      <c r="BJ181" s="303"/>
      <c r="BK181" s="303"/>
      <c r="BL181" s="303"/>
      <c r="BM181" s="303"/>
      <c r="BN181" s="303"/>
      <c r="BO181" s="303"/>
      <c r="BP181" s="303"/>
      <c r="BQ181" s="303"/>
      <c r="BR181" s="303"/>
      <c r="BS181" s="303"/>
      <c r="BT181" s="303"/>
      <c r="BU181" s="303"/>
      <c r="BV181" s="303"/>
      <c r="BW181" s="303"/>
      <c r="BX181" s="303"/>
      <c r="BY181" s="303"/>
      <c r="BZ181" s="303"/>
      <c r="CA181" s="303"/>
    </row>
    <row r="182" spans="2:79">
      <c r="B182" s="867" t="s">
        <v>900</v>
      </c>
      <c r="C182" s="290"/>
      <c r="D182" s="290"/>
      <c r="E182" s="290"/>
      <c r="F182" s="290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303"/>
      <c r="AG182" s="303"/>
      <c r="AH182" s="303"/>
      <c r="AI182" s="303"/>
      <c r="AJ182" s="303"/>
      <c r="AK182" s="303"/>
      <c r="AL182" s="303"/>
      <c r="AM182" s="303"/>
      <c r="AN182" s="303"/>
      <c r="AO182" s="303"/>
      <c r="AP182" s="303"/>
      <c r="AQ182" s="303"/>
      <c r="AR182" s="303"/>
      <c r="AS182" s="303"/>
      <c r="AT182" s="303"/>
      <c r="AU182" s="303"/>
      <c r="AV182" s="303"/>
      <c r="AW182" s="303"/>
      <c r="AX182" s="303"/>
      <c r="AY182" s="303"/>
      <c r="AZ182" s="303"/>
      <c r="BA182" s="303"/>
      <c r="BB182" s="303"/>
      <c r="BC182" s="303"/>
      <c r="BD182" s="303"/>
      <c r="BE182" s="303"/>
      <c r="BF182" s="303"/>
      <c r="BG182" s="303"/>
      <c r="BH182" s="303"/>
      <c r="BI182" s="303"/>
      <c r="BJ182" s="303"/>
      <c r="BK182" s="303"/>
      <c r="BL182" s="303"/>
      <c r="BM182" s="303"/>
      <c r="BN182" s="303"/>
      <c r="BO182" s="303"/>
      <c r="BP182" s="303"/>
      <c r="BQ182" s="303"/>
      <c r="BR182" s="303"/>
      <c r="BS182" s="303"/>
      <c r="BT182" s="303"/>
      <c r="BU182" s="303"/>
      <c r="BV182" s="303"/>
      <c r="BW182" s="303"/>
      <c r="BX182" s="303"/>
      <c r="BY182" s="303"/>
      <c r="BZ182" s="303"/>
      <c r="CA182" s="303"/>
    </row>
    <row r="183" spans="2:79">
      <c r="B183" s="867" t="s">
        <v>901</v>
      </c>
      <c r="C183" s="290"/>
      <c r="D183" s="290"/>
      <c r="E183" s="290"/>
      <c r="F183" s="290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303"/>
      <c r="AG183" s="303"/>
      <c r="AH183" s="303"/>
      <c r="AI183" s="303"/>
      <c r="AJ183" s="303"/>
      <c r="AK183" s="303"/>
      <c r="AL183" s="303"/>
      <c r="AM183" s="303"/>
      <c r="AN183" s="303"/>
      <c r="AO183" s="303"/>
      <c r="AP183" s="303"/>
      <c r="AQ183" s="303"/>
      <c r="AR183" s="303"/>
      <c r="AS183" s="303"/>
      <c r="AT183" s="303"/>
      <c r="AU183" s="303"/>
      <c r="AV183" s="303"/>
      <c r="AW183" s="303"/>
      <c r="AX183" s="303"/>
      <c r="AY183" s="303"/>
      <c r="AZ183" s="303"/>
      <c r="BA183" s="303"/>
      <c r="BB183" s="303"/>
      <c r="BC183" s="303"/>
      <c r="BD183" s="303"/>
      <c r="BE183" s="303"/>
      <c r="BF183" s="303"/>
      <c r="BG183" s="303"/>
      <c r="BH183" s="303"/>
      <c r="BI183" s="303"/>
      <c r="BJ183" s="303"/>
      <c r="BK183" s="303"/>
      <c r="BL183" s="303"/>
      <c r="BM183" s="303"/>
      <c r="BN183" s="303"/>
      <c r="BO183" s="303"/>
      <c r="BP183" s="303"/>
      <c r="BQ183" s="303"/>
      <c r="BR183" s="303"/>
      <c r="BS183" s="303"/>
      <c r="BT183" s="303"/>
      <c r="BU183" s="303"/>
      <c r="BV183" s="303"/>
      <c r="BW183" s="303"/>
      <c r="BX183" s="303"/>
      <c r="BY183" s="303"/>
      <c r="BZ183" s="303"/>
      <c r="CA183" s="303"/>
    </row>
    <row r="184" spans="2:79" ht="13.5" thickBot="1">
      <c r="B184" s="870" t="s">
        <v>967</v>
      </c>
      <c r="C184" s="291"/>
      <c r="D184" s="291"/>
      <c r="E184" s="291"/>
      <c r="F184" s="291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303"/>
      <c r="U184" s="303"/>
      <c r="V184" s="303"/>
      <c r="W184" s="303"/>
      <c r="X184" s="303"/>
      <c r="Y184" s="303"/>
      <c r="Z184" s="303"/>
      <c r="AA184" s="303"/>
      <c r="AB184" s="303"/>
      <c r="AC184" s="303"/>
      <c r="AD184" s="303"/>
      <c r="AE184" s="303"/>
      <c r="AF184" s="303"/>
      <c r="AG184" s="303"/>
      <c r="AH184" s="303"/>
      <c r="AI184" s="303"/>
      <c r="AJ184" s="303"/>
      <c r="AK184" s="303"/>
      <c r="AL184" s="303"/>
      <c r="AM184" s="303"/>
      <c r="AN184" s="303"/>
      <c r="AO184" s="303"/>
      <c r="AP184" s="303"/>
      <c r="AQ184" s="303"/>
      <c r="AR184" s="303"/>
      <c r="AS184" s="303"/>
      <c r="AT184" s="303"/>
      <c r="AU184" s="303"/>
      <c r="AV184" s="303"/>
      <c r="AW184" s="303"/>
      <c r="AX184" s="303"/>
      <c r="AY184" s="303"/>
      <c r="AZ184" s="303"/>
      <c r="BA184" s="303"/>
      <c r="BB184" s="303"/>
      <c r="BC184" s="303"/>
      <c r="BD184" s="303"/>
      <c r="BE184" s="303"/>
      <c r="BF184" s="303"/>
      <c r="BG184" s="303"/>
      <c r="BH184" s="303"/>
      <c r="BI184" s="303"/>
      <c r="BJ184" s="303"/>
      <c r="BK184" s="303"/>
      <c r="BL184" s="303"/>
      <c r="BM184" s="303"/>
      <c r="BN184" s="303"/>
      <c r="BO184" s="303"/>
      <c r="BP184" s="303"/>
      <c r="BQ184" s="303"/>
      <c r="BR184" s="303"/>
      <c r="BS184" s="303"/>
      <c r="BT184" s="303"/>
      <c r="BU184" s="303"/>
      <c r="BV184" s="303"/>
      <c r="BW184" s="303"/>
      <c r="BX184" s="303"/>
      <c r="BY184" s="303"/>
      <c r="BZ184" s="303"/>
      <c r="CA184" s="303"/>
    </row>
    <row r="185" spans="2:79" ht="9" customHeight="1"/>
  </sheetData>
  <sheetProtection password="96CB" sheet="1" objects="1" scenarios="1" formatCells="0" formatColumns="0" formatRows="0" insertColumns="0" insertRows="0" deleteColumns="0" deleteRows="0" selectLockedCells="1"/>
  <mergeCells count="5"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53" orientation="landscape" r:id="rId1"/>
  <rowBreaks count="2" manualBreakCount="2">
    <brk id="72" max="19" man="1"/>
    <brk id="148" max="19" man="1"/>
  </rowBreaks>
  <ignoredErrors>
    <ignoredError sqref="G75:S100" unlockedFormula="1"/>
    <ignoredError sqref="G23:S61 G116:S131 G133:S185 H132:J132 L132:N132 P132:R132 G63:S65 G62 I62:S62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A318"/>
  <sheetViews>
    <sheetView showGridLines="0" view="pageBreakPreview" topLeftCell="A67" zoomScale="85" zoomScaleNormal="70" zoomScaleSheetLayoutView="85" workbookViewId="0">
      <selection activeCell="G89" sqref="G89"/>
    </sheetView>
  </sheetViews>
  <sheetFormatPr defaultColWidth="8.85546875" defaultRowHeight="12.75"/>
  <cols>
    <col min="1" max="1" width="1.7109375" style="303" customWidth="1"/>
    <col min="2" max="2" width="39.140625" style="303" customWidth="1"/>
    <col min="3" max="3" width="11.28515625" style="809" customWidth="1"/>
    <col min="4" max="19" width="12.7109375" style="303" customWidth="1"/>
    <col min="20" max="20" width="1.7109375" style="145" customWidth="1"/>
    <col min="21" max="34" width="10.7109375" style="145" customWidth="1"/>
    <col min="35" max="79" width="8.7109375" style="145" customWidth="1"/>
    <col min="80" max="87" width="8.7109375" style="303" customWidth="1"/>
    <col min="88" max="133" width="3.28515625" style="303" customWidth="1"/>
    <col min="134" max="16384" width="8.85546875" style="303"/>
  </cols>
  <sheetData>
    <row r="1" spans="2:79" ht="9" customHeight="1"/>
    <row r="2" spans="2:79" ht="15.75">
      <c r="B2" s="449" t="s">
        <v>1032</v>
      </c>
      <c r="C2" s="810"/>
      <c r="D2" s="882"/>
      <c r="E2" s="145"/>
      <c r="F2" s="145"/>
      <c r="G2" s="145"/>
      <c r="H2" s="882"/>
      <c r="I2" s="145"/>
      <c r="J2" s="145"/>
      <c r="K2" s="145"/>
      <c r="L2" s="882"/>
      <c r="M2" s="145"/>
      <c r="N2" s="145"/>
      <c r="O2" s="145"/>
      <c r="P2" s="882"/>
      <c r="Q2" s="145"/>
      <c r="R2" s="145"/>
      <c r="S2" s="145"/>
      <c r="T2" s="882"/>
      <c r="W2" s="882"/>
      <c r="AA2" s="882"/>
      <c r="AE2" s="882"/>
    </row>
    <row r="3" spans="2:79" s="345" customFormat="1" ht="7.9" customHeight="1">
      <c r="B3" s="811"/>
      <c r="C3" s="812"/>
      <c r="D3" s="882"/>
      <c r="E3" s="882"/>
      <c r="F3" s="882"/>
      <c r="G3" s="882"/>
      <c r="H3" s="882"/>
      <c r="I3" s="882"/>
      <c r="J3" s="882"/>
      <c r="K3" s="882"/>
      <c r="L3" s="882"/>
      <c r="M3" s="882"/>
      <c r="N3" s="882"/>
      <c r="O3" s="882"/>
      <c r="P3" s="882"/>
      <c r="Q3" s="882"/>
      <c r="R3" s="882"/>
      <c r="S3" s="882"/>
      <c r="T3" s="882"/>
      <c r="U3" s="882"/>
      <c r="V3" s="882"/>
      <c r="W3" s="882"/>
      <c r="X3" s="882"/>
      <c r="Y3" s="882"/>
      <c r="Z3" s="882"/>
      <c r="AA3" s="882"/>
      <c r="AB3" s="882"/>
      <c r="AC3" s="882"/>
      <c r="AD3" s="882"/>
      <c r="AE3" s="882"/>
      <c r="AF3" s="882"/>
      <c r="AG3" s="882"/>
      <c r="AH3" s="882"/>
      <c r="AI3" s="882"/>
      <c r="AJ3" s="882"/>
      <c r="AK3" s="882"/>
      <c r="AL3" s="882"/>
      <c r="AM3" s="882"/>
      <c r="AN3" s="882"/>
      <c r="AO3" s="882"/>
      <c r="AP3" s="882"/>
      <c r="AQ3" s="882"/>
      <c r="AR3" s="882"/>
      <c r="AS3" s="882"/>
      <c r="AT3" s="882"/>
      <c r="AU3" s="882"/>
      <c r="AV3" s="882"/>
      <c r="AW3" s="882"/>
      <c r="AX3" s="882"/>
      <c r="AY3" s="882"/>
      <c r="AZ3" s="882"/>
      <c r="BA3" s="882"/>
      <c r="BB3" s="882"/>
      <c r="BC3" s="882"/>
      <c r="BD3" s="882"/>
      <c r="BE3" s="882"/>
      <c r="BF3" s="882"/>
      <c r="BG3" s="882"/>
      <c r="BH3" s="882"/>
      <c r="BI3" s="882"/>
      <c r="BJ3" s="882"/>
      <c r="BK3" s="882"/>
      <c r="BL3" s="882"/>
      <c r="BM3" s="882"/>
      <c r="BN3" s="882"/>
      <c r="BO3" s="882"/>
      <c r="BP3" s="882"/>
      <c r="BQ3" s="882"/>
      <c r="BR3" s="882"/>
      <c r="BS3" s="882"/>
      <c r="BT3" s="882"/>
      <c r="BU3" s="882"/>
      <c r="BV3" s="882"/>
      <c r="BW3" s="882"/>
      <c r="BX3" s="882"/>
      <c r="BY3" s="882"/>
      <c r="BZ3" s="882"/>
      <c r="CA3" s="882"/>
    </row>
    <row r="4" spans="2:79" ht="16.5" thickBot="1">
      <c r="B4" s="813" t="s">
        <v>485</v>
      </c>
      <c r="C4" s="814"/>
      <c r="D4" s="145"/>
      <c r="E4" s="883"/>
      <c r="F4" s="883"/>
      <c r="G4" s="258"/>
      <c r="H4" s="145"/>
      <c r="I4" s="883"/>
      <c r="J4" s="883"/>
      <c r="K4" s="258"/>
      <c r="L4" s="145"/>
      <c r="M4" s="883"/>
      <c r="N4" s="883"/>
      <c r="O4" s="258"/>
      <c r="P4" s="145"/>
      <c r="Q4" s="883"/>
      <c r="R4" s="883"/>
      <c r="S4" s="258"/>
      <c r="U4" s="883"/>
      <c r="V4" s="258"/>
      <c r="X4" s="883"/>
      <c r="Y4" s="883"/>
      <c r="Z4" s="258"/>
      <c r="AB4" s="883"/>
      <c r="AC4" s="883"/>
      <c r="AD4" s="258"/>
      <c r="AF4" s="883"/>
      <c r="AG4" s="883"/>
      <c r="AH4" s="258"/>
    </row>
    <row r="5" spans="2:79" ht="13.5" thickBot="1">
      <c r="B5" s="1245"/>
      <c r="C5" s="1246"/>
      <c r="D5" s="1242">
        <v>41274</v>
      </c>
      <c r="E5" s="1243"/>
      <c r="F5" s="1243"/>
      <c r="G5" s="1244"/>
      <c r="H5" s="1242">
        <v>41639</v>
      </c>
      <c r="I5" s="1243"/>
      <c r="J5" s="1243"/>
      <c r="K5" s="1244"/>
      <c r="L5" s="1242">
        <v>42004</v>
      </c>
      <c r="M5" s="1243"/>
      <c r="N5" s="1243"/>
      <c r="O5" s="1244"/>
      <c r="P5" s="1242">
        <v>42369</v>
      </c>
      <c r="Q5" s="1243"/>
      <c r="R5" s="1243"/>
      <c r="S5" s="1244"/>
    </row>
    <row r="6" spans="2:79" ht="76.150000000000006" customHeight="1" thickBot="1">
      <c r="B6" s="815" t="s">
        <v>486</v>
      </c>
      <c r="C6" s="816" t="s">
        <v>38</v>
      </c>
      <c r="D6" s="817" t="s">
        <v>487</v>
      </c>
      <c r="E6" s="818" t="s">
        <v>488</v>
      </c>
      <c r="F6" s="818" t="s">
        <v>489</v>
      </c>
      <c r="G6" s="819" t="s">
        <v>490</v>
      </c>
      <c r="H6" s="817" t="s">
        <v>487</v>
      </c>
      <c r="I6" s="818" t="s">
        <v>488</v>
      </c>
      <c r="J6" s="818" t="s">
        <v>489</v>
      </c>
      <c r="K6" s="819" t="s">
        <v>490</v>
      </c>
      <c r="L6" s="817" t="s">
        <v>487</v>
      </c>
      <c r="M6" s="818" t="s">
        <v>488</v>
      </c>
      <c r="N6" s="818" t="s">
        <v>489</v>
      </c>
      <c r="O6" s="819" t="s">
        <v>490</v>
      </c>
      <c r="P6" s="817" t="s">
        <v>487</v>
      </c>
      <c r="Q6" s="818" t="s">
        <v>488</v>
      </c>
      <c r="R6" s="818" t="s">
        <v>489</v>
      </c>
      <c r="S6" s="819" t="s">
        <v>490</v>
      </c>
    </row>
    <row r="7" spans="2:79" ht="13.5" thickBot="1">
      <c r="B7" s="1133" t="s">
        <v>1085</v>
      </c>
      <c r="C7" s="1135"/>
      <c r="D7" s="1136"/>
      <c r="E7" s="1137"/>
      <c r="F7" s="1137"/>
      <c r="G7" s="1138">
        <f>G8+G102+G132+C165</f>
        <v>0</v>
      </c>
      <c r="H7" s="1136"/>
      <c r="I7" s="1137"/>
      <c r="J7" s="1137"/>
      <c r="K7" s="1138">
        <f>K8+K102+K132+D165</f>
        <v>0</v>
      </c>
      <c r="L7" s="1136"/>
      <c r="M7" s="1137"/>
      <c r="N7" s="1137"/>
      <c r="O7" s="1138">
        <f>O8+O102+O132+E165</f>
        <v>0</v>
      </c>
      <c r="P7" s="1136"/>
      <c r="Q7" s="1137"/>
      <c r="R7" s="1137"/>
      <c r="S7" s="1139">
        <f>S8+S102+S132+F165</f>
        <v>0</v>
      </c>
      <c r="AR7" s="303"/>
      <c r="AS7" s="303"/>
      <c r="AT7" s="303"/>
      <c r="AU7" s="303"/>
      <c r="AV7" s="303"/>
      <c r="AW7" s="303"/>
      <c r="AX7" s="303"/>
      <c r="AY7" s="303"/>
      <c r="AZ7" s="303"/>
      <c r="BA7" s="303"/>
      <c r="BB7" s="303"/>
      <c r="BC7" s="303"/>
      <c r="BD7" s="303"/>
      <c r="BE7" s="303"/>
      <c r="BF7" s="303"/>
      <c r="BG7" s="303"/>
      <c r="BH7" s="303"/>
      <c r="BI7" s="303"/>
      <c r="BJ7" s="303"/>
      <c r="BK7" s="303"/>
      <c r="BL7" s="303"/>
      <c r="BM7" s="303"/>
      <c r="BN7" s="303"/>
      <c r="BO7" s="303"/>
      <c r="BP7" s="303"/>
      <c r="BQ7" s="303"/>
      <c r="BR7" s="303"/>
      <c r="BS7" s="303"/>
      <c r="BT7" s="303"/>
      <c r="BU7" s="303"/>
      <c r="BV7" s="303"/>
      <c r="BW7" s="303"/>
      <c r="BX7" s="303"/>
      <c r="BY7" s="303"/>
      <c r="BZ7" s="303"/>
      <c r="CA7" s="303"/>
    </row>
    <row r="8" spans="2:79">
      <c r="B8" s="820" t="s">
        <v>491</v>
      </c>
      <c r="C8" s="1134"/>
      <c r="D8" s="268"/>
      <c r="E8" s="262"/>
      <c r="F8" s="262"/>
      <c r="G8" s="269">
        <f>G9+G30+G51+G72+G73+G88</f>
        <v>0</v>
      </c>
      <c r="H8" s="268"/>
      <c r="I8" s="262"/>
      <c r="J8" s="262"/>
      <c r="K8" s="269">
        <f>K9+K30+K51+K72+K73+K88</f>
        <v>0</v>
      </c>
      <c r="L8" s="268"/>
      <c r="M8" s="262"/>
      <c r="N8" s="262"/>
      <c r="O8" s="269">
        <f>O9+O30+O51+O72+O73+O88</f>
        <v>0</v>
      </c>
      <c r="P8" s="268"/>
      <c r="Q8" s="262"/>
      <c r="R8" s="262"/>
      <c r="S8" s="269">
        <f>S9+S30+S51+S72+S73+S88</f>
        <v>0</v>
      </c>
    </row>
    <row r="9" spans="2:79">
      <c r="B9" s="822" t="s">
        <v>492</v>
      </c>
      <c r="C9" s="823"/>
      <c r="D9" s="270"/>
      <c r="E9" s="256"/>
      <c r="F9" s="256"/>
      <c r="G9" s="271">
        <f>G10+G23</f>
        <v>0</v>
      </c>
      <c r="H9" s="270"/>
      <c r="I9" s="256"/>
      <c r="J9" s="256"/>
      <c r="K9" s="271">
        <f>K10+K23</f>
        <v>0</v>
      </c>
      <c r="L9" s="270"/>
      <c r="M9" s="256"/>
      <c r="N9" s="256"/>
      <c r="O9" s="271">
        <f>O10+O23</f>
        <v>0</v>
      </c>
      <c r="P9" s="270"/>
      <c r="Q9" s="256"/>
      <c r="R9" s="256"/>
      <c r="S9" s="271">
        <f>S10+S23</f>
        <v>0</v>
      </c>
    </row>
    <row r="10" spans="2:79">
      <c r="B10" s="824" t="s">
        <v>493</v>
      </c>
      <c r="C10" s="823"/>
      <c r="D10" s="270"/>
      <c r="E10" s="256"/>
      <c r="F10" s="256"/>
      <c r="G10" s="271">
        <f>SUM(G11:G22)</f>
        <v>0</v>
      </c>
      <c r="H10" s="270"/>
      <c r="I10" s="256"/>
      <c r="J10" s="256"/>
      <c r="K10" s="271">
        <f>SUM(K11:K22)</f>
        <v>0</v>
      </c>
      <c r="L10" s="270"/>
      <c r="M10" s="256"/>
      <c r="N10" s="256"/>
      <c r="O10" s="271">
        <f>SUM(O11:O22)</f>
        <v>0</v>
      </c>
      <c r="P10" s="270"/>
      <c r="Q10" s="256"/>
      <c r="R10" s="256"/>
      <c r="S10" s="271">
        <f>SUM(S11:S22)</f>
        <v>0</v>
      </c>
    </row>
    <row r="11" spans="2:79">
      <c r="B11" s="825" t="s">
        <v>494</v>
      </c>
      <c r="C11" s="826" t="s">
        <v>495</v>
      </c>
      <c r="D11" s="272"/>
      <c r="E11" s="257"/>
      <c r="F11" s="257"/>
      <c r="G11" s="274">
        <f t="shared" ref="G11:G22" si="0">D11*(E11+F11)</f>
        <v>0</v>
      </c>
      <c r="H11" s="272"/>
      <c r="I11" s="257"/>
      <c r="J11" s="257"/>
      <c r="K11" s="274">
        <f t="shared" ref="K11:K22" si="1">H11*(I11+J11)</f>
        <v>0</v>
      </c>
      <c r="L11" s="272"/>
      <c r="M11" s="257"/>
      <c r="N11" s="257"/>
      <c r="O11" s="274">
        <f t="shared" ref="O11:O22" si="2">L11*(M11+N11)</f>
        <v>0</v>
      </c>
      <c r="P11" s="272"/>
      <c r="Q11" s="257"/>
      <c r="R11" s="257"/>
      <c r="S11" s="274">
        <f t="shared" ref="S11:S22" si="3">P11*(Q11+R11)</f>
        <v>0</v>
      </c>
    </row>
    <row r="12" spans="2:79">
      <c r="B12" s="825" t="s">
        <v>496</v>
      </c>
      <c r="C12" s="826" t="s">
        <v>495</v>
      </c>
      <c r="D12" s="272"/>
      <c r="E12" s="257"/>
      <c r="F12" s="257"/>
      <c r="G12" s="274">
        <f t="shared" si="0"/>
        <v>0</v>
      </c>
      <c r="H12" s="272"/>
      <c r="I12" s="257"/>
      <c r="J12" s="257"/>
      <c r="K12" s="274">
        <f t="shared" si="1"/>
        <v>0</v>
      </c>
      <c r="L12" s="272"/>
      <c r="M12" s="257"/>
      <c r="N12" s="257"/>
      <c r="O12" s="274">
        <f t="shared" si="2"/>
        <v>0</v>
      </c>
      <c r="P12" s="272"/>
      <c r="Q12" s="257"/>
      <c r="R12" s="257"/>
      <c r="S12" s="274">
        <f t="shared" si="3"/>
        <v>0</v>
      </c>
    </row>
    <row r="13" spans="2:79">
      <c r="B13" s="825" t="s">
        <v>497</v>
      </c>
      <c r="C13" s="826" t="s">
        <v>495</v>
      </c>
      <c r="D13" s="272"/>
      <c r="E13" s="257"/>
      <c r="F13" s="257"/>
      <c r="G13" s="274">
        <f t="shared" si="0"/>
        <v>0</v>
      </c>
      <c r="H13" s="272"/>
      <c r="I13" s="257"/>
      <c r="J13" s="257"/>
      <c r="K13" s="274">
        <f t="shared" si="1"/>
        <v>0</v>
      </c>
      <c r="L13" s="272"/>
      <c r="M13" s="257"/>
      <c r="N13" s="257"/>
      <c r="O13" s="274">
        <f t="shared" si="2"/>
        <v>0</v>
      </c>
      <c r="P13" s="272"/>
      <c r="Q13" s="257"/>
      <c r="R13" s="257"/>
      <c r="S13" s="274">
        <f t="shared" si="3"/>
        <v>0</v>
      </c>
    </row>
    <row r="14" spans="2:79">
      <c r="B14" s="825" t="s">
        <v>498</v>
      </c>
      <c r="C14" s="826" t="s">
        <v>495</v>
      </c>
      <c r="D14" s="272"/>
      <c r="E14" s="257"/>
      <c r="F14" s="257"/>
      <c r="G14" s="274">
        <f t="shared" si="0"/>
        <v>0</v>
      </c>
      <c r="H14" s="272"/>
      <c r="I14" s="257"/>
      <c r="J14" s="257"/>
      <c r="K14" s="274">
        <f t="shared" si="1"/>
        <v>0</v>
      </c>
      <c r="L14" s="272"/>
      <c r="M14" s="257"/>
      <c r="N14" s="257"/>
      <c r="O14" s="274">
        <f t="shared" si="2"/>
        <v>0</v>
      </c>
      <c r="P14" s="272"/>
      <c r="Q14" s="257"/>
      <c r="R14" s="257"/>
      <c r="S14" s="274">
        <f t="shared" si="3"/>
        <v>0</v>
      </c>
    </row>
    <row r="15" spans="2:79">
      <c r="B15" s="825" t="s">
        <v>499</v>
      </c>
      <c r="C15" s="826" t="s">
        <v>495</v>
      </c>
      <c r="D15" s="272"/>
      <c r="E15" s="257"/>
      <c r="F15" s="257"/>
      <c r="G15" s="274">
        <f t="shared" si="0"/>
        <v>0</v>
      </c>
      <c r="H15" s="272"/>
      <c r="I15" s="257"/>
      <c r="J15" s="257"/>
      <c r="K15" s="274">
        <f t="shared" si="1"/>
        <v>0</v>
      </c>
      <c r="L15" s="272"/>
      <c r="M15" s="257"/>
      <c r="N15" s="257"/>
      <c r="O15" s="274">
        <f t="shared" si="2"/>
        <v>0</v>
      </c>
      <c r="P15" s="272"/>
      <c r="Q15" s="257"/>
      <c r="R15" s="257"/>
      <c r="S15" s="274">
        <f t="shared" si="3"/>
        <v>0</v>
      </c>
    </row>
    <row r="16" spans="2:79">
      <c r="B16" s="825" t="s">
        <v>500</v>
      </c>
      <c r="C16" s="826" t="s">
        <v>495</v>
      </c>
      <c r="D16" s="272"/>
      <c r="E16" s="257"/>
      <c r="F16" s="257"/>
      <c r="G16" s="274">
        <f t="shared" si="0"/>
        <v>0</v>
      </c>
      <c r="H16" s="272"/>
      <c r="I16" s="257"/>
      <c r="J16" s="257"/>
      <c r="K16" s="274">
        <f t="shared" si="1"/>
        <v>0</v>
      </c>
      <c r="L16" s="272"/>
      <c r="M16" s="257"/>
      <c r="N16" s="257"/>
      <c r="O16" s="274">
        <f t="shared" si="2"/>
        <v>0</v>
      </c>
      <c r="P16" s="272"/>
      <c r="Q16" s="257"/>
      <c r="R16" s="257"/>
      <c r="S16" s="274">
        <f t="shared" si="3"/>
        <v>0</v>
      </c>
    </row>
    <row r="17" spans="2:79">
      <c r="B17" s="825" t="s">
        <v>501</v>
      </c>
      <c r="C17" s="826" t="s">
        <v>495</v>
      </c>
      <c r="D17" s="272"/>
      <c r="E17" s="257"/>
      <c r="F17" s="257"/>
      <c r="G17" s="274">
        <f t="shared" si="0"/>
        <v>0</v>
      </c>
      <c r="H17" s="272"/>
      <c r="I17" s="257"/>
      <c r="J17" s="257"/>
      <c r="K17" s="274">
        <f t="shared" si="1"/>
        <v>0</v>
      </c>
      <c r="L17" s="272"/>
      <c r="M17" s="257"/>
      <c r="N17" s="257"/>
      <c r="O17" s="274">
        <f t="shared" si="2"/>
        <v>0</v>
      </c>
      <c r="P17" s="272"/>
      <c r="Q17" s="257"/>
      <c r="R17" s="257"/>
      <c r="S17" s="274">
        <f t="shared" si="3"/>
        <v>0</v>
      </c>
    </row>
    <row r="18" spans="2:79">
      <c r="B18" s="825" t="s">
        <v>502</v>
      </c>
      <c r="C18" s="826" t="s">
        <v>495</v>
      </c>
      <c r="D18" s="272"/>
      <c r="E18" s="257"/>
      <c r="F18" s="257"/>
      <c r="G18" s="274">
        <f t="shared" si="0"/>
        <v>0</v>
      </c>
      <c r="H18" s="272"/>
      <c r="I18" s="257"/>
      <c r="J18" s="257"/>
      <c r="K18" s="274">
        <f t="shared" si="1"/>
        <v>0</v>
      </c>
      <c r="L18" s="272"/>
      <c r="M18" s="257"/>
      <c r="N18" s="257"/>
      <c r="O18" s="274">
        <f t="shared" si="2"/>
        <v>0</v>
      </c>
      <c r="P18" s="272"/>
      <c r="Q18" s="257"/>
      <c r="R18" s="257"/>
      <c r="S18" s="274">
        <f t="shared" si="3"/>
        <v>0</v>
      </c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</row>
    <row r="19" spans="2:79">
      <c r="B19" s="825" t="s">
        <v>503</v>
      </c>
      <c r="C19" s="826" t="s">
        <v>495</v>
      </c>
      <c r="D19" s="272"/>
      <c r="E19" s="257"/>
      <c r="F19" s="257"/>
      <c r="G19" s="274">
        <f t="shared" si="0"/>
        <v>0</v>
      </c>
      <c r="H19" s="272"/>
      <c r="I19" s="257"/>
      <c r="J19" s="257"/>
      <c r="K19" s="274">
        <f t="shared" si="1"/>
        <v>0</v>
      </c>
      <c r="L19" s="272"/>
      <c r="M19" s="257"/>
      <c r="N19" s="257"/>
      <c r="O19" s="274">
        <f t="shared" si="2"/>
        <v>0</v>
      </c>
      <c r="P19" s="272"/>
      <c r="Q19" s="257"/>
      <c r="R19" s="257"/>
      <c r="S19" s="274">
        <f t="shared" si="3"/>
        <v>0</v>
      </c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</row>
    <row r="20" spans="2:79">
      <c r="B20" s="825" t="s">
        <v>504</v>
      </c>
      <c r="C20" s="826" t="s">
        <v>495</v>
      </c>
      <c r="D20" s="272"/>
      <c r="E20" s="257"/>
      <c r="F20" s="257"/>
      <c r="G20" s="274">
        <f t="shared" si="0"/>
        <v>0</v>
      </c>
      <c r="H20" s="272"/>
      <c r="I20" s="257"/>
      <c r="J20" s="257"/>
      <c r="K20" s="274">
        <f t="shared" si="1"/>
        <v>0</v>
      </c>
      <c r="L20" s="272"/>
      <c r="M20" s="257"/>
      <c r="N20" s="257"/>
      <c r="O20" s="274">
        <f t="shared" si="2"/>
        <v>0</v>
      </c>
      <c r="P20" s="272"/>
      <c r="Q20" s="257"/>
      <c r="R20" s="257"/>
      <c r="S20" s="274">
        <f t="shared" si="3"/>
        <v>0</v>
      </c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</row>
    <row r="21" spans="2:79">
      <c r="B21" s="825" t="s">
        <v>505</v>
      </c>
      <c r="C21" s="826" t="s">
        <v>495</v>
      </c>
      <c r="D21" s="272"/>
      <c r="E21" s="257"/>
      <c r="F21" s="257"/>
      <c r="G21" s="274">
        <f t="shared" si="0"/>
        <v>0</v>
      </c>
      <c r="H21" s="272"/>
      <c r="I21" s="257"/>
      <c r="J21" s="257"/>
      <c r="K21" s="274">
        <f t="shared" si="1"/>
        <v>0</v>
      </c>
      <c r="L21" s="272"/>
      <c r="M21" s="257"/>
      <c r="N21" s="257"/>
      <c r="O21" s="274">
        <f t="shared" si="2"/>
        <v>0</v>
      </c>
      <c r="P21" s="272"/>
      <c r="Q21" s="257"/>
      <c r="R21" s="257"/>
      <c r="S21" s="274">
        <f t="shared" si="3"/>
        <v>0</v>
      </c>
      <c r="T21" s="303"/>
      <c r="U21" s="303"/>
      <c r="V21" s="303"/>
      <c r="W21" s="303"/>
      <c r="X21" s="303"/>
      <c r="Y21" s="303"/>
      <c r="Z21" s="303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303"/>
      <c r="BW21" s="303"/>
      <c r="BX21" s="303"/>
      <c r="BY21" s="303"/>
      <c r="BZ21" s="303"/>
      <c r="CA21" s="303"/>
    </row>
    <row r="22" spans="2:79">
      <c r="B22" s="825" t="s">
        <v>506</v>
      </c>
      <c r="C22" s="826" t="s">
        <v>495</v>
      </c>
      <c r="D22" s="272"/>
      <c r="E22" s="257"/>
      <c r="F22" s="257"/>
      <c r="G22" s="274">
        <f t="shared" si="0"/>
        <v>0</v>
      </c>
      <c r="H22" s="272"/>
      <c r="I22" s="257"/>
      <c r="J22" s="257"/>
      <c r="K22" s="274">
        <f t="shared" si="1"/>
        <v>0</v>
      </c>
      <c r="L22" s="272"/>
      <c r="M22" s="257"/>
      <c r="N22" s="257"/>
      <c r="O22" s="274">
        <f t="shared" si="2"/>
        <v>0</v>
      </c>
      <c r="P22" s="272"/>
      <c r="Q22" s="257"/>
      <c r="R22" s="257"/>
      <c r="S22" s="274">
        <f t="shared" si="3"/>
        <v>0</v>
      </c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303"/>
      <c r="AT22" s="303"/>
      <c r="AU22" s="303"/>
      <c r="AV22" s="303"/>
      <c r="AW22" s="303"/>
      <c r="AX22" s="303"/>
      <c r="AY22" s="303"/>
      <c r="AZ22" s="303"/>
      <c r="BA22" s="303"/>
      <c r="BB22" s="303"/>
      <c r="BC22" s="303"/>
      <c r="BD22" s="303"/>
      <c r="BE22" s="303"/>
      <c r="BF22" s="303"/>
      <c r="BG22" s="303"/>
      <c r="BH22" s="303"/>
      <c r="BI22" s="303"/>
      <c r="BJ22" s="303"/>
      <c r="BK22" s="303"/>
      <c r="BL22" s="303"/>
      <c r="BM22" s="303"/>
      <c r="BN22" s="303"/>
      <c r="BO22" s="303"/>
      <c r="BP22" s="303"/>
      <c r="BQ22" s="303"/>
      <c r="BR22" s="303"/>
      <c r="BS22" s="303"/>
      <c r="BT22" s="303"/>
      <c r="BU22" s="303"/>
      <c r="BV22" s="303"/>
      <c r="BW22" s="303"/>
      <c r="BX22" s="303"/>
      <c r="BY22" s="303"/>
      <c r="BZ22" s="303"/>
      <c r="CA22" s="303"/>
    </row>
    <row r="23" spans="2:79">
      <c r="B23" s="824" t="s">
        <v>507</v>
      </c>
      <c r="C23" s="823"/>
      <c r="D23" s="270"/>
      <c r="E23" s="256"/>
      <c r="F23" s="256"/>
      <c r="G23" s="271">
        <f>SUM(G24:G29)</f>
        <v>0</v>
      </c>
      <c r="H23" s="270"/>
      <c r="I23" s="256"/>
      <c r="J23" s="256"/>
      <c r="K23" s="271">
        <f>SUM(K24:K29)</f>
        <v>0</v>
      </c>
      <c r="L23" s="270"/>
      <c r="M23" s="256"/>
      <c r="N23" s="256"/>
      <c r="O23" s="271">
        <f>SUM(O24:O29)</f>
        <v>0</v>
      </c>
      <c r="P23" s="270"/>
      <c r="Q23" s="256"/>
      <c r="R23" s="256"/>
      <c r="S23" s="271">
        <f>SUM(S24:S29)</f>
        <v>0</v>
      </c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</row>
    <row r="24" spans="2:79">
      <c r="B24" s="825" t="s">
        <v>508</v>
      </c>
      <c r="C24" s="826" t="s">
        <v>495</v>
      </c>
      <c r="D24" s="272"/>
      <c r="E24" s="257"/>
      <c r="F24" s="257"/>
      <c r="G24" s="274">
        <f t="shared" ref="G24:G29" si="4">D24*(E24+F24)</f>
        <v>0</v>
      </c>
      <c r="H24" s="272"/>
      <c r="I24" s="257"/>
      <c r="J24" s="257"/>
      <c r="K24" s="274">
        <f t="shared" ref="K24:K29" si="5">H24*(I24+J24)</f>
        <v>0</v>
      </c>
      <c r="L24" s="272"/>
      <c r="M24" s="257"/>
      <c r="N24" s="257"/>
      <c r="O24" s="274">
        <f t="shared" ref="O24:O29" si="6">L24*(M24+N24)</f>
        <v>0</v>
      </c>
      <c r="P24" s="272"/>
      <c r="Q24" s="257"/>
      <c r="R24" s="257"/>
      <c r="S24" s="274">
        <f t="shared" ref="S24:S29" si="7">P24*(Q24+R24)</f>
        <v>0</v>
      </c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</row>
    <row r="25" spans="2:79">
      <c r="B25" s="825" t="s">
        <v>509</v>
      </c>
      <c r="C25" s="826" t="s">
        <v>495</v>
      </c>
      <c r="D25" s="272"/>
      <c r="E25" s="257"/>
      <c r="F25" s="257"/>
      <c r="G25" s="274">
        <f t="shared" si="4"/>
        <v>0</v>
      </c>
      <c r="H25" s="272"/>
      <c r="I25" s="257"/>
      <c r="J25" s="257"/>
      <c r="K25" s="274">
        <f t="shared" si="5"/>
        <v>0</v>
      </c>
      <c r="L25" s="272"/>
      <c r="M25" s="257"/>
      <c r="N25" s="257"/>
      <c r="O25" s="274">
        <f t="shared" si="6"/>
        <v>0</v>
      </c>
      <c r="P25" s="272"/>
      <c r="Q25" s="257"/>
      <c r="R25" s="257"/>
      <c r="S25" s="274">
        <f t="shared" si="7"/>
        <v>0</v>
      </c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303"/>
      <c r="BW25" s="303"/>
      <c r="BX25" s="303"/>
      <c r="BY25" s="303"/>
      <c r="BZ25" s="303"/>
      <c r="CA25" s="303"/>
    </row>
    <row r="26" spans="2:79">
      <c r="B26" s="825" t="s">
        <v>510</v>
      </c>
      <c r="C26" s="826" t="s">
        <v>495</v>
      </c>
      <c r="D26" s="272"/>
      <c r="E26" s="257"/>
      <c r="F26" s="257"/>
      <c r="G26" s="274">
        <f t="shared" si="4"/>
        <v>0</v>
      </c>
      <c r="H26" s="272"/>
      <c r="I26" s="257"/>
      <c r="J26" s="257"/>
      <c r="K26" s="274">
        <f t="shared" si="5"/>
        <v>0</v>
      </c>
      <c r="L26" s="272"/>
      <c r="M26" s="257"/>
      <c r="N26" s="257"/>
      <c r="O26" s="274">
        <f t="shared" si="6"/>
        <v>0</v>
      </c>
      <c r="P26" s="272"/>
      <c r="Q26" s="257"/>
      <c r="R26" s="257"/>
      <c r="S26" s="274">
        <f t="shared" si="7"/>
        <v>0</v>
      </c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303"/>
      <c r="BW26" s="303"/>
      <c r="BX26" s="303"/>
      <c r="BY26" s="303"/>
      <c r="BZ26" s="303"/>
      <c r="CA26" s="303"/>
    </row>
    <row r="27" spans="2:79">
      <c r="B27" s="825" t="s">
        <v>511</v>
      </c>
      <c r="C27" s="826" t="s">
        <v>495</v>
      </c>
      <c r="D27" s="272"/>
      <c r="E27" s="257"/>
      <c r="F27" s="257"/>
      <c r="G27" s="274">
        <f t="shared" si="4"/>
        <v>0</v>
      </c>
      <c r="H27" s="272"/>
      <c r="I27" s="257"/>
      <c r="J27" s="257"/>
      <c r="K27" s="274">
        <f t="shared" si="5"/>
        <v>0</v>
      </c>
      <c r="L27" s="272"/>
      <c r="M27" s="257"/>
      <c r="N27" s="257"/>
      <c r="O27" s="274">
        <f t="shared" si="6"/>
        <v>0</v>
      </c>
      <c r="P27" s="272"/>
      <c r="Q27" s="257"/>
      <c r="R27" s="257"/>
      <c r="S27" s="274">
        <f t="shared" si="7"/>
        <v>0</v>
      </c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3"/>
      <c r="AX27" s="303"/>
      <c r="AY27" s="303"/>
      <c r="AZ27" s="303"/>
      <c r="BA27" s="303"/>
      <c r="BB27" s="303"/>
      <c r="BC27" s="303"/>
      <c r="BD27" s="303"/>
      <c r="BE27" s="303"/>
      <c r="BF27" s="303"/>
      <c r="BG27" s="303"/>
      <c r="BH27" s="303"/>
      <c r="BI27" s="303"/>
      <c r="BJ27" s="303"/>
      <c r="BK27" s="303"/>
      <c r="BL27" s="303"/>
      <c r="BM27" s="303"/>
      <c r="BN27" s="303"/>
      <c r="BO27" s="303"/>
      <c r="BP27" s="303"/>
      <c r="BQ27" s="303"/>
      <c r="BR27" s="303"/>
      <c r="BS27" s="303"/>
      <c r="BT27" s="303"/>
      <c r="BU27" s="303"/>
      <c r="BV27" s="303"/>
      <c r="BW27" s="303"/>
      <c r="BX27" s="303"/>
      <c r="BY27" s="303"/>
      <c r="BZ27" s="303"/>
      <c r="CA27" s="303"/>
    </row>
    <row r="28" spans="2:79">
      <c r="B28" s="825" t="s">
        <v>512</v>
      </c>
      <c r="C28" s="826" t="s">
        <v>495</v>
      </c>
      <c r="D28" s="272"/>
      <c r="E28" s="257"/>
      <c r="F28" s="257"/>
      <c r="G28" s="274">
        <f t="shared" si="4"/>
        <v>0</v>
      </c>
      <c r="H28" s="272"/>
      <c r="I28" s="257"/>
      <c r="J28" s="257"/>
      <c r="K28" s="274">
        <f t="shared" si="5"/>
        <v>0</v>
      </c>
      <c r="L28" s="272"/>
      <c r="M28" s="257"/>
      <c r="N28" s="257"/>
      <c r="O28" s="274">
        <f t="shared" si="6"/>
        <v>0</v>
      </c>
      <c r="P28" s="272"/>
      <c r="Q28" s="257"/>
      <c r="R28" s="257"/>
      <c r="S28" s="274">
        <f t="shared" si="7"/>
        <v>0</v>
      </c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</row>
    <row r="29" spans="2:79">
      <c r="B29" s="825" t="s">
        <v>513</v>
      </c>
      <c r="C29" s="826" t="s">
        <v>495</v>
      </c>
      <c r="D29" s="272"/>
      <c r="E29" s="257"/>
      <c r="F29" s="257"/>
      <c r="G29" s="274">
        <f t="shared" si="4"/>
        <v>0</v>
      </c>
      <c r="H29" s="272"/>
      <c r="I29" s="257"/>
      <c r="J29" s="257"/>
      <c r="K29" s="274">
        <f t="shared" si="5"/>
        <v>0</v>
      </c>
      <c r="L29" s="272"/>
      <c r="M29" s="257"/>
      <c r="N29" s="257"/>
      <c r="O29" s="274">
        <f t="shared" si="6"/>
        <v>0</v>
      </c>
      <c r="P29" s="272"/>
      <c r="Q29" s="257"/>
      <c r="R29" s="257"/>
      <c r="S29" s="274">
        <f t="shared" si="7"/>
        <v>0</v>
      </c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</row>
    <row r="30" spans="2:79">
      <c r="B30" s="822" t="s">
        <v>514</v>
      </c>
      <c r="C30" s="823"/>
      <c r="D30" s="270"/>
      <c r="E30" s="256"/>
      <c r="F30" s="256"/>
      <c r="G30" s="271">
        <f>G31+G44</f>
        <v>0</v>
      </c>
      <c r="H30" s="270"/>
      <c r="I30" s="256"/>
      <c r="J30" s="256"/>
      <c r="K30" s="271">
        <f>K31+K44</f>
        <v>0</v>
      </c>
      <c r="L30" s="270"/>
      <c r="M30" s="256"/>
      <c r="N30" s="256"/>
      <c r="O30" s="271">
        <f>O31+O44</f>
        <v>0</v>
      </c>
      <c r="P30" s="270"/>
      <c r="Q30" s="256"/>
      <c r="R30" s="256"/>
      <c r="S30" s="271">
        <f>S31+S44</f>
        <v>0</v>
      </c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303"/>
      <c r="BW30" s="303"/>
      <c r="BX30" s="303"/>
      <c r="BY30" s="303"/>
      <c r="BZ30" s="303"/>
      <c r="CA30" s="303"/>
    </row>
    <row r="31" spans="2:79">
      <c r="B31" s="824" t="s">
        <v>515</v>
      </c>
      <c r="C31" s="823"/>
      <c r="D31" s="270"/>
      <c r="E31" s="256"/>
      <c r="F31" s="256"/>
      <c r="G31" s="271">
        <f>SUM(G32:G43)</f>
        <v>0</v>
      </c>
      <c r="H31" s="270"/>
      <c r="I31" s="256"/>
      <c r="J31" s="256"/>
      <c r="K31" s="271">
        <f>SUM(K32:K43)</f>
        <v>0</v>
      </c>
      <c r="L31" s="270"/>
      <c r="M31" s="256"/>
      <c r="N31" s="256"/>
      <c r="O31" s="271">
        <f>SUM(O32:O43)</f>
        <v>0</v>
      </c>
      <c r="P31" s="270"/>
      <c r="Q31" s="256"/>
      <c r="R31" s="256"/>
      <c r="S31" s="271">
        <f>SUM(S32:S43)</f>
        <v>0</v>
      </c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303"/>
      <c r="BA31" s="303"/>
      <c r="BB31" s="303"/>
      <c r="BC31" s="303"/>
      <c r="BD31" s="303"/>
      <c r="BE31" s="303"/>
      <c r="BF31" s="303"/>
      <c r="BG31" s="303"/>
      <c r="BH31" s="303"/>
      <c r="BI31" s="303"/>
      <c r="BJ31" s="303"/>
      <c r="BK31" s="303"/>
      <c r="BL31" s="303"/>
      <c r="BM31" s="303"/>
      <c r="BN31" s="303"/>
      <c r="BO31" s="303"/>
      <c r="BP31" s="303"/>
      <c r="BQ31" s="303"/>
      <c r="BR31" s="303"/>
      <c r="BS31" s="303"/>
      <c r="BT31" s="303"/>
      <c r="BU31" s="303"/>
      <c r="BV31" s="303"/>
      <c r="BW31" s="303"/>
      <c r="BX31" s="303"/>
      <c r="BY31" s="303"/>
      <c r="BZ31" s="303"/>
      <c r="CA31" s="303"/>
    </row>
    <row r="32" spans="2:79">
      <c r="B32" s="825" t="s">
        <v>494</v>
      </c>
      <c r="C32" s="826" t="s">
        <v>495</v>
      </c>
      <c r="D32" s="272"/>
      <c r="E32" s="257"/>
      <c r="F32" s="257"/>
      <c r="G32" s="274">
        <f t="shared" ref="G32:G43" si="8">D32*(E32+F32)</f>
        <v>0</v>
      </c>
      <c r="H32" s="272"/>
      <c r="I32" s="257"/>
      <c r="J32" s="257"/>
      <c r="K32" s="274">
        <f t="shared" ref="K32:K43" si="9">H32*(I32+J32)</f>
        <v>0</v>
      </c>
      <c r="L32" s="272"/>
      <c r="M32" s="257"/>
      <c r="N32" s="257"/>
      <c r="O32" s="274">
        <f t="shared" ref="O32:O43" si="10">L32*(M32+N32)</f>
        <v>0</v>
      </c>
      <c r="P32" s="272"/>
      <c r="Q32" s="257"/>
      <c r="R32" s="257"/>
      <c r="S32" s="274">
        <f t="shared" ref="S32:S43" si="11">P32*(Q32+R32)</f>
        <v>0</v>
      </c>
      <c r="T32" s="303"/>
      <c r="U32" s="303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303"/>
      <c r="BA32" s="303"/>
      <c r="BB32" s="303"/>
      <c r="BC32" s="303"/>
      <c r="BD32" s="303"/>
      <c r="BE32" s="303"/>
      <c r="BF32" s="303"/>
      <c r="BG32" s="303"/>
      <c r="BH32" s="303"/>
      <c r="BI32" s="303"/>
      <c r="BJ32" s="303"/>
      <c r="BK32" s="303"/>
      <c r="BL32" s="303"/>
      <c r="BM32" s="303"/>
      <c r="BN32" s="303"/>
      <c r="BO32" s="303"/>
      <c r="BP32" s="303"/>
      <c r="BQ32" s="303"/>
      <c r="BR32" s="303"/>
      <c r="BS32" s="303"/>
      <c r="BT32" s="303"/>
      <c r="BU32" s="303"/>
      <c r="BV32" s="303"/>
      <c r="BW32" s="303"/>
      <c r="BX32" s="303"/>
      <c r="BY32" s="303"/>
      <c r="BZ32" s="303"/>
      <c r="CA32" s="303"/>
    </row>
    <row r="33" spans="2:79">
      <c r="B33" s="825" t="s">
        <v>496</v>
      </c>
      <c r="C33" s="826" t="s">
        <v>495</v>
      </c>
      <c r="D33" s="272"/>
      <c r="E33" s="257"/>
      <c r="F33" s="257"/>
      <c r="G33" s="274">
        <f t="shared" si="8"/>
        <v>0</v>
      </c>
      <c r="H33" s="272"/>
      <c r="I33" s="257"/>
      <c r="J33" s="257"/>
      <c r="K33" s="274">
        <f t="shared" si="9"/>
        <v>0</v>
      </c>
      <c r="L33" s="272"/>
      <c r="M33" s="257"/>
      <c r="N33" s="257"/>
      <c r="O33" s="274">
        <f t="shared" si="10"/>
        <v>0</v>
      </c>
      <c r="P33" s="272"/>
      <c r="Q33" s="257"/>
      <c r="R33" s="257"/>
      <c r="S33" s="274">
        <f t="shared" si="11"/>
        <v>0</v>
      </c>
      <c r="T33" s="303"/>
      <c r="U33" s="303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3"/>
      <c r="BF33" s="303"/>
      <c r="BG33" s="303"/>
      <c r="BH33" s="303"/>
      <c r="BI33" s="303"/>
      <c r="BJ33" s="303"/>
      <c r="BK33" s="303"/>
      <c r="BL33" s="303"/>
      <c r="BM33" s="303"/>
      <c r="BN33" s="303"/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</row>
    <row r="34" spans="2:79">
      <c r="B34" s="825" t="s">
        <v>497</v>
      </c>
      <c r="C34" s="826" t="s">
        <v>495</v>
      </c>
      <c r="D34" s="272"/>
      <c r="E34" s="257"/>
      <c r="F34" s="257"/>
      <c r="G34" s="274">
        <f t="shared" si="8"/>
        <v>0</v>
      </c>
      <c r="H34" s="272"/>
      <c r="I34" s="257"/>
      <c r="J34" s="257"/>
      <c r="K34" s="274">
        <f t="shared" si="9"/>
        <v>0</v>
      </c>
      <c r="L34" s="272"/>
      <c r="M34" s="257"/>
      <c r="N34" s="257"/>
      <c r="O34" s="274">
        <f t="shared" si="10"/>
        <v>0</v>
      </c>
      <c r="P34" s="272"/>
      <c r="Q34" s="257"/>
      <c r="R34" s="257"/>
      <c r="S34" s="274">
        <f t="shared" si="11"/>
        <v>0</v>
      </c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3"/>
      <c r="BJ34" s="303"/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</row>
    <row r="35" spans="2:79">
      <c r="B35" s="825" t="s">
        <v>498</v>
      </c>
      <c r="C35" s="826" t="s">
        <v>495</v>
      </c>
      <c r="D35" s="272"/>
      <c r="E35" s="257"/>
      <c r="F35" s="257"/>
      <c r="G35" s="274">
        <f t="shared" si="8"/>
        <v>0</v>
      </c>
      <c r="H35" s="272"/>
      <c r="I35" s="257"/>
      <c r="J35" s="257"/>
      <c r="K35" s="274">
        <f t="shared" si="9"/>
        <v>0</v>
      </c>
      <c r="L35" s="272"/>
      <c r="M35" s="257"/>
      <c r="N35" s="257"/>
      <c r="O35" s="274">
        <f t="shared" si="10"/>
        <v>0</v>
      </c>
      <c r="P35" s="272"/>
      <c r="Q35" s="257"/>
      <c r="R35" s="257"/>
      <c r="S35" s="274">
        <f t="shared" si="11"/>
        <v>0</v>
      </c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303"/>
      <c r="AT35" s="303"/>
      <c r="AU35" s="303"/>
      <c r="AV35" s="303"/>
      <c r="AW35" s="303"/>
      <c r="AX35" s="303"/>
      <c r="AY35" s="303"/>
      <c r="AZ35" s="303"/>
      <c r="BA35" s="303"/>
      <c r="BB35" s="303"/>
      <c r="BC35" s="303"/>
      <c r="BD35" s="303"/>
      <c r="BE35" s="303"/>
      <c r="BF35" s="303"/>
      <c r="BG35" s="303"/>
      <c r="BH35" s="303"/>
      <c r="BI35" s="303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</row>
    <row r="36" spans="2:79">
      <c r="B36" s="825" t="s">
        <v>499</v>
      </c>
      <c r="C36" s="826" t="s">
        <v>495</v>
      </c>
      <c r="D36" s="272"/>
      <c r="E36" s="257"/>
      <c r="F36" s="257"/>
      <c r="G36" s="274">
        <f t="shared" si="8"/>
        <v>0</v>
      </c>
      <c r="H36" s="272"/>
      <c r="I36" s="257"/>
      <c r="J36" s="257"/>
      <c r="K36" s="274">
        <f t="shared" si="9"/>
        <v>0</v>
      </c>
      <c r="L36" s="272"/>
      <c r="M36" s="257"/>
      <c r="N36" s="257"/>
      <c r="O36" s="274">
        <f t="shared" si="10"/>
        <v>0</v>
      </c>
      <c r="P36" s="272"/>
      <c r="Q36" s="257"/>
      <c r="R36" s="257"/>
      <c r="S36" s="274">
        <f t="shared" si="11"/>
        <v>0</v>
      </c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303"/>
      <c r="AT36" s="303"/>
      <c r="AU36" s="303"/>
      <c r="AV36" s="303"/>
      <c r="AW36" s="303"/>
      <c r="AX36" s="303"/>
      <c r="AY36" s="303"/>
      <c r="AZ36" s="303"/>
      <c r="BA36" s="303"/>
      <c r="BB36" s="303"/>
      <c r="BC36" s="303"/>
      <c r="BD36" s="303"/>
      <c r="BE36" s="303"/>
      <c r="BF36" s="303"/>
      <c r="BG36" s="303"/>
      <c r="BH36" s="303"/>
      <c r="BI36" s="303"/>
      <c r="BJ36" s="303"/>
      <c r="BK36" s="303"/>
      <c r="BL36" s="303"/>
      <c r="BM36" s="303"/>
      <c r="BN36" s="303"/>
      <c r="BO36" s="303"/>
      <c r="BP36" s="303"/>
      <c r="BQ36" s="303"/>
      <c r="BR36" s="303"/>
      <c r="BS36" s="303"/>
      <c r="BT36" s="303"/>
      <c r="BU36" s="303"/>
      <c r="BV36" s="303"/>
      <c r="BW36" s="303"/>
      <c r="BX36" s="303"/>
      <c r="BY36" s="303"/>
      <c r="BZ36" s="303"/>
      <c r="CA36" s="303"/>
    </row>
    <row r="37" spans="2:79">
      <c r="B37" s="825" t="s">
        <v>500</v>
      </c>
      <c r="C37" s="826" t="s">
        <v>495</v>
      </c>
      <c r="D37" s="272"/>
      <c r="E37" s="257"/>
      <c r="F37" s="257"/>
      <c r="G37" s="274">
        <f t="shared" si="8"/>
        <v>0</v>
      </c>
      <c r="H37" s="272"/>
      <c r="I37" s="257"/>
      <c r="J37" s="257"/>
      <c r="K37" s="274">
        <f t="shared" si="9"/>
        <v>0</v>
      </c>
      <c r="L37" s="272"/>
      <c r="M37" s="257"/>
      <c r="N37" s="257"/>
      <c r="O37" s="274">
        <f t="shared" si="10"/>
        <v>0</v>
      </c>
      <c r="P37" s="272"/>
      <c r="Q37" s="257"/>
      <c r="R37" s="257"/>
      <c r="S37" s="274">
        <f t="shared" si="11"/>
        <v>0</v>
      </c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303"/>
      <c r="AT37" s="303"/>
      <c r="AU37" s="303"/>
      <c r="AV37" s="303"/>
      <c r="AW37" s="303"/>
      <c r="AX37" s="303"/>
      <c r="AY37" s="303"/>
      <c r="AZ37" s="303"/>
      <c r="BA37" s="303"/>
      <c r="BB37" s="303"/>
      <c r="BC37" s="303"/>
      <c r="BD37" s="303"/>
      <c r="BE37" s="303"/>
      <c r="BF37" s="303"/>
      <c r="BG37" s="303"/>
      <c r="BH37" s="303"/>
      <c r="BI37" s="303"/>
      <c r="BJ37" s="303"/>
      <c r="BK37" s="303"/>
      <c r="BL37" s="303"/>
      <c r="BM37" s="303"/>
      <c r="BN37" s="303"/>
      <c r="BO37" s="303"/>
      <c r="BP37" s="303"/>
      <c r="BQ37" s="303"/>
      <c r="BR37" s="303"/>
      <c r="BS37" s="303"/>
      <c r="BT37" s="303"/>
      <c r="BU37" s="303"/>
      <c r="BV37" s="303"/>
      <c r="BW37" s="303"/>
      <c r="BX37" s="303"/>
      <c r="BY37" s="303"/>
      <c r="BZ37" s="303"/>
      <c r="CA37" s="303"/>
    </row>
    <row r="38" spans="2:79">
      <c r="B38" s="825" t="s">
        <v>501</v>
      </c>
      <c r="C38" s="826" t="s">
        <v>495</v>
      </c>
      <c r="D38" s="272"/>
      <c r="E38" s="257"/>
      <c r="F38" s="257"/>
      <c r="G38" s="274">
        <f t="shared" si="8"/>
        <v>0</v>
      </c>
      <c r="H38" s="272"/>
      <c r="I38" s="257"/>
      <c r="J38" s="257"/>
      <c r="K38" s="274">
        <f t="shared" si="9"/>
        <v>0</v>
      </c>
      <c r="L38" s="272"/>
      <c r="M38" s="257"/>
      <c r="N38" s="257"/>
      <c r="O38" s="274">
        <f t="shared" si="10"/>
        <v>0</v>
      </c>
      <c r="P38" s="272"/>
      <c r="Q38" s="257"/>
      <c r="R38" s="257"/>
      <c r="S38" s="274">
        <f t="shared" si="11"/>
        <v>0</v>
      </c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</row>
    <row r="39" spans="2:79">
      <c r="B39" s="825" t="s">
        <v>502</v>
      </c>
      <c r="C39" s="826" t="s">
        <v>495</v>
      </c>
      <c r="D39" s="272"/>
      <c r="E39" s="257"/>
      <c r="F39" s="257"/>
      <c r="G39" s="274">
        <f t="shared" si="8"/>
        <v>0</v>
      </c>
      <c r="H39" s="272"/>
      <c r="I39" s="257"/>
      <c r="J39" s="257"/>
      <c r="K39" s="274">
        <f t="shared" si="9"/>
        <v>0</v>
      </c>
      <c r="L39" s="272"/>
      <c r="M39" s="257"/>
      <c r="N39" s="257"/>
      <c r="O39" s="274">
        <f t="shared" si="10"/>
        <v>0</v>
      </c>
      <c r="P39" s="272"/>
      <c r="Q39" s="257"/>
      <c r="R39" s="257"/>
      <c r="S39" s="274">
        <f t="shared" si="11"/>
        <v>0</v>
      </c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</row>
    <row r="40" spans="2:79">
      <c r="B40" s="825" t="s">
        <v>503</v>
      </c>
      <c r="C40" s="826" t="s">
        <v>495</v>
      </c>
      <c r="D40" s="272"/>
      <c r="E40" s="257"/>
      <c r="F40" s="257"/>
      <c r="G40" s="274">
        <f t="shared" si="8"/>
        <v>0</v>
      </c>
      <c r="H40" s="272"/>
      <c r="I40" s="257"/>
      <c r="J40" s="257"/>
      <c r="K40" s="274">
        <f t="shared" si="9"/>
        <v>0</v>
      </c>
      <c r="L40" s="272"/>
      <c r="M40" s="257"/>
      <c r="N40" s="257"/>
      <c r="O40" s="274">
        <f t="shared" si="10"/>
        <v>0</v>
      </c>
      <c r="P40" s="272"/>
      <c r="Q40" s="257"/>
      <c r="R40" s="257"/>
      <c r="S40" s="274">
        <f t="shared" si="11"/>
        <v>0</v>
      </c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</row>
    <row r="41" spans="2:79">
      <c r="B41" s="825" t="s">
        <v>504</v>
      </c>
      <c r="C41" s="826" t="s">
        <v>495</v>
      </c>
      <c r="D41" s="272"/>
      <c r="E41" s="257"/>
      <c r="F41" s="257"/>
      <c r="G41" s="274">
        <f t="shared" si="8"/>
        <v>0</v>
      </c>
      <c r="H41" s="272"/>
      <c r="I41" s="257"/>
      <c r="J41" s="257"/>
      <c r="K41" s="274">
        <f t="shared" si="9"/>
        <v>0</v>
      </c>
      <c r="L41" s="272"/>
      <c r="M41" s="257"/>
      <c r="N41" s="257"/>
      <c r="O41" s="274">
        <f t="shared" si="10"/>
        <v>0</v>
      </c>
      <c r="P41" s="272"/>
      <c r="Q41" s="257"/>
      <c r="R41" s="257"/>
      <c r="S41" s="274">
        <f t="shared" si="11"/>
        <v>0</v>
      </c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</row>
    <row r="42" spans="2:79">
      <c r="B42" s="825" t="s">
        <v>505</v>
      </c>
      <c r="C42" s="826" t="s">
        <v>495</v>
      </c>
      <c r="D42" s="272"/>
      <c r="E42" s="257"/>
      <c r="F42" s="257"/>
      <c r="G42" s="274">
        <f t="shared" si="8"/>
        <v>0</v>
      </c>
      <c r="H42" s="272"/>
      <c r="I42" s="257"/>
      <c r="J42" s="257"/>
      <c r="K42" s="274">
        <f t="shared" si="9"/>
        <v>0</v>
      </c>
      <c r="L42" s="272"/>
      <c r="M42" s="257"/>
      <c r="N42" s="257"/>
      <c r="O42" s="274">
        <f t="shared" si="10"/>
        <v>0</v>
      </c>
      <c r="P42" s="272"/>
      <c r="Q42" s="257"/>
      <c r="R42" s="257"/>
      <c r="S42" s="274">
        <f t="shared" si="11"/>
        <v>0</v>
      </c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</row>
    <row r="43" spans="2:79">
      <c r="B43" s="825" t="s">
        <v>506</v>
      </c>
      <c r="C43" s="826" t="s">
        <v>495</v>
      </c>
      <c r="D43" s="272"/>
      <c r="E43" s="257"/>
      <c r="F43" s="257"/>
      <c r="G43" s="274">
        <f t="shared" si="8"/>
        <v>0</v>
      </c>
      <c r="H43" s="272"/>
      <c r="I43" s="257"/>
      <c r="J43" s="257"/>
      <c r="K43" s="274">
        <f t="shared" si="9"/>
        <v>0</v>
      </c>
      <c r="L43" s="272"/>
      <c r="M43" s="257"/>
      <c r="N43" s="257"/>
      <c r="O43" s="274">
        <f t="shared" si="10"/>
        <v>0</v>
      </c>
      <c r="P43" s="272"/>
      <c r="Q43" s="257"/>
      <c r="R43" s="257"/>
      <c r="S43" s="274">
        <f t="shared" si="11"/>
        <v>0</v>
      </c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  <c r="BY43" s="303"/>
      <c r="BZ43" s="303"/>
      <c r="CA43" s="303"/>
    </row>
    <row r="44" spans="2:79">
      <c r="B44" s="824" t="s">
        <v>516</v>
      </c>
      <c r="C44" s="823"/>
      <c r="D44" s="270"/>
      <c r="E44" s="256"/>
      <c r="F44" s="256"/>
      <c r="G44" s="271">
        <f>SUM(G45:G50)</f>
        <v>0</v>
      </c>
      <c r="H44" s="270"/>
      <c r="I44" s="256"/>
      <c r="J44" s="256"/>
      <c r="K44" s="271">
        <f>SUM(K45:K50)</f>
        <v>0</v>
      </c>
      <c r="L44" s="270"/>
      <c r="M44" s="256"/>
      <c r="N44" s="256"/>
      <c r="O44" s="271">
        <f>SUM(O45:O50)</f>
        <v>0</v>
      </c>
      <c r="P44" s="270"/>
      <c r="Q44" s="256"/>
      <c r="R44" s="256"/>
      <c r="S44" s="271">
        <f>SUM(S45:S50)</f>
        <v>0</v>
      </c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3"/>
      <c r="BJ44" s="303"/>
      <c r="BK44" s="303"/>
      <c r="BL44" s="303"/>
      <c r="BM44" s="303"/>
      <c r="BN44" s="303"/>
      <c r="BO44" s="303"/>
      <c r="BP44" s="303"/>
      <c r="BQ44" s="303"/>
      <c r="BR44" s="303"/>
      <c r="BS44" s="303"/>
      <c r="BT44" s="303"/>
      <c r="BU44" s="303"/>
      <c r="BV44" s="303"/>
      <c r="BW44" s="303"/>
      <c r="BX44" s="303"/>
      <c r="BY44" s="303"/>
      <c r="BZ44" s="303"/>
      <c r="CA44" s="303"/>
    </row>
    <row r="45" spans="2:79">
      <c r="B45" s="825" t="s">
        <v>508</v>
      </c>
      <c r="C45" s="826" t="s">
        <v>495</v>
      </c>
      <c r="D45" s="272"/>
      <c r="E45" s="257"/>
      <c r="F45" s="257"/>
      <c r="G45" s="274">
        <f t="shared" ref="G45:G50" si="12">D45*(E45+F45)</f>
        <v>0</v>
      </c>
      <c r="H45" s="272"/>
      <c r="I45" s="257"/>
      <c r="J45" s="257"/>
      <c r="K45" s="274">
        <f t="shared" ref="K45:K50" si="13">H45*(I45+J45)</f>
        <v>0</v>
      </c>
      <c r="L45" s="272"/>
      <c r="M45" s="257"/>
      <c r="N45" s="257"/>
      <c r="O45" s="274">
        <f t="shared" ref="O45:O50" si="14">L45*(M45+N45)</f>
        <v>0</v>
      </c>
      <c r="P45" s="272"/>
      <c r="Q45" s="257"/>
      <c r="R45" s="257"/>
      <c r="S45" s="274">
        <f t="shared" ref="S45:S50" si="15">P45*(Q45+R45)</f>
        <v>0</v>
      </c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 s="303"/>
      <c r="BC45" s="303"/>
      <c r="BD45" s="303"/>
      <c r="BE45" s="303"/>
      <c r="BF45" s="303"/>
      <c r="BG45" s="303"/>
      <c r="BH45" s="303"/>
      <c r="BI45" s="303"/>
      <c r="BJ45" s="303"/>
      <c r="BK45" s="303"/>
      <c r="BL45" s="303"/>
      <c r="BM45" s="303"/>
      <c r="BN45" s="303"/>
      <c r="BO45" s="303"/>
      <c r="BP45" s="303"/>
      <c r="BQ45" s="303"/>
      <c r="BR45" s="303"/>
      <c r="BS45" s="303"/>
      <c r="BT45" s="303"/>
      <c r="BU45" s="303"/>
      <c r="BV45" s="303"/>
      <c r="BW45" s="303"/>
      <c r="BX45" s="303"/>
      <c r="BY45" s="303"/>
      <c r="BZ45" s="303"/>
      <c r="CA45" s="303"/>
    </row>
    <row r="46" spans="2:79">
      <c r="B46" s="825" t="s">
        <v>509</v>
      </c>
      <c r="C46" s="826" t="s">
        <v>495</v>
      </c>
      <c r="D46" s="272"/>
      <c r="E46" s="257"/>
      <c r="F46" s="257"/>
      <c r="G46" s="274">
        <f t="shared" si="12"/>
        <v>0</v>
      </c>
      <c r="H46" s="272"/>
      <c r="I46" s="257"/>
      <c r="J46" s="257"/>
      <c r="K46" s="274">
        <f t="shared" si="13"/>
        <v>0</v>
      </c>
      <c r="L46" s="272"/>
      <c r="M46" s="257"/>
      <c r="N46" s="257"/>
      <c r="O46" s="274">
        <f t="shared" si="14"/>
        <v>0</v>
      </c>
      <c r="P46" s="272"/>
      <c r="Q46" s="257"/>
      <c r="R46" s="257"/>
      <c r="S46" s="274">
        <f t="shared" si="15"/>
        <v>0</v>
      </c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 s="303"/>
      <c r="BC46" s="303"/>
      <c r="BD46" s="303"/>
      <c r="BE46" s="303"/>
      <c r="BF46" s="303"/>
      <c r="BG46" s="303"/>
      <c r="BH46" s="303"/>
      <c r="BI46" s="303"/>
      <c r="BJ46" s="303"/>
      <c r="BK46" s="303"/>
      <c r="BL46" s="303"/>
      <c r="BM46" s="303"/>
      <c r="BN46" s="303"/>
      <c r="BO46" s="303"/>
      <c r="BP46" s="303"/>
      <c r="BQ46" s="303"/>
      <c r="BR46" s="303"/>
      <c r="BS46" s="303"/>
      <c r="BT46" s="303"/>
      <c r="BU46" s="303"/>
      <c r="BV46" s="303"/>
      <c r="BW46" s="303"/>
      <c r="BX46" s="303"/>
      <c r="BY46" s="303"/>
      <c r="BZ46" s="303"/>
      <c r="CA46" s="303"/>
    </row>
    <row r="47" spans="2:79">
      <c r="B47" s="825" t="s">
        <v>510</v>
      </c>
      <c r="C47" s="826" t="s">
        <v>495</v>
      </c>
      <c r="D47" s="272"/>
      <c r="E47" s="257"/>
      <c r="F47" s="257"/>
      <c r="G47" s="274">
        <f t="shared" si="12"/>
        <v>0</v>
      </c>
      <c r="H47" s="272"/>
      <c r="I47" s="257"/>
      <c r="J47" s="257"/>
      <c r="K47" s="274">
        <f t="shared" si="13"/>
        <v>0</v>
      </c>
      <c r="L47" s="272"/>
      <c r="M47" s="257"/>
      <c r="N47" s="257"/>
      <c r="O47" s="274">
        <f t="shared" si="14"/>
        <v>0</v>
      </c>
      <c r="P47" s="272"/>
      <c r="Q47" s="257"/>
      <c r="R47" s="257"/>
      <c r="S47" s="274">
        <f t="shared" si="15"/>
        <v>0</v>
      </c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 s="303"/>
      <c r="BC47" s="303"/>
      <c r="BD47" s="303"/>
      <c r="BE47" s="303"/>
      <c r="BF47" s="303"/>
      <c r="BG47" s="303"/>
      <c r="BH47" s="303"/>
      <c r="BI47" s="303"/>
      <c r="BJ47" s="303"/>
      <c r="BK47" s="303"/>
      <c r="BL47" s="303"/>
      <c r="BM47" s="303"/>
      <c r="BN47" s="303"/>
      <c r="BO47" s="303"/>
      <c r="BP47" s="303"/>
      <c r="BQ47" s="303"/>
      <c r="BR47" s="303"/>
      <c r="BS47" s="303"/>
      <c r="BT47" s="303"/>
      <c r="BU47" s="303"/>
      <c r="BV47" s="303"/>
      <c r="BW47" s="303"/>
      <c r="BX47" s="303"/>
      <c r="BY47" s="303"/>
      <c r="BZ47" s="303"/>
      <c r="CA47" s="303"/>
    </row>
    <row r="48" spans="2:79">
      <c r="B48" s="825" t="s">
        <v>511</v>
      </c>
      <c r="C48" s="826" t="s">
        <v>495</v>
      </c>
      <c r="D48" s="272"/>
      <c r="E48" s="257"/>
      <c r="F48" s="257"/>
      <c r="G48" s="274">
        <f t="shared" si="12"/>
        <v>0</v>
      </c>
      <c r="H48" s="272"/>
      <c r="I48" s="257"/>
      <c r="J48" s="257"/>
      <c r="K48" s="274">
        <f t="shared" si="13"/>
        <v>0</v>
      </c>
      <c r="L48" s="272"/>
      <c r="M48" s="257"/>
      <c r="N48" s="257"/>
      <c r="O48" s="274">
        <f t="shared" si="14"/>
        <v>0</v>
      </c>
      <c r="P48" s="272"/>
      <c r="Q48" s="257"/>
      <c r="R48" s="257"/>
      <c r="S48" s="274">
        <f t="shared" si="15"/>
        <v>0</v>
      </c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 s="303"/>
      <c r="BC48" s="303"/>
      <c r="BD48" s="303"/>
      <c r="BE48" s="303"/>
      <c r="BF48" s="303"/>
      <c r="BG48" s="303"/>
      <c r="BH48" s="303"/>
      <c r="BI48" s="303"/>
      <c r="BJ48" s="303"/>
      <c r="BK48" s="303"/>
      <c r="BL48" s="303"/>
      <c r="BM48" s="303"/>
      <c r="BN48" s="303"/>
      <c r="BO48" s="303"/>
      <c r="BP48" s="303"/>
      <c r="BQ48" s="303"/>
      <c r="BR48" s="303"/>
      <c r="BS48" s="303"/>
      <c r="BT48" s="303"/>
      <c r="BU48" s="303"/>
      <c r="BV48" s="303"/>
      <c r="BW48" s="303"/>
      <c r="BX48" s="303"/>
      <c r="BY48" s="303"/>
      <c r="BZ48" s="303"/>
      <c r="CA48" s="303"/>
    </row>
    <row r="49" spans="2:79">
      <c r="B49" s="825" t="s">
        <v>512</v>
      </c>
      <c r="C49" s="826" t="s">
        <v>495</v>
      </c>
      <c r="D49" s="272"/>
      <c r="E49" s="257"/>
      <c r="F49" s="257"/>
      <c r="G49" s="274">
        <f t="shared" si="12"/>
        <v>0</v>
      </c>
      <c r="H49" s="272"/>
      <c r="I49" s="257"/>
      <c r="J49" s="257"/>
      <c r="K49" s="274">
        <f t="shared" si="13"/>
        <v>0</v>
      </c>
      <c r="L49" s="272"/>
      <c r="M49" s="257"/>
      <c r="N49" s="257"/>
      <c r="O49" s="274">
        <f t="shared" si="14"/>
        <v>0</v>
      </c>
      <c r="P49" s="272"/>
      <c r="Q49" s="257"/>
      <c r="R49" s="257"/>
      <c r="S49" s="274">
        <f t="shared" si="15"/>
        <v>0</v>
      </c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 s="303"/>
      <c r="BC49" s="303"/>
      <c r="BD49" s="303"/>
      <c r="BE49" s="303"/>
      <c r="BF49" s="303"/>
      <c r="BG49" s="303"/>
      <c r="BH49" s="303"/>
      <c r="BI49" s="303"/>
      <c r="BJ49" s="303"/>
      <c r="BK49" s="303"/>
      <c r="BL49" s="303"/>
      <c r="BM49" s="303"/>
      <c r="BN49" s="303"/>
      <c r="BO49" s="303"/>
      <c r="BP49" s="303"/>
      <c r="BQ49" s="303"/>
      <c r="BR49" s="303"/>
      <c r="BS49" s="303"/>
      <c r="BT49" s="303"/>
      <c r="BU49" s="303"/>
      <c r="BV49" s="303"/>
      <c r="BW49" s="303"/>
      <c r="BX49" s="303"/>
      <c r="BY49" s="303"/>
      <c r="BZ49" s="303"/>
      <c r="CA49" s="303"/>
    </row>
    <row r="50" spans="2:79">
      <c r="B50" s="825" t="s">
        <v>513</v>
      </c>
      <c r="C50" s="826" t="s">
        <v>495</v>
      </c>
      <c r="D50" s="272"/>
      <c r="E50" s="257"/>
      <c r="F50" s="257"/>
      <c r="G50" s="274">
        <f t="shared" si="12"/>
        <v>0</v>
      </c>
      <c r="H50" s="272"/>
      <c r="I50" s="257"/>
      <c r="J50" s="257"/>
      <c r="K50" s="274">
        <f t="shared" si="13"/>
        <v>0</v>
      </c>
      <c r="L50" s="272"/>
      <c r="M50" s="257"/>
      <c r="N50" s="257"/>
      <c r="O50" s="274">
        <f t="shared" si="14"/>
        <v>0</v>
      </c>
      <c r="P50" s="272"/>
      <c r="Q50" s="257"/>
      <c r="R50" s="257"/>
      <c r="S50" s="274">
        <f t="shared" si="15"/>
        <v>0</v>
      </c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 s="303"/>
      <c r="BC50" s="303"/>
      <c r="BD50" s="303"/>
      <c r="BE50" s="303"/>
      <c r="BF50" s="303"/>
      <c r="BG50" s="303"/>
      <c r="BH50" s="303"/>
      <c r="BI50" s="303"/>
      <c r="BJ50" s="303"/>
      <c r="BK50" s="303"/>
      <c r="BL50" s="303"/>
      <c r="BM50" s="303"/>
      <c r="BN50" s="303"/>
      <c r="BO50" s="303"/>
      <c r="BP50" s="303"/>
      <c r="BQ50" s="303"/>
      <c r="BR50" s="303"/>
      <c r="BS50" s="303"/>
      <c r="BT50" s="303"/>
      <c r="BU50" s="303"/>
      <c r="BV50" s="303"/>
      <c r="BW50" s="303"/>
      <c r="BX50" s="303"/>
      <c r="BY50" s="303"/>
      <c r="BZ50" s="303"/>
      <c r="CA50" s="303"/>
    </row>
    <row r="51" spans="2:79">
      <c r="B51" s="822" t="s">
        <v>517</v>
      </c>
      <c r="C51" s="823"/>
      <c r="D51" s="270"/>
      <c r="E51" s="256"/>
      <c r="F51" s="256"/>
      <c r="G51" s="271">
        <f>G52+G65</f>
        <v>0</v>
      </c>
      <c r="H51" s="270"/>
      <c r="I51" s="256"/>
      <c r="J51" s="256"/>
      <c r="K51" s="271">
        <f>K52+K65</f>
        <v>0</v>
      </c>
      <c r="L51" s="270"/>
      <c r="M51" s="256"/>
      <c r="N51" s="256"/>
      <c r="O51" s="271">
        <f>O52+O65</f>
        <v>0</v>
      </c>
      <c r="P51" s="270"/>
      <c r="Q51" s="256"/>
      <c r="R51" s="256"/>
      <c r="S51" s="271">
        <f>S52+S65</f>
        <v>0</v>
      </c>
      <c r="T51" s="303"/>
      <c r="U51" s="303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303"/>
      <c r="BA51" s="303"/>
      <c r="BB51" s="303"/>
      <c r="BC51" s="303"/>
      <c r="BD51" s="303"/>
      <c r="BE51" s="303"/>
      <c r="BF51" s="303"/>
      <c r="BG51" s="303"/>
      <c r="BH51" s="303"/>
      <c r="BI51" s="303"/>
      <c r="BJ51" s="303"/>
      <c r="BK51" s="303"/>
      <c r="BL51" s="303"/>
      <c r="BM51" s="303"/>
      <c r="BN51" s="303"/>
      <c r="BO51" s="303"/>
      <c r="BP51" s="303"/>
      <c r="BQ51" s="303"/>
      <c r="BR51" s="303"/>
      <c r="BS51" s="303"/>
      <c r="BT51" s="303"/>
      <c r="BU51" s="303"/>
      <c r="BV51" s="303"/>
      <c r="BW51" s="303"/>
      <c r="BX51" s="303"/>
      <c r="BY51" s="303"/>
      <c r="BZ51" s="303"/>
      <c r="CA51" s="303"/>
    </row>
    <row r="52" spans="2:79">
      <c r="B52" s="824" t="s">
        <v>518</v>
      </c>
      <c r="C52" s="823"/>
      <c r="D52" s="270"/>
      <c r="E52" s="256"/>
      <c r="F52" s="256"/>
      <c r="G52" s="271">
        <f>SUM(G53:G64)</f>
        <v>0</v>
      </c>
      <c r="H52" s="270"/>
      <c r="I52" s="256"/>
      <c r="J52" s="256"/>
      <c r="K52" s="271">
        <f>SUM(K53:K64)</f>
        <v>0</v>
      </c>
      <c r="L52" s="270"/>
      <c r="M52" s="256"/>
      <c r="N52" s="256"/>
      <c r="O52" s="271">
        <f>SUM(O53:O64)</f>
        <v>0</v>
      </c>
      <c r="P52" s="270"/>
      <c r="Q52" s="256"/>
      <c r="R52" s="256"/>
      <c r="S52" s="271">
        <f>SUM(S53:S64)</f>
        <v>0</v>
      </c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3"/>
      <c r="AE52" s="303"/>
      <c r="AF52" s="303"/>
      <c r="AG52" s="303"/>
      <c r="AH52" s="303"/>
      <c r="AI52" s="303"/>
      <c r="AJ52" s="303"/>
      <c r="AK52" s="303"/>
      <c r="AL52" s="303"/>
      <c r="AM52" s="303"/>
      <c r="AN52" s="303"/>
      <c r="AO52" s="303"/>
      <c r="AP52" s="303"/>
      <c r="AQ52" s="303"/>
      <c r="AR52" s="303"/>
      <c r="AS52" s="303"/>
      <c r="AT52" s="303"/>
      <c r="AU52" s="303"/>
      <c r="AV52" s="303"/>
      <c r="AW52" s="303"/>
      <c r="AX52" s="303"/>
      <c r="AY52" s="303"/>
      <c r="AZ52" s="303"/>
      <c r="BA52" s="303"/>
      <c r="BB52" s="303"/>
      <c r="BC52" s="303"/>
      <c r="BD52" s="303"/>
      <c r="BE52" s="303"/>
      <c r="BF52" s="303"/>
      <c r="BG52" s="303"/>
      <c r="BH52" s="303"/>
      <c r="BI52" s="303"/>
      <c r="BJ52" s="303"/>
      <c r="BK52" s="303"/>
      <c r="BL52" s="303"/>
      <c r="BM52" s="303"/>
      <c r="BN52" s="303"/>
      <c r="BO52" s="303"/>
      <c r="BP52" s="303"/>
      <c r="BQ52" s="303"/>
      <c r="BR52" s="303"/>
      <c r="BS52" s="303"/>
      <c r="BT52" s="303"/>
      <c r="BU52" s="303"/>
      <c r="BV52" s="303"/>
      <c r="BW52" s="303"/>
      <c r="BX52" s="303"/>
      <c r="BY52" s="303"/>
      <c r="BZ52" s="303"/>
      <c r="CA52" s="303"/>
    </row>
    <row r="53" spans="2:79">
      <c r="B53" s="825" t="s">
        <v>494</v>
      </c>
      <c r="C53" s="826" t="s">
        <v>102</v>
      </c>
      <c r="D53" s="272"/>
      <c r="E53" s="257"/>
      <c r="F53" s="257"/>
      <c r="G53" s="274">
        <f t="shared" ref="G53:G64" si="16">D53*(E53+F53)</f>
        <v>0</v>
      </c>
      <c r="H53" s="272"/>
      <c r="I53" s="257"/>
      <c r="J53" s="257"/>
      <c r="K53" s="274">
        <f t="shared" ref="K53:K64" si="17">H53*(I53+J53)</f>
        <v>0</v>
      </c>
      <c r="L53" s="272"/>
      <c r="M53" s="257"/>
      <c r="N53" s="257"/>
      <c r="O53" s="274">
        <f t="shared" ref="O53:O64" si="18">L53*(M53+N53)</f>
        <v>0</v>
      </c>
      <c r="P53" s="272"/>
      <c r="Q53" s="257"/>
      <c r="R53" s="257"/>
      <c r="S53" s="274">
        <f t="shared" ref="S53:S64" si="19">P53*(Q53+R53)</f>
        <v>0</v>
      </c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3"/>
      <c r="AE53" s="303"/>
      <c r="AF53" s="303"/>
      <c r="AG53" s="303"/>
      <c r="AH53" s="303"/>
      <c r="AI53" s="303"/>
      <c r="AJ53" s="303"/>
      <c r="AK53" s="303"/>
      <c r="AL53" s="303"/>
      <c r="AM53" s="303"/>
      <c r="AN53" s="303"/>
      <c r="AO53" s="303"/>
      <c r="AP53" s="303"/>
      <c r="AQ53" s="303"/>
      <c r="AR53" s="303"/>
      <c r="AS53" s="303"/>
      <c r="AT53" s="303"/>
      <c r="AU53" s="303"/>
      <c r="AV53" s="303"/>
      <c r="AW53" s="303"/>
      <c r="AX53" s="303"/>
      <c r="AY53" s="303"/>
      <c r="AZ53" s="303"/>
      <c r="BA53" s="303"/>
      <c r="BB53" s="303"/>
      <c r="BC53" s="303"/>
      <c r="BD53" s="303"/>
      <c r="BE53" s="303"/>
      <c r="BF53" s="303"/>
      <c r="BG53" s="303"/>
      <c r="BH53" s="303"/>
      <c r="BI53" s="303"/>
      <c r="BJ53" s="303"/>
      <c r="BK53" s="303"/>
      <c r="BL53" s="303"/>
      <c r="BM53" s="303"/>
      <c r="BN53" s="303"/>
      <c r="BO53" s="303"/>
      <c r="BP53" s="303"/>
      <c r="BQ53" s="303"/>
      <c r="BR53" s="303"/>
      <c r="BS53" s="303"/>
      <c r="BT53" s="303"/>
      <c r="BU53" s="303"/>
      <c r="BV53" s="303"/>
      <c r="BW53" s="303"/>
      <c r="BX53" s="303"/>
      <c r="BY53" s="303"/>
      <c r="BZ53" s="303"/>
      <c r="CA53" s="303"/>
    </row>
    <row r="54" spans="2:79">
      <c r="B54" s="825" t="s">
        <v>496</v>
      </c>
      <c r="C54" s="826" t="s">
        <v>102</v>
      </c>
      <c r="D54" s="272"/>
      <c r="E54" s="257"/>
      <c r="F54" s="257"/>
      <c r="G54" s="274">
        <f t="shared" si="16"/>
        <v>0</v>
      </c>
      <c r="H54" s="272"/>
      <c r="I54" s="257"/>
      <c r="J54" s="257"/>
      <c r="K54" s="274">
        <f t="shared" si="17"/>
        <v>0</v>
      </c>
      <c r="L54" s="272"/>
      <c r="M54" s="257"/>
      <c r="N54" s="257"/>
      <c r="O54" s="274">
        <f t="shared" si="18"/>
        <v>0</v>
      </c>
      <c r="P54" s="272"/>
      <c r="Q54" s="257"/>
      <c r="R54" s="257"/>
      <c r="S54" s="274">
        <f t="shared" si="19"/>
        <v>0</v>
      </c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3"/>
      <c r="AE54" s="303"/>
      <c r="AF54" s="303"/>
      <c r="AG54" s="303"/>
      <c r="AH54" s="303"/>
      <c r="AI54" s="303"/>
      <c r="AJ54" s="303"/>
      <c r="AK54" s="303"/>
      <c r="AL54" s="303"/>
      <c r="AM54" s="303"/>
      <c r="AN54" s="303"/>
      <c r="AO54" s="303"/>
      <c r="AP54" s="303"/>
      <c r="AQ54" s="303"/>
      <c r="AR54" s="303"/>
      <c r="AS54" s="303"/>
      <c r="AT54" s="303"/>
      <c r="AU54" s="303"/>
      <c r="AV54" s="303"/>
      <c r="AW54" s="303"/>
      <c r="AX54" s="303"/>
      <c r="AY54" s="303"/>
      <c r="AZ54" s="303"/>
      <c r="BA54" s="303"/>
      <c r="BB54" s="303"/>
      <c r="BC54" s="303"/>
      <c r="BD54" s="303"/>
      <c r="BE54" s="303"/>
      <c r="BF54" s="303"/>
      <c r="BG54" s="303"/>
      <c r="BH54" s="303"/>
      <c r="BI54" s="303"/>
      <c r="BJ54" s="303"/>
      <c r="BK54" s="303"/>
      <c r="BL54" s="303"/>
      <c r="BM54" s="303"/>
      <c r="BN54" s="303"/>
      <c r="BO54" s="303"/>
      <c r="BP54" s="303"/>
      <c r="BQ54" s="303"/>
      <c r="BR54" s="303"/>
      <c r="BS54" s="303"/>
      <c r="BT54" s="303"/>
      <c r="BU54" s="303"/>
      <c r="BV54" s="303"/>
      <c r="BW54" s="303"/>
      <c r="BX54" s="303"/>
      <c r="BY54" s="303"/>
      <c r="BZ54" s="303"/>
      <c r="CA54" s="303"/>
    </row>
    <row r="55" spans="2:79">
      <c r="B55" s="825" t="s">
        <v>497</v>
      </c>
      <c r="C55" s="826" t="s">
        <v>102</v>
      </c>
      <c r="D55" s="272"/>
      <c r="E55" s="257"/>
      <c r="F55" s="257"/>
      <c r="G55" s="274">
        <f t="shared" si="16"/>
        <v>0</v>
      </c>
      <c r="H55" s="272"/>
      <c r="I55" s="257"/>
      <c r="J55" s="257"/>
      <c r="K55" s="274">
        <f t="shared" si="17"/>
        <v>0</v>
      </c>
      <c r="L55" s="272"/>
      <c r="M55" s="257"/>
      <c r="N55" s="257"/>
      <c r="O55" s="274">
        <f t="shared" si="18"/>
        <v>0</v>
      </c>
      <c r="P55" s="272"/>
      <c r="Q55" s="257"/>
      <c r="R55" s="257"/>
      <c r="S55" s="274">
        <f t="shared" si="19"/>
        <v>0</v>
      </c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303"/>
      <c r="BA55" s="303"/>
      <c r="BB55" s="303"/>
      <c r="BC55" s="303"/>
      <c r="BD55" s="303"/>
      <c r="BE55" s="303"/>
      <c r="BF55" s="303"/>
      <c r="BG55" s="303"/>
      <c r="BH55" s="303"/>
      <c r="BI55" s="303"/>
      <c r="BJ55" s="303"/>
      <c r="BK55" s="303"/>
      <c r="BL55" s="303"/>
      <c r="BM55" s="303"/>
      <c r="BN55" s="303"/>
      <c r="BO55" s="303"/>
      <c r="BP55" s="303"/>
      <c r="BQ55" s="303"/>
      <c r="BR55" s="303"/>
      <c r="BS55" s="303"/>
      <c r="BT55" s="303"/>
      <c r="BU55" s="303"/>
      <c r="BV55" s="303"/>
      <c r="BW55" s="303"/>
      <c r="BX55" s="303"/>
      <c r="BY55" s="303"/>
      <c r="BZ55" s="303"/>
      <c r="CA55" s="303"/>
    </row>
    <row r="56" spans="2:79">
      <c r="B56" s="825" t="s">
        <v>498</v>
      </c>
      <c r="C56" s="826" t="s">
        <v>102</v>
      </c>
      <c r="D56" s="272"/>
      <c r="E56" s="257"/>
      <c r="F56" s="257"/>
      <c r="G56" s="274">
        <f t="shared" si="16"/>
        <v>0</v>
      </c>
      <c r="H56" s="272"/>
      <c r="I56" s="257"/>
      <c r="J56" s="257"/>
      <c r="K56" s="274">
        <f t="shared" si="17"/>
        <v>0</v>
      </c>
      <c r="L56" s="272"/>
      <c r="M56" s="257"/>
      <c r="N56" s="257"/>
      <c r="O56" s="274">
        <f t="shared" si="18"/>
        <v>0</v>
      </c>
      <c r="P56" s="272"/>
      <c r="Q56" s="257"/>
      <c r="R56" s="257"/>
      <c r="S56" s="274">
        <f t="shared" si="19"/>
        <v>0</v>
      </c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303"/>
      <c r="BA56" s="303"/>
      <c r="BB56" s="303"/>
      <c r="BC56" s="303"/>
      <c r="BD56" s="303"/>
      <c r="BE56" s="303"/>
      <c r="BF56" s="303"/>
      <c r="BG56" s="303"/>
      <c r="BH56" s="303"/>
      <c r="BI56" s="303"/>
      <c r="BJ56" s="303"/>
      <c r="BK56" s="303"/>
      <c r="BL56" s="303"/>
      <c r="BM56" s="303"/>
      <c r="BN56" s="303"/>
      <c r="BO56" s="303"/>
      <c r="BP56" s="303"/>
      <c r="BQ56" s="303"/>
      <c r="BR56" s="303"/>
      <c r="BS56" s="303"/>
      <c r="BT56" s="303"/>
      <c r="BU56" s="303"/>
      <c r="BV56" s="303"/>
      <c r="BW56" s="303"/>
      <c r="BX56" s="303"/>
      <c r="BY56" s="303"/>
      <c r="BZ56" s="303"/>
      <c r="CA56" s="303"/>
    </row>
    <row r="57" spans="2:79">
      <c r="B57" s="825" t="s">
        <v>499</v>
      </c>
      <c r="C57" s="826" t="s">
        <v>102</v>
      </c>
      <c r="D57" s="272"/>
      <c r="E57" s="257"/>
      <c r="F57" s="257"/>
      <c r="G57" s="274">
        <f t="shared" si="16"/>
        <v>0</v>
      </c>
      <c r="H57" s="272"/>
      <c r="I57" s="257"/>
      <c r="J57" s="257"/>
      <c r="K57" s="274">
        <f t="shared" si="17"/>
        <v>0</v>
      </c>
      <c r="L57" s="272"/>
      <c r="M57" s="257"/>
      <c r="N57" s="257"/>
      <c r="O57" s="274">
        <f t="shared" si="18"/>
        <v>0</v>
      </c>
      <c r="P57" s="272"/>
      <c r="Q57" s="257"/>
      <c r="R57" s="257"/>
      <c r="S57" s="274">
        <f t="shared" si="19"/>
        <v>0</v>
      </c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303"/>
      <c r="BA57" s="303"/>
      <c r="BB57" s="303"/>
      <c r="BC57" s="303"/>
      <c r="BD57" s="303"/>
      <c r="BE57" s="303"/>
      <c r="BF57" s="303"/>
      <c r="BG57" s="303"/>
      <c r="BH57" s="303"/>
      <c r="BI57" s="303"/>
      <c r="BJ57" s="303"/>
      <c r="BK57" s="303"/>
      <c r="BL57" s="303"/>
      <c r="BM57" s="303"/>
      <c r="BN57" s="303"/>
      <c r="BO57" s="303"/>
      <c r="BP57" s="303"/>
      <c r="BQ57" s="303"/>
      <c r="BR57" s="303"/>
      <c r="BS57" s="303"/>
      <c r="BT57" s="303"/>
      <c r="BU57" s="303"/>
      <c r="BV57" s="303"/>
      <c r="BW57" s="303"/>
      <c r="BX57" s="303"/>
      <c r="BY57" s="303"/>
      <c r="BZ57" s="303"/>
      <c r="CA57" s="303"/>
    </row>
    <row r="58" spans="2:79">
      <c r="B58" s="825" t="s">
        <v>500</v>
      </c>
      <c r="C58" s="826" t="s">
        <v>102</v>
      </c>
      <c r="D58" s="272"/>
      <c r="E58" s="257"/>
      <c r="F58" s="257"/>
      <c r="G58" s="274">
        <f t="shared" si="16"/>
        <v>0</v>
      </c>
      <c r="H58" s="272"/>
      <c r="I58" s="257"/>
      <c r="J58" s="257"/>
      <c r="K58" s="274">
        <f t="shared" si="17"/>
        <v>0</v>
      </c>
      <c r="L58" s="272"/>
      <c r="M58" s="257"/>
      <c r="N58" s="257"/>
      <c r="O58" s="274">
        <f t="shared" si="18"/>
        <v>0</v>
      </c>
      <c r="P58" s="272"/>
      <c r="Q58" s="257"/>
      <c r="R58" s="257"/>
      <c r="S58" s="274">
        <f t="shared" si="19"/>
        <v>0</v>
      </c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303"/>
      <c r="BA58" s="303"/>
      <c r="BB58" s="303"/>
      <c r="BC58" s="303"/>
      <c r="BD58" s="303"/>
      <c r="BE58" s="303"/>
      <c r="BF58" s="303"/>
      <c r="BG58" s="303"/>
      <c r="BH58" s="303"/>
      <c r="BI58" s="303"/>
      <c r="BJ58" s="303"/>
      <c r="BK58" s="303"/>
      <c r="BL58" s="303"/>
      <c r="BM58" s="303"/>
      <c r="BN58" s="303"/>
      <c r="BO58" s="303"/>
      <c r="BP58" s="303"/>
      <c r="BQ58" s="303"/>
      <c r="BR58" s="303"/>
      <c r="BS58" s="303"/>
      <c r="BT58" s="303"/>
      <c r="BU58" s="303"/>
      <c r="BV58" s="303"/>
      <c r="BW58" s="303"/>
      <c r="BX58" s="303"/>
      <c r="BY58" s="303"/>
      <c r="BZ58" s="303"/>
      <c r="CA58" s="303"/>
    </row>
    <row r="59" spans="2:79">
      <c r="B59" s="825" t="s">
        <v>501</v>
      </c>
      <c r="C59" s="826" t="s">
        <v>102</v>
      </c>
      <c r="D59" s="272"/>
      <c r="E59" s="257"/>
      <c r="F59" s="257"/>
      <c r="G59" s="274">
        <f t="shared" si="16"/>
        <v>0</v>
      </c>
      <c r="H59" s="272"/>
      <c r="I59" s="257"/>
      <c r="J59" s="257"/>
      <c r="K59" s="274">
        <f t="shared" si="17"/>
        <v>0</v>
      </c>
      <c r="L59" s="272"/>
      <c r="M59" s="257"/>
      <c r="N59" s="257"/>
      <c r="O59" s="274">
        <f t="shared" si="18"/>
        <v>0</v>
      </c>
      <c r="P59" s="272"/>
      <c r="Q59" s="257"/>
      <c r="R59" s="257"/>
      <c r="S59" s="274">
        <f t="shared" si="19"/>
        <v>0</v>
      </c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  <c r="AZ59" s="303"/>
      <c r="BA59" s="303"/>
      <c r="BB59" s="303"/>
      <c r="BC59" s="303"/>
      <c r="BD59" s="303"/>
      <c r="BE59" s="303"/>
      <c r="BF59" s="303"/>
      <c r="BG59" s="303"/>
      <c r="BH59" s="303"/>
      <c r="BI59" s="303"/>
      <c r="BJ59" s="303"/>
      <c r="BK59" s="303"/>
      <c r="BL59" s="303"/>
      <c r="BM59" s="303"/>
      <c r="BN59" s="303"/>
      <c r="BO59" s="303"/>
      <c r="BP59" s="303"/>
      <c r="BQ59" s="303"/>
      <c r="BR59" s="303"/>
      <c r="BS59" s="303"/>
      <c r="BT59" s="303"/>
      <c r="BU59" s="303"/>
      <c r="BV59" s="303"/>
      <c r="BW59" s="303"/>
      <c r="BX59" s="303"/>
      <c r="BY59" s="303"/>
      <c r="BZ59" s="303"/>
      <c r="CA59" s="303"/>
    </row>
    <row r="60" spans="2:79">
      <c r="B60" s="825" t="s">
        <v>502</v>
      </c>
      <c r="C60" s="826" t="s">
        <v>102</v>
      </c>
      <c r="D60" s="272"/>
      <c r="E60" s="257"/>
      <c r="F60" s="257"/>
      <c r="G60" s="274">
        <f t="shared" si="16"/>
        <v>0</v>
      </c>
      <c r="H60" s="272"/>
      <c r="I60" s="257"/>
      <c r="J60" s="257"/>
      <c r="K60" s="274">
        <f t="shared" si="17"/>
        <v>0</v>
      </c>
      <c r="L60" s="272"/>
      <c r="M60" s="257"/>
      <c r="N60" s="257"/>
      <c r="O60" s="274">
        <f t="shared" si="18"/>
        <v>0</v>
      </c>
      <c r="P60" s="272"/>
      <c r="Q60" s="257"/>
      <c r="R60" s="257"/>
      <c r="S60" s="274">
        <f t="shared" si="19"/>
        <v>0</v>
      </c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  <c r="AZ60" s="303"/>
      <c r="BA60" s="303"/>
      <c r="BB60" s="303"/>
      <c r="BC60" s="303"/>
      <c r="BD60" s="303"/>
      <c r="BE60" s="303"/>
      <c r="BF60" s="303"/>
      <c r="BG60" s="303"/>
      <c r="BH60" s="303"/>
      <c r="BI60" s="303"/>
      <c r="BJ60" s="303"/>
      <c r="BK60" s="303"/>
      <c r="BL60" s="303"/>
      <c r="BM60" s="303"/>
      <c r="BN60" s="303"/>
      <c r="BO60" s="303"/>
      <c r="BP60" s="303"/>
      <c r="BQ60" s="303"/>
      <c r="BR60" s="303"/>
      <c r="BS60" s="303"/>
      <c r="BT60" s="303"/>
      <c r="BU60" s="303"/>
      <c r="BV60" s="303"/>
      <c r="BW60" s="303"/>
      <c r="BX60" s="303"/>
      <c r="BY60" s="303"/>
      <c r="BZ60" s="303"/>
      <c r="CA60" s="303"/>
    </row>
    <row r="61" spans="2:79">
      <c r="B61" s="825" t="s">
        <v>503</v>
      </c>
      <c r="C61" s="826" t="s">
        <v>102</v>
      </c>
      <c r="D61" s="272"/>
      <c r="E61" s="257"/>
      <c r="F61" s="257"/>
      <c r="G61" s="274">
        <f t="shared" si="16"/>
        <v>0</v>
      </c>
      <c r="H61" s="272"/>
      <c r="I61" s="257"/>
      <c r="J61" s="257"/>
      <c r="K61" s="274">
        <f t="shared" si="17"/>
        <v>0</v>
      </c>
      <c r="L61" s="272"/>
      <c r="M61" s="257"/>
      <c r="N61" s="257"/>
      <c r="O61" s="274">
        <f t="shared" si="18"/>
        <v>0</v>
      </c>
      <c r="P61" s="272"/>
      <c r="Q61" s="257"/>
      <c r="R61" s="257"/>
      <c r="S61" s="274">
        <f t="shared" si="19"/>
        <v>0</v>
      </c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  <c r="AZ61" s="303"/>
      <c r="BA61" s="303"/>
      <c r="BB61" s="303"/>
      <c r="BC61" s="303"/>
      <c r="BD61" s="303"/>
      <c r="BE61" s="303"/>
      <c r="BF61" s="303"/>
      <c r="BG61" s="303"/>
      <c r="BH61" s="303"/>
      <c r="BI61" s="303"/>
      <c r="BJ61" s="303"/>
      <c r="BK61" s="303"/>
      <c r="BL61" s="303"/>
      <c r="BM61" s="303"/>
      <c r="BN61" s="303"/>
      <c r="BO61" s="303"/>
      <c r="BP61" s="303"/>
      <c r="BQ61" s="303"/>
      <c r="BR61" s="303"/>
      <c r="BS61" s="303"/>
      <c r="BT61" s="303"/>
      <c r="BU61" s="303"/>
      <c r="BV61" s="303"/>
      <c r="BW61" s="303"/>
      <c r="BX61" s="303"/>
      <c r="BY61" s="303"/>
      <c r="BZ61" s="303"/>
      <c r="CA61" s="303"/>
    </row>
    <row r="62" spans="2:79">
      <c r="B62" s="825" t="s">
        <v>504</v>
      </c>
      <c r="C62" s="826" t="s">
        <v>102</v>
      </c>
      <c r="D62" s="272"/>
      <c r="E62" s="257"/>
      <c r="F62" s="257"/>
      <c r="G62" s="274">
        <f t="shared" si="16"/>
        <v>0</v>
      </c>
      <c r="H62" s="272"/>
      <c r="I62" s="257"/>
      <c r="J62" s="257"/>
      <c r="K62" s="274">
        <f t="shared" si="17"/>
        <v>0</v>
      </c>
      <c r="L62" s="272"/>
      <c r="M62" s="257"/>
      <c r="N62" s="257"/>
      <c r="O62" s="274">
        <f t="shared" si="18"/>
        <v>0</v>
      </c>
      <c r="P62" s="272"/>
      <c r="Q62" s="257"/>
      <c r="R62" s="257"/>
      <c r="S62" s="274">
        <f t="shared" si="19"/>
        <v>0</v>
      </c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  <c r="AZ62" s="303"/>
      <c r="BA62" s="303"/>
      <c r="BB62" s="303"/>
      <c r="BC62" s="303"/>
      <c r="BD62" s="303"/>
      <c r="BE62" s="303"/>
      <c r="BF62" s="303"/>
      <c r="BG62" s="303"/>
      <c r="BH62" s="303"/>
      <c r="BI62" s="303"/>
      <c r="BJ62" s="303"/>
      <c r="BK62" s="303"/>
      <c r="BL62" s="303"/>
      <c r="BM62" s="303"/>
      <c r="BN62" s="303"/>
      <c r="BO62" s="303"/>
      <c r="BP62" s="303"/>
      <c r="BQ62" s="303"/>
      <c r="BR62" s="303"/>
      <c r="BS62" s="303"/>
      <c r="BT62" s="303"/>
      <c r="BU62" s="303"/>
      <c r="BV62" s="303"/>
      <c r="BW62" s="303"/>
      <c r="BX62" s="303"/>
      <c r="BY62" s="303"/>
      <c r="BZ62" s="303"/>
      <c r="CA62" s="303"/>
    </row>
    <row r="63" spans="2:79">
      <c r="B63" s="825" t="s">
        <v>505</v>
      </c>
      <c r="C63" s="826" t="s">
        <v>102</v>
      </c>
      <c r="D63" s="272"/>
      <c r="E63" s="257"/>
      <c r="F63" s="257"/>
      <c r="G63" s="274">
        <f t="shared" si="16"/>
        <v>0</v>
      </c>
      <c r="H63" s="272"/>
      <c r="I63" s="257"/>
      <c r="J63" s="257"/>
      <c r="K63" s="274">
        <f t="shared" si="17"/>
        <v>0</v>
      </c>
      <c r="L63" s="272"/>
      <c r="M63" s="257"/>
      <c r="N63" s="257"/>
      <c r="O63" s="274">
        <f t="shared" si="18"/>
        <v>0</v>
      </c>
      <c r="P63" s="272"/>
      <c r="Q63" s="257"/>
      <c r="R63" s="257"/>
      <c r="S63" s="274">
        <f t="shared" si="19"/>
        <v>0</v>
      </c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  <c r="AZ63" s="303"/>
      <c r="BA63" s="303"/>
      <c r="BB63" s="303"/>
      <c r="BC63" s="303"/>
      <c r="BD63" s="303"/>
      <c r="BE63" s="303"/>
      <c r="BF63" s="303"/>
      <c r="BG63" s="303"/>
      <c r="BH63" s="303"/>
      <c r="BI63" s="303"/>
      <c r="BJ63" s="303"/>
      <c r="BK63" s="303"/>
      <c r="BL63" s="303"/>
      <c r="BM63" s="303"/>
      <c r="BN63" s="303"/>
      <c r="BO63" s="303"/>
      <c r="BP63" s="303"/>
      <c r="BQ63" s="303"/>
      <c r="BR63" s="303"/>
      <c r="BS63" s="303"/>
      <c r="BT63" s="303"/>
      <c r="BU63" s="303"/>
      <c r="BV63" s="303"/>
      <c r="BW63" s="303"/>
      <c r="BX63" s="303"/>
      <c r="BY63" s="303"/>
      <c r="BZ63" s="303"/>
      <c r="CA63" s="303"/>
    </row>
    <row r="64" spans="2:79">
      <c r="B64" s="825" t="s">
        <v>506</v>
      </c>
      <c r="C64" s="826" t="s">
        <v>102</v>
      </c>
      <c r="D64" s="272"/>
      <c r="E64" s="257"/>
      <c r="F64" s="257"/>
      <c r="G64" s="274">
        <f t="shared" si="16"/>
        <v>0</v>
      </c>
      <c r="H64" s="272"/>
      <c r="I64" s="257"/>
      <c r="J64" s="257"/>
      <c r="K64" s="274">
        <f t="shared" si="17"/>
        <v>0</v>
      </c>
      <c r="L64" s="272"/>
      <c r="M64" s="257"/>
      <c r="N64" s="257"/>
      <c r="O64" s="274">
        <f t="shared" si="18"/>
        <v>0</v>
      </c>
      <c r="P64" s="272"/>
      <c r="Q64" s="257"/>
      <c r="R64" s="257"/>
      <c r="S64" s="274">
        <f t="shared" si="19"/>
        <v>0</v>
      </c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  <c r="AZ64" s="303"/>
      <c r="BA64" s="303"/>
      <c r="BB64" s="303"/>
      <c r="BC64" s="303"/>
      <c r="BD64" s="303"/>
      <c r="BE64" s="303"/>
      <c r="BF64" s="303"/>
      <c r="BG64" s="303"/>
      <c r="BH64" s="303"/>
      <c r="BI64" s="303"/>
      <c r="BJ64" s="303"/>
      <c r="BK64" s="303"/>
      <c r="BL64" s="303"/>
      <c r="BM64" s="303"/>
      <c r="BN64" s="303"/>
      <c r="BO64" s="303"/>
      <c r="BP64" s="303"/>
      <c r="BQ64" s="303"/>
      <c r="BR64" s="303"/>
      <c r="BS64" s="303"/>
      <c r="BT64" s="303"/>
      <c r="BU64" s="303"/>
      <c r="BV64" s="303"/>
      <c r="BW64" s="303"/>
      <c r="BX64" s="303"/>
      <c r="BY64" s="303"/>
      <c r="BZ64" s="303"/>
      <c r="CA64" s="303"/>
    </row>
    <row r="65" spans="2:79">
      <c r="B65" s="824" t="s">
        <v>519</v>
      </c>
      <c r="C65" s="823"/>
      <c r="D65" s="270"/>
      <c r="E65" s="256"/>
      <c r="F65" s="256"/>
      <c r="G65" s="271">
        <f>SUM(G66:G71)</f>
        <v>0</v>
      </c>
      <c r="H65" s="270"/>
      <c r="I65" s="256"/>
      <c r="J65" s="256"/>
      <c r="K65" s="271">
        <f>SUM(K66:K71)</f>
        <v>0</v>
      </c>
      <c r="L65" s="270"/>
      <c r="M65" s="256"/>
      <c r="N65" s="256"/>
      <c r="O65" s="271">
        <f>SUM(O66:O71)</f>
        <v>0</v>
      </c>
      <c r="P65" s="270"/>
      <c r="Q65" s="256"/>
      <c r="R65" s="256"/>
      <c r="S65" s="271">
        <f>SUM(S66:S71)</f>
        <v>0</v>
      </c>
      <c r="T65" s="303"/>
      <c r="U65" s="303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  <c r="AZ65" s="303"/>
      <c r="BA65" s="303"/>
      <c r="BB65" s="303"/>
      <c r="BC65" s="303"/>
      <c r="BD65" s="303"/>
      <c r="BE65" s="303"/>
      <c r="BF65" s="303"/>
      <c r="BG65" s="303"/>
      <c r="BH65" s="303"/>
      <c r="BI65" s="303"/>
      <c r="BJ65" s="303"/>
      <c r="BK65" s="303"/>
      <c r="BL65" s="303"/>
      <c r="BM65" s="303"/>
      <c r="BN65" s="303"/>
      <c r="BO65" s="303"/>
      <c r="BP65" s="303"/>
      <c r="BQ65" s="303"/>
      <c r="BR65" s="303"/>
      <c r="BS65" s="303"/>
      <c r="BT65" s="303"/>
      <c r="BU65" s="303"/>
      <c r="BV65" s="303"/>
      <c r="BW65" s="303"/>
      <c r="BX65" s="303"/>
      <c r="BY65" s="303"/>
      <c r="BZ65" s="303"/>
      <c r="CA65" s="303"/>
    </row>
    <row r="66" spans="2:79">
      <c r="B66" s="825" t="s">
        <v>508</v>
      </c>
      <c r="C66" s="826" t="s">
        <v>102</v>
      </c>
      <c r="D66" s="272"/>
      <c r="E66" s="257"/>
      <c r="F66" s="257"/>
      <c r="G66" s="274">
        <f t="shared" ref="G66:G71" si="20">D66*(E66+F66)</f>
        <v>0</v>
      </c>
      <c r="H66" s="272"/>
      <c r="I66" s="257"/>
      <c r="J66" s="257"/>
      <c r="K66" s="274">
        <f t="shared" ref="K66:K71" si="21">H66*(I66+J66)</f>
        <v>0</v>
      </c>
      <c r="L66" s="272"/>
      <c r="M66" s="257"/>
      <c r="N66" s="257"/>
      <c r="O66" s="274">
        <f t="shared" ref="O66:O71" si="22">L66*(M66+N66)</f>
        <v>0</v>
      </c>
      <c r="P66" s="272"/>
      <c r="Q66" s="257"/>
      <c r="R66" s="257"/>
      <c r="S66" s="274">
        <f t="shared" ref="S66:S71" si="23">P66*(Q66+R66)</f>
        <v>0</v>
      </c>
      <c r="T66" s="303"/>
      <c r="U66" s="303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  <c r="AZ66" s="303"/>
      <c r="BA66" s="303"/>
      <c r="BB66" s="303"/>
      <c r="BC66" s="303"/>
      <c r="BD66" s="303"/>
      <c r="BE66" s="303"/>
      <c r="BF66" s="303"/>
      <c r="BG66" s="303"/>
      <c r="BH66" s="303"/>
      <c r="BI66" s="303"/>
      <c r="BJ66" s="303"/>
      <c r="BK66" s="303"/>
      <c r="BL66" s="303"/>
      <c r="BM66" s="303"/>
      <c r="BN66" s="303"/>
      <c r="BO66" s="303"/>
      <c r="BP66" s="303"/>
      <c r="BQ66" s="303"/>
      <c r="BR66" s="303"/>
      <c r="BS66" s="303"/>
      <c r="BT66" s="303"/>
      <c r="BU66" s="303"/>
      <c r="BV66" s="303"/>
      <c r="BW66" s="303"/>
      <c r="BX66" s="303"/>
      <c r="BY66" s="303"/>
      <c r="BZ66" s="303"/>
      <c r="CA66" s="303"/>
    </row>
    <row r="67" spans="2:79">
      <c r="B67" s="825" t="s">
        <v>509</v>
      </c>
      <c r="C67" s="826" t="s">
        <v>102</v>
      </c>
      <c r="D67" s="272"/>
      <c r="E67" s="257"/>
      <c r="F67" s="257"/>
      <c r="G67" s="274">
        <f t="shared" si="20"/>
        <v>0</v>
      </c>
      <c r="H67" s="272"/>
      <c r="I67" s="257"/>
      <c r="J67" s="257"/>
      <c r="K67" s="274">
        <f t="shared" si="21"/>
        <v>0</v>
      </c>
      <c r="L67" s="272"/>
      <c r="M67" s="257"/>
      <c r="N67" s="257"/>
      <c r="O67" s="274">
        <f t="shared" si="22"/>
        <v>0</v>
      </c>
      <c r="P67" s="272"/>
      <c r="Q67" s="257"/>
      <c r="R67" s="257"/>
      <c r="S67" s="274">
        <f t="shared" si="23"/>
        <v>0</v>
      </c>
      <c r="T67" s="303"/>
      <c r="U67" s="303"/>
      <c r="V67" s="303"/>
      <c r="W67" s="303"/>
      <c r="X67" s="303"/>
      <c r="Y67" s="303"/>
      <c r="Z67" s="303"/>
      <c r="AA67" s="303"/>
      <c r="AB67" s="303"/>
      <c r="AC67" s="303"/>
      <c r="AD67" s="303"/>
      <c r="AE67" s="303"/>
      <c r="AF67" s="303"/>
      <c r="AG67" s="303"/>
      <c r="AH67" s="303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03"/>
      <c r="AT67" s="303"/>
      <c r="AU67" s="303"/>
      <c r="AV67" s="303"/>
      <c r="AW67" s="303"/>
      <c r="AX67" s="303"/>
      <c r="AY67" s="303"/>
      <c r="AZ67" s="303"/>
      <c r="BA67" s="303"/>
      <c r="BB67" s="303"/>
      <c r="BC67" s="303"/>
      <c r="BD67" s="303"/>
      <c r="BE67" s="303"/>
      <c r="BF67" s="303"/>
      <c r="BG67" s="303"/>
      <c r="BH67" s="303"/>
      <c r="BI67" s="303"/>
      <c r="BJ67" s="303"/>
      <c r="BK67" s="303"/>
      <c r="BL67" s="303"/>
      <c r="BM67" s="303"/>
      <c r="BN67" s="303"/>
      <c r="BO67" s="303"/>
      <c r="BP67" s="303"/>
      <c r="BQ67" s="303"/>
      <c r="BR67" s="303"/>
      <c r="BS67" s="303"/>
      <c r="BT67" s="303"/>
      <c r="BU67" s="303"/>
      <c r="BV67" s="303"/>
      <c r="BW67" s="303"/>
      <c r="BX67" s="303"/>
      <c r="BY67" s="303"/>
      <c r="BZ67" s="303"/>
      <c r="CA67" s="303"/>
    </row>
    <row r="68" spans="2:79">
      <c r="B68" s="825" t="s">
        <v>510</v>
      </c>
      <c r="C68" s="826" t="s">
        <v>102</v>
      </c>
      <c r="D68" s="272"/>
      <c r="E68" s="257"/>
      <c r="F68" s="257"/>
      <c r="G68" s="274">
        <f t="shared" si="20"/>
        <v>0</v>
      </c>
      <c r="H68" s="272"/>
      <c r="I68" s="257"/>
      <c r="J68" s="257"/>
      <c r="K68" s="274">
        <f t="shared" si="21"/>
        <v>0</v>
      </c>
      <c r="L68" s="272"/>
      <c r="M68" s="257"/>
      <c r="N68" s="257"/>
      <c r="O68" s="274">
        <f t="shared" si="22"/>
        <v>0</v>
      </c>
      <c r="P68" s="272"/>
      <c r="Q68" s="257"/>
      <c r="R68" s="257"/>
      <c r="S68" s="274">
        <f t="shared" si="23"/>
        <v>0</v>
      </c>
      <c r="T68" s="303"/>
      <c r="U68" s="303"/>
      <c r="V68" s="303"/>
      <c r="W68" s="303"/>
      <c r="X68" s="303"/>
      <c r="Y68" s="303"/>
      <c r="Z68" s="303"/>
      <c r="AA68" s="303"/>
      <c r="AB68" s="303"/>
      <c r="AC68" s="303"/>
      <c r="AD68" s="303"/>
      <c r="AE68" s="303"/>
      <c r="AF68" s="303"/>
      <c r="AG68" s="303"/>
      <c r="AH68" s="303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03"/>
      <c r="AT68" s="303"/>
      <c r="AU68" s="303"/>
      <c r="AV68" s="303"/>
      <c r="AW68" s="303"/>
      <c r="AX68" s="303"/>
      <c r="AY68" s="303"/>
      <c r="AZ68" s="303"/>
      <c r="BA68" s="303"/>
      <c r="BB68" s="303"/>
      <c r="BC68" s="303"/>
      <c r="BD68" s="303"/>
      <c r="BE68" s="303"/>
      <c r="BF68" s="303"/>
      <c r="BG68" s="303"/>
      <c r="BH68" s="303"/>
      <c r="BI68" s="303"/>
      <c r="BJ68" s="303"/>
      <c r="BK68" s="303"/>
      <c r="BL68" s="303"/>
      <c r="BM68" s="303"/>
      <c r="BN68" s="303"/>
      <c r="BO68" s="303"/>
      <c r="BP68" s="303"/>
      <c r="BQ68" s="303"/>
      <c r="BR68" s="303"/>
      <c r="BS68" s="303"/>
      <c r="BT68" s="303"/>
      <c r="BU68" s="303"/>
      <c r="BV68" s="303"/>
      <c r="BW68" s="303"/>
      <c r="BX68" s="303"/>
      <c r="BY68" s="303"/>
      <c r="BZ68" s="303"/>
      <c r="CA68" s="303"/>
    </row>
    <row r="69" spans="2:79">
      <c r="B69" s="825" t="s">
        <v>511</v>
      </c>
      <c r="C69" s="826" t="s">
        <v>102</v>
      </c>
      <c r="D69" s="272"/>
      <c r="E69" s="257"/>
      <c r="F69" s="257"/>
      <c r="G69" s="274">
        <f t="shared" si="20"/>
        <v>0</v>
      </c>
      <c r="H69" s="272"/>
      <c r="I69" s="257"/>
      <c r="J69" s="257"/>
      <c r="K69" s="274">
        <f t="shared" si="21"/>
        <v>0</v>
      </c>
      <c r="L69" s="272"/>
      <c r="M69" s="257"/>
      <c r="N69" s="257"/>
      <c r="O69" s="274">
        <f t="shared" si="22"/>
        <v>0</v>
      </c>
      <c r="P69" s="272"/>
      <c r="Q69" s="257"/>
      <c r="R69" s="257"/>
      <c r="S69" s="274">
        <f t="shared" si="23"/>
        <v>0</v>
      </c>
      <c r="T69" s="303"/>
      <c r="U69" s="303"/>
      <c r="V69" s="303"/>
      <c r="W69" s="303"/>
      <c r="X69" s="303"/>
      <c r="Y69" s="303"/>
      <c r="Z69" s="303"/>
      <c r="AA69" s="303"/>
      <c r="AB69" s="303"/>
      <c r="AC69" s="303"/>
      <c r="AD69" s="303"/>
      <c r="AE69" s="303"/>
      <c r="AF69" s="303"/>
      <c r="AG69" s="303"/>
      <c r="AH69" s="303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03"/>
      <c r="AT69" s="303"/>
      <c r="AU69" s="303"/>
      <c r="AV69" s="303"/>
      <c r="AW69" s="303"/>
      <c r="AX69" s="303"/>
      <c r="AY69" s="303"/>
      <c r="AZ69" s="303"/>
      <c r="BA69" s="303"/>
      <c r="BB69" s="303"/>
      <c r="BC69" s="303"/>
      <c r="BD69" s="303"/>
      <c r="BE69" s="303"/>
      <c r="BF69" s="303"/>
      <c r="BG69" s="303"/>
      <c r="BH69" s="303"/>
      <c r="BI69" s="303"/>
      <c r="BJ69" s="303"/>
      <c r="BK69" s="303"/>
      <c r="BL69" s="303"/>
      <c r="BM69" s="303"/>
      <c r="BN69" s="303"/>
      <c r="BO69" s="303"/>
      <c r="BP69" s="303"/>
      <c r="BQ69" s="303"/>
      <c r="BR69" s="303"/>
      <c r="BS69" s="303"/>
      <c r="BT69" s="303"/>
      <c r="BU69" s="303"/>
      <c r="BV69" s="303"/>
      <c r="BW69" s="303"/>
      <c r="BX69" s="303"/>
      <c r="BY69" s="303"/>
      <c r="BZ69" s="303"/>
      <c r="CA69" s="303"/>
    </row>
    <row r="70" spans="2:79">
      <c r="B70" s="825" t="s">
        <v>512</v>
      </c>
      <c r="C70" s="826" t="s">
        <v>102</v>
      </c>
      <c r="D70" s="272"/>
      <c r="E70" s="257"/>
      <c r="F70" s="257"/>
      <c r="G70" s="274">
        <f t="shared" si="20"/>
        <v>0</v>
      </c>
      <c r="H70" s="272"/>
      <c r="I70" s="257"/>
      <c r="J70" s="257"/>
      <c r="K70" s="274">
        <f t="shared" si="21"/>
        <v>0</v>
      </c>
      <c r="L70" s="272"/>
      <c r="M70" s="257"/>
      <c r="N70" s="257"/>
      <c r="O70" s="274">
        <f t="shared" si="22"/>
        <v>0</v>
      </c>
      <c r="P70" s="272"/>
      <c r="Q70" s="257"/>
      <c r="R70" s="257"/>
      <c r="S70" s="274">
        <f t="shared" si="23"/>
        <v>0</v>
      </c>
      <c r="T70" s="303"/>
      <c r="U70" s="303"/>
      <c r="V70" s="303"/>
      <c r="W70" s="303"/>
      <c r="X70" s="303"/>
      <c r="Y70" s="303"/>
      <c r="Z70" s="303"/>
      <c r="AA70" s="303"/>
      <c r="AB70" s="303"/>
      <c r="AC70" s="303"/>
      <c r="AD70" s="303"/>
      <c r="AE70" s="303"/>
      <c r="AF70" s="303"/>
      <c r="AG70" s="303"/>
      <c r="AH70" s="303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03"/>
      <c r="AT70" s="303"/>
      <c r="AU70" s="303"/>
      <c r="AV70" s="303"/>
      <c r="AW70" s="303"/>
      <c r="AX70" s="303"/>
      <c r="AY70" s="303"/>
      <c r="AZ70" s="303"/>
      <c r="BA70" s="303"/>
      <c r="BB70" s="303"/>
      <c r="BC70" s="303"/>
      <c r="BD70" s="303"/>
      <c r="BE70" s="303"/>
      <c r="BF70" s="303"/>
      <c r="BG70" s="303"/>
      <c r="BH70" s="303"/>
      <c r="BI70" s="303"/>
      <c r="BJ70" s="303"/>
      <c r="BK70" s="303"/>
      <c r="BL70" s="303"/>
      <c r="BM70" s="303"/>
      <c r="BN70" s="303"/>
      <c r="BO70" s="303"/>
      <c r="BP70" s="303"/>
      <c r="BQ70" s="303"/>
      <c r="BR70" s="303"/>
      <c r="BS70" s="303"/>
      <c r="BT70" s="303"/>
      <c r="BU70" s="303"/>
      <c r="BV70" s="303"/>
      <c r="BW70" s="303"/>
      <c r="BX70" s="303"/>
      <c r="BY70" s="303"/>
      <c r="BZ70" s="303"/>
      <c r="CA70" s="303"/>
    </row>
    <row r="71" spans="2:79">
      <c r="B71" s="825" t="s">
        <v>513</v>
      </c>
      <c r="C71" s="826" t="s">
        <v>102</v>
      </c>
      <c r="D71" s="272"/>
      <c r="E71" s="257"/>
      <c r="F71" s="257"/>
      <c r="G71" s="274">
        <f t="shared" si="20"/>
        <v>0</v>
      </c>
      <c r="H71" s="272"/>
      <c r="I71" s="257"/>
      <c r="J71" s="257"/>
      <c r="K71" s="274">
        <f t="shared" si="21"/>
        <v>0</v>
      </c>
      <c r="L71" s="272"/>
      <c r="M71" s="257"/>
      <c r="N71" s="257"/>
      <c r="O71" s="274">
        <f t="shared" si="22"/>
        <v>0</v>
      </c>
      <c r="P71" s="272"/>
      <c r="Q71" s="257"/>
      <c r="R71" s="257"/>
      <c r="S71" s="274">
        <f t="shared" si="23"/>
        <v>0</v>
      </c>
      <c r="T71" s="303"/>
      <c r="U71" s="303"/>
      <c r="V71" s="303"/>
      <c r="W71" s="303"/>
      <c r="X71" s="303"/>
      <c r="Y71" s="303"/>
      <c r="Z71" s="303"/>
      <c r="AA71" s="303"/>
      <c r="AB71" s="303"/>
      <c r="AC71" s="303"/>
      <c r="AD71" s="303"/>
      <c r="AE71" s="303"/>
      <c r="AF71" s="303"/>
      <c r="AG71" s="303"/>
      <c r="AH71" s="303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3"/>
      <c r="AT71" s="303"/>
      <c r="AU71" s="303"/>
      <c r="AV71" s="303"/>
      <c r="AW71" s="303"/>
      <c r="AX71" s="303"/>
      <c r="AY71" s="303"/>
      <c r="AZ71" s="303"/>
      <c r="BA71" s="303"/>
      <c r="BB71" s="303"/>
      <c r="BC71" s="303"/>
      <c r="BD71" s="303"/>
      <c r="BE71" s="303"/>
      <c r="BF71" s="303"/>
      <c r="BG71" s="303"/>
      <c r="BH71" s="303"/>
      <c r="BI71" s="303"/>
      <c r="BJ71" s="303"/>
      <c r="BK71" s="303"/>
      <c r="BL71" s="303"/>
      <c r="BM71" s="303"/>
      <c r="BN71" s="303"/>
      <c r="BO71" s="303"/>
      <c r="BP71" s="303"/>
      <c r="BQ71" s="303"/>
      <c r="BR71" s="303"/>
      <c r="BS71" s="303"/>
      <c r="BT71" s="303"/>
      <c r="BU71" s="303"/>
      <c r="BV71" s="303"/>
      <c r="BW71" s="303"/>
      <c r="BX71" s="303"/>
      <c r="BY71" s="303"/>
      <c r="BZ71" s="303"/>
      <c r="CA71" s="303"/>
    </row>
    <row r="72" spans="2:79" s="145" customFormat="1" ht="13.5" thickBot="1">
      <c r="B72" s="880" t="s">
        <v>1079</v>
      </c>
      <c r="C72" s="266" t="s">
        <v>756</v>
      </c>
      <c r="D72" s="276"/>
      <c r="E72" s="277"/>
      <c r="F72" s="277"/>
      <c r="G72" s="873"/>
      <c r="H72" s="276"/>
      <c r="I72" s="277"/>
      <c r="J72" s="277"/>
      <c r="K72" s="873"/>
      <c r="L72" s="276"/>
      <c r="M72" s="277"/>
      <c r="N72" s="277"/>
      <c r="O72" s="873"/>
      <c r="P72" s="276"/>
      <c r="Q72" s="277"/>
      <c r="R72" s="277"/>
      <c r="S72" s="873"/>
    </row>
    <row r="73" spans="2:79">
      <c r="B73" s="822" t="s">
        <v>1080</v>
      </c>
      <c r="C73" s="823"/>
      <c r="D73" s="270"/>
      <c r="E73" s="256"/>
      <c r="F73" s="256"/>
      <c r="G73" s="271">
        <f>G74+G87</f>
        <v>0</v>
      </c>
      <c r="H73" s="270"/>
      <c r="I73" s="256"/>
      <c r="J73" s="256"/>
      <c r="K73" s="271">
        <f>K74+K87</f>
        <v>0</v>
      </c>
      <c r="L73" s="270"/>
      <c r="M73" s="256"/>
      <c r="N73" s="256"/>
      <c r="O73" s="271">
        <f>O74+O87</f>
        <v>0</v>
      </c>
      <c r="P73" s="270"/>
      <c r="Q73" s="256"/>
      <c r="R73" s="256"/>
      <c r="S73" s="271">
        <f>S74+S87</f>
        <v>0</v>
      </c>
      <c r="T73" s="303"/>
      <c r="U73" s="303"/>
      <c r="V73" s="303"/>
      <c r="W73" s="303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  <c r="BB73" s="303"/>
      <c r="BC73" s="303"/>
      <c r="BD73" s="303"/>
      <c r="BE73" s="303"/>
      <c r="BF73" s="303"/>
      <c r="BG73" s="303"/>
      <c r="BH73" s="303"/>
      <c r="BI73" s="303"/>
      <c r="BJ73" s="303"/>
      <c r="BK73" s="303"/>
      <c r="BL73" s="303"/>
      <c r="BM73" s="303"/>
      <c r="BN73" s="303"/>
      <c r="BO73" s="303"/>
      <c r="BP73" s="303"/>
      <c r="BQ73" s="303"/>
      <c r="BR73" s="303"/>
      <c r="BS73" s="303"/>
      <c r="BT73" s="303"/>
      <c r="BU73" s="303"/>
      <c r="BV73" s="303"/>
      <c r="BW73" s="303"/>
      <c r="BX73" s="303"/>
      <c r="BY73" s="303"/>
      <c r="BZ73" s="303"/>
      <c r="CA73" s="303"/>
    </row>
    <row r="74" spans="2:79" ht="25.5">
      <c r="B74" s="829" t="s">
        <v>1081</v>
      </c>
      <c r="C74" s="823"/>
      <c r="D74" s="270"/>
      <c r="E74" s="256"/>
      <c r="F74" s="256"/>
      <c r="G74" s="271">
        <f>SUM(G75:G86)</f>
        <v>0</v>
      </c>
      <c r="H74" s="270"/>
      <c r="I74" s="256"/>
      <c r="J74" s="256"/>
      <c r="K74" s="271">
        <f>SUM(K75:K86)</f>
        <v>0</v>
      </c>
      <c r="L74" s="270"/>
      <c r="M74" s="256"/>
      <c r="N74" s="256"/>
      <c r="O74" s="271">
        <f>SUM(O75:O86)</f>
        <v>0</v>
      </c>
      <c r="P74" s="270"/>
      <c r="Q74" s="256"/>
      <c r="R74" s="256"/>
      <c r="S74" s="271">
        <f>SUM(S75:S86)</f>
        <v>0</v>
      </c>
      <c r="T74" s="303"/>
      <c r="U74" s="303"/>
      <c r="V74" s="303"/>
      <c r="W74" s="303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  <c r="BB74" s="303"/>
      <c r="BC74" s="303"/>
      <c r="BD74" s="303"/>
      <c r="BE74" s="303"/>
      <c r="BF74" s="303"/>
      <c r="BG74" s="303"/>
      <c r="BH74" s="303"/>
      <c r="BI74" s="303"/>
      <c r="BJ74" s="303"/>
      <c r="BK74" s="303"/>
      <c r="BL74" s="303"/>
      <c r="BM74" s="303"/>
      <c r="BN74" s="303"/>
      <c r="BO74" s="303"/>
      <c r="BP74" s="303"/>
      <c r="BQ74" s="303"/>
      <c r="BR74" s="303"/>
      <c r="BS74" s="303"/>
      <c r="BT74" s="303"/>
      <c r="BU74" s="303"/>
      <c r="BV74" s="303"/>
      <c r="BW74" s="303"/>
      <c r="BX74" s="303"/>
      <c r="BY74" s="303"/>
      <c r="BZ74" s="303"/>
      <c r="CA74" s="303"/>
    </row>
    <row r="75" spans="2:79" s="145" customFormat="1">
      <c r="B75" s="263" t="s">
        <v>822</v>
      </c>
      <c r="C75" s="267" t="s">
        <v>102</v>
      </c>
      <c r="D75" s="286"/>
      <c r="E75" s="261"/>
      <c r="F75" s="261"/>
      <c r="G75" s="878">
        <f t="shared" ref="G75:G86" si="24">D75*(E75+F75)</f>
        <v>0</v>
      </c>
      <c r="H75" s="286"/>
      <c r="I75" s="261"/>
      <c r="J75" s="261"/>
      <c r="K75" s="878">
        <f t="shared" ref="K75:K86" si="25">H75*(I75+J75)</f>
        <v>0</v>
      </c>
      <c r="L75" s="286"/>
      <c r="M75" s="261"/>
      <c r="N75" s="261"/>
      <c r="O75" s="878">
        <f t="shared" ref="O75:O86" si="26">L75*(M75+N75)</f>
        <v>0</v>
      </c>
      <c r="P75" s="286"/>
      <c r="Q75" s="261"/>
      <c r="R75" s="261"/>
      <c r="S75" s="878">
        <f t="shared" ref="S75:S86" si="27">P75*(Q75+R75)</f>
        <v>0</v>
      </c>
    </row>
    <row r="76" spans="2:79" s="145" customFormat="1">
      <c r="B76" s="263" t="s">
        <v>823</v>
      </c>
      <c r="C76" s="267" t="s">
        <v>102</v>
      </c>
      <c r="D76" s="286"/>
      <c r="E76" s="261"/>
      <c r="F76" s="261"/>
      <c r="G76" s="878">
        <f t="shared" si="24"/>
        <v>0</v>
      </c>
      <c r="H76" s="286"/>
      <c r="I76" s="261"/>
      <c r="J76" s="261"/>
      <c r="K76" s="878">
        <f t="shared" si="25"/>
        <v>0</v>
      </c>
      <c r="L76" s="286"/>
      <c r="M76" s="261"/>
      <c r="N76" s="261"/>
      <c r="O76" s="878">
        <f t="shared" si="26"/>
        <v>0</v>
      </c>
      <c r="P76" s="286"/>
      <c r="Q76" s="261"/>
      <c r="R76" s="261"/>
      <c r="S76" s="878">
        <f t="shared" si="27"/>
        <v>0</v>
      </c>
    </row>
    <row r="77" spans="2:79" s="145" customFormat="1">
      <c r="B77" s="263" t="s">
        <v>824</v>
      </c>
      <c r="C77" s="267" t="s">
        <v>102</v>
      </c>
      <c r="D77" s="286"/>
      <c r="E77" s="261"/>
      <c r="F77" s="261"/>
      <c r="G77" s="878">
        <f t="shared" si="24"/>
        <v>0</v>
      </c>
      <c r="H77" s="286"/>
      <c r="I77" s="261"/>
      <c r="J77" s="261"/>
      <c r="K77" s="878">
        <f t="shared" si="25"/>
        <v>0</v>
      </c>
      <c r="L77" s="286"/>
      <c r="M77" s="261"/>
      <c r="N77" s="261"/>
      <c r="O77" s="878">
        <f t="shared" si="26"/>
        <v>0</v>
      </c>
      <c r="P77" s="286"/>
      <c r="Q77" s="261"/>
      <c r="R77" s="261"/>
      <c r="S77" s="878">
        <f t="shared" si="27"/>
        <v>0</v>
      </c>
    </row>
    <row r="78" spans="2:79" s="145" customFormat="1">
      <c r="B78" s="263" t="s">
        <v>825</v>
      </c>
      <c r="C78" s="267" t="s">
        <v>102</v>
      </c>
      <c r="D78" s="286"/>
      <c r="E78" s="261"/>
      <c r="F78" s="261"/>
      <c r="G78" s="878">
        <f t="shared" si="24"/>
        <v>0</v>
      </c>
      <c r="H78" s="286"/>
      <c r="I78" s="261"/>
      <c r="J78" s="261"/>
      <c r="K78" s="878">
        <f t="shared" si="25"/>
        <v>0</v>
      </c>
      <c r="L78" s="286"/>
      <c r="M78" s="261"/>
      <c r="N78" s="261"/>
      <c r="O78" s="878">
        <f t="shared" si="26"/>
        <v>0</v>
      </c>
      <c r="P78" s="286"/>
      <c r="Q78" s="261"/>
      <c r="R78" s="261"/>
      <c r="S78" s="878">
        <f t="shared" si="27"/>
        <v>0</v>
      </c>
    </row>
    <row r="79" spans="2:79" s="145" customFormat="1">
      <c r="B79" s="263" t="s">
        <v>826</v>
      </c>
      <c r="C79" s="267" t="s">
        <v>102</v>
      </c>
      <c r="D79" s="286"/>
      <c r="E79" s="261"/>
      <c r="F79" s="261"/>
      <c r="G79" s="878">
        <f t="shared" si="24"/>
        <v>0</v>
      </c>
      <c r="H79" s="286"/>
      <c r="I79" s="261"/>
      <c r="J79" s="261"/>
      <c r="K79" s="878">
        <f t="shared" si="25"/>
        <v>0</v>
      </c>
      <c r="L79" s="286"/>
      <c r="M79" s="261"/>
      <c r="N79" s="261"/>
      <c r="O79" s="878">
        <f t="shared" si="26"/>
        <v>0</v>
      </c>
      <c r="P79" s="286"/>
      <c r="Q79" s="261"/>
      <c r="R79" s="261"/>
      <c r="S79" s="878">
        <f t="shared" si="27"/>
        <v>0</v>
      </c>
    </row>
    <row r="80" spans="2:79" s="145" customFormat="1">
      <c r="B80" s="263" t="s">
        <v>827</v>
      </c>
      <c r="C80" s="267" t="s">
        <v>102</v>
      </c>
      <c r="D80" s="286"/>
      <c r="E80" s="261"/>
      <c r="F80" s="261"/>
      <c r="G80" s="878">
        <f t="shared" si="24"/>
        <v>0</v>
      </c>
      <c r="H80" s="286"/>
      <c r="I80" s="261"/>
      <c r="J80" s="261"/>
      <c r="K80" s="878">
        <f t="shared" si="25"/>
        <v>0</v>
      </c>
      <c r="L80" s="286"/>
      <c r="M80" s="261"/>
      <c r="N80" s="261"/>
      <c r="O80" s="878">
        <f t="shared" si="26"/>
        <v>0</v>
      </c>
      <c r="P80" s="286"/>
      <c r="Q80" s="261"/>
      <c r="R80" s="261"/>
      <c r="S80" s="878">
        <f t="shared" si="27"/>
        <v>0</v>
      </c>
    </row>
    <row r="81" spans="2:79" s="145" customFormat="1">
      <c r="B81" s="263" t="s">
        <v>828</v>
      </c>
      <c r="C81" s="267" t="s">
        <v>102</v>
      </c>
      <c r="D81" s="286"/>
      <c r="E81" s="261"/>
      <c r="F81" s="261"/>
      <c r="G81" s="878">
        <f t="shared" si="24"/>
        <v>0</v>
      </c>
      <c r="H81" s="286"/>
      <c r="I81" s="261"/>
      <c r="J81" s="261"/>
      <c r="K81" s="878">
        <f t="shared" si="25"/>
        <v>0</v>
      </c>
      <c r="L81" s="286"/>
      <c r="M81" s="261"/>
      <c r="N81" s="261"/>
      <c r="O81" s="878">
        <f t="shared" si="26"/>
        <v>0</v>
      </c>
      <c r="P81" s="286"/>
      <c r="Q81" s="261"/>
      <c r="R81" s="261"/>
      <c r="S81" s="878">
        <f t="shared" si="27"/>
        <v>0</v>
      </c>
    </row>
    <row r="82" spans="2:79" s="145" customFormat="1">
      <c r="B82" s="263" t="s">
        <v>829</v>
      </c>
      <c r="C82" s="267" t="s">
        <v>102</v>
      </c>
      <c r="D82" s="286"/>
      <c r="E82" s="261"/>
      <c r="F82" s="261"/>
      <c r="G82" s="878">
        <f t="shared" si="24"/>
        <v>0</v>
      </c>
      <c r="H82" s="286"/>
      <c r="I82" s="261"/>
      <c r="J82" s="261"/>
      <c r="K82" s="878">
        <f t="shared" si="25"/>
        <v>0</v>
      </c>
      <c r="L82" s="286"/>
      <c r="M82" s="261"/>
      <c r="N82" s="261"/>
      <c r="O82" s="878">
        <f t="shared" si="26"/>
        <v>0</v>
      </c>
      <c r="P82" s="286"/>
      <c r="Q82" s="261"/>
      <c r="R82" s="261"/>
      <c r="S82" s="878">
        <f t="shared" si="27"/>
        <v>0</v>
      </c>
    </row>
    <row r="83" spans="2:79" s="145" customFormat="1">
      <c r="B83" s="263" t="s">
        <v>830</v>
      </c>
      <c r="C83" s="267" t="s">
        <v>102</v>
      </c>
      <c r="D83" s="286"/>
      <c r="E83" s="261"/>
      <c r="F83" s="261"/>
      <c r="G83" s="878">
        <f t="shared" si="24"/>
        <v>0</v>
      </c>
      <c r="H83" s="286"/>
      <c r="I83" s="261"/>
      <c r="J83" s="261"/>
      <c r="K83" s="878">
        <f t="shared" si="25"/>
        <v>0</v>
      </c>
      <c r="L83" s="286"/>
      <c r="M83" s="261"/>
      <c r="N83" s="261"/>
      <c r="O83" s="878">
        <f t="shared" si="26"/>
        <v>0</v>
      </c>
      <c r="P83" s="286"/>
      <c r="Q83" s="261"/>
      <c r="R83" s="261"/>
      <c r="S83" s="878">
        <f t="shared" si="27"/>
        <v>0</v>
      </c>
    </row>
    <row r="84" spans="2:79" s="145" customFormat="1">
      <c r="B84" s="263" t="s">
        <v>831</v>
      </c>
      <c r="C84" s="267" t="s">
        <v>102</v>
      </c>
      <c r="D84" s="286"/>
      <c r="E84" s="261"/>
      <c r="F84" s="261"/>
      <c r="G84" s="878">
        <f t="shared" si="24"/>
        <v>0</v>
      </c>
      <c r="H84" s="286"/>
      <c r="I84" s="261"/>
      <c r="J84" s="261"/>
      <c r="K84" s="878">
        <f t="shared" si="25"/>
        <v>0</v>
      </c>
      <c r="L84" s="286"/>
      <c r="M84" s="261"/>
      <c r="N84" s="261"/>
      <c r="O84" s="878">
        <f t="shared" si="26"/>
        <v>0</v>
      </c>
      <c r="P84" s="286"/>
      <c r="Q84" s="261"/>
      <c r="R84" s="261"/>
      <c r="S84" s="878">
        <f t="shared" si="27"/>
        <v>0</v>
      </c>
    </row>
    <row r="85" spans="2:79" s="145" customFormat="1">
      <c r="B85" s="263" t="s">
        <v>36</v>
      </c>
      <c r="C85" s="267" t="s">
        <v>102</v>
      </c>
      <c r="D85" s="286"/>
      <c r="E85" s="261"/>
      <c r="F85" s="261"/>
      <c r="G85" s="878">
        <f t="shared" si="24"/>
        <v>0</v>
      </c>
      <c r="H85" s="286"/>
      <c r="I85" s="261"/>
      <c r="J85" s="261"/>
      <c r="K85" s="878">
        <f t="shared" si="25"/>
        <v>0</v>
      </c>
      <c r="L85" s="286"/>
      <c r="M85" s="261"/>
      <c r="N85" s="261"/>
      <c r="O85" s="878">
        <f t="shared" si="26"/>
        <v>0</v>
      </c>
      <c r="P85" s="286"/>
      <c r="Q85" s="261"/>
      <c r="R85" s="261"/>
      <c r="S85" s="878">
        <f t="shared" si="27"/>
        <v>0</v>
      </c>
    </row>
    <row r="86" spans="2:79" s="145" customFormat="1">
      <c r="B86" s="263" t="s">
        <v>36</v>
      </c>
      <c r="C86" s="267" t="s">
        <v>102</v>
      </c>
      <c r="D86" s="286"/>
      <c r="E86" s="261"/>
      <c r="F86" s="261"/>
      <c r="G86" s="878">
        <f t="shared" si="24"/>
        <v>0</v>
      </c>
      <c r="H86" s="286"/>
      <c r="I86" s="261"/>
      <c r="J86" s="261"/>
      <c r="K86" s="878">
        <f t="shared" si="25"/>
        <v>0</v>
      </c>
      <c r="L86" s="286"/>
      <c r="M86" s="261"/>
      <c r="N86" s="261"/>
      <c r="O86" s="878">
        <f t="shared" si="26"/>
        <v>0</v>
      </c>
      <c r="P86" s="286"/>
      <c r="Q86" s="261"/>
      <c r="R86" s="261"/>
      <c r="S86" s="878">
        <f t="shared" si="27"/>
        <v>0</v>
      </c>
    </row>
    <row r="87" spans="2:79" s="145" customFormat="1">
      <c r="B87" s="881" t="s">
        <v>1082</v>
      </c>
      <c r="C87" s="278" t="s">
        <v>756</v>
      </c>
      <c r="D87" s="285"/>
      <c r="E87" s="259"/>
      <c r="F87" s="259"/>
      <c r="G87" s="871"/>
      <c r="H87" s="285"/>
      <c r="I87" s="259"/>
      <c r="J87" s="259"/>
      <c r="K87" s="871"/>
      <c r="L87" s="285"/>
      <c r="M87" s="259"/>
      <c r="N87" s="259"/>
      <c r="O87" s="871"/>
      <c r="P87" s="285"/>
      <c r="Q87" s="259"/>
      <c r="R87" s="259"/>
      <c r="S87" s="871"/>
    </row>
    <row r="88" spans="2:79" ht="25.5">
      <c r="B88" s="831" t="s">
        <v>1083</v>
      </c>
      <c r="C88" s="823"/>
      <c r="D88" s="270"/>
      <c r="E88" s="256"/>
      <c r="F88" s="256"/>
      <c r="G88" s="271">
        <f>SUM(G89:G100)</f>
        <v>0</v>
      </c>
      <c r="H88" s="270"/>
      <c r="I88" s="256"/>
      <c r="J88" s="256"/>
      <c r="K88" s="271">
        <f>SUM(K89:K100)</f>
        <v>0</v>
      </c>
      <c r="L88" s="270"/>
      <c r="M88" s="256"/>
      <c r="N88" s="256"/>
      <c r="O88" s="271">
        <f>SUM(O89:O100)</f>
        <v>0</v>
      </c>
      <c r="P88" s="270"/>
      <c r="Q88" s="256"/>
      <c r="R88" s="256"/>
      <c r="S88" s="271">
        <f>SUM(S89:S100)</f>
        <v>0</v>
      </c>
      <c r="T88" s="303"/>
      <c r="U88" s="303"/>
      <c r="V88" s="303"/>
      <c r="W88" s="303"/>
      <c r="X88" s="303"/>
      <c r="Y88" s="303"/>
      <c r="Z88" s="303"/>
      <c r="AA88" s="303"/>
      <c r="AB88" s="303"/>
      <c r="AC88" s="303"/>
      <c r="AD88" s="303"/>
      <c r="AE88" s="303"/>
      <c r="AF88" s="303"/>
      <c r="AG88" s="303"/>
      <c r="AH88" s="303"/>
      <c r="AI88" s="303"/>
      <c r="AJ88" s="303"/>
      <c r="AK88" s="303"/>
      <c r="AL88" s="303"/>
      <c r="AM88" s="303"/>
      <c r="AN88" s="303"/>
      <c r="AO88" s="303"/>
      <c r="AP88" s="303"/>
      <c r="AQ88" s="303"/>
      <c r="AR88" s="303"/>
      <c r="AS88" s="303"/>
      <c r="AT88" s="303"/>
      <c r="AU88" s="303"/>
      <c r="AV88" s="303"/>
      <c r="AW88" s="303"/>
      <c r="AX88" s="303"/>
      <c r="AY88" s="303"/>
      <c r="AZ88" s="303"/>
      <c r="BA88" s="303"/>
      <c r="BB88" s="303"/>
      <c r="BC88" s="303"/>
      <c r="BD88" s="303"/>
      <c r="BE88" s="303"/>
      <c r="BF88" s="303"/>
      <c r="BG88" s="303"/>
      <c r="BH88" s="303"/>
      <c r="BI88" s="303"/>
      <c r="BJ88" s="303"/>
      <c r="BK88" s="303"/>
      <c r="BL88" s="303"/>
      <c r="BM88" s="303"/>
      <c r="BN88" s="303"/>
      <c r="BO88" s="303"/>
      <c r="BP88" s="303"/>
      <c r="BQ88" s="303"/>
      <c r="BR88" s="303"/>
      <c r="BS88" s="303"/>
      <c r="BT88" s="303"/>
      <c r="BU88" s="303"/>
      <c r="BV88" s="303"/>
      <c r="BW88" s="303"/>
      <c r="BX88" s="303"/>
      <c r="BY88" s="303"/>
      <c r="BZ88" s="303"/>
      <c r="CA88" s="303"/>
    </row>
    <row r="89" spans="2:79" s="145" customFormat="1">
      <c r="B89" s="263" t="s">
        <v>832</v>
      </c>
      <c r="C89" s="267" t="s">
        <v>102</v>
      </c>
      <c r="D89" s="286"/>
      <c r="E89" s="261"/>
      <c r="F89" s="261"/>
      <c r="G89" s="878">
        <f t="shared" ref="G89:G100" si="28">D89*(E89+F89)</f>
        <v>0</v>
      </c>
      <c r="H89" s="286"/>
      <c r="I89" s="261"/>
      <c r="J89" s="261"/>
      <c r="K89" s="878">
        <f t="shared" ref="K89:K100" si="29">H89*(I89+J89)</f>
        <v>0</v>
      </c>
      <c r="L89" s="286"/>
      <c r="M89" s="261"/>
      <c r="N89" s="261"/>
      <c r="O89" s="878">
        <f t="shared" ref="O89:O100" si="30">L89*(M89+N89)</f>
        <v>0</v>
      </c>
      <c r="P89" s="286"/>
      <c r="Q89" s="261"/>
      <c r="R89" s="261"/>
      <c r="S89" s="878">
        <f t="shared" ref="S89:S100" si="31">P89*(Q89+R89)</f>
        <v>0</v>
      </c>
    </row>
    <row r="90" spans="2:79" s="145" customFormat="1">
      <c r="B90" s="263" t="s">
        <v>833</v>
      </c>
      <c r="C90" s="267" t="s">
        <v>102</v>
      </c>
      <c r="D90" s="286"/>
      <c r="E90" s="261"/>
      <c r="F90" s="261"/>
      <c r="G90" s="878">
        <f t="shared" si="28"/>
        <v>0</v>
      </c>
      <c r="H90" s="286"/>
      <c r="I90" s="261"/>
      <c r="J90" s="261"/>
      <c r="K90" s="878">
        <f t="shared" si="29"/>
        <v>0</v>
      </c>
      <c r="L90" s="286"/>
      <c r="M90" s="261"/>
      <c r="N90" s="261"/>
      <c r="O90" s="878">
        <f t="shared" si="30"/>
        <v>0</v>
      </c>
      <c r="P90" s="286"/>
      <c r="Q90" s="261"/>
      <c r="R90" s="261"/>
      <c r="S90" s="878">
        <f t="shared" si="31"/>
        <v>0</v>
      </c>
    </row>
    <row r="91" spans="2:79" s="145" customFormat="1">
      <c r="B91" s="263" t="s">
        <v>834</v>
      </c>
      <c r="C91" s="267" t="s">
        <v>102</v>
      </c>
      <c r="D91" s="286"/>
      <c r="E91" s="261"/>
      <c r="F91" s="261"/>
      <c r="G91" s="878">
        <f t="shared" si="28"/>
        <v>0</v>
      </c>
      <c r="H91" s="286"/>
      <c r="I91" s="261"/>
      <c r="J91" s="261"/>
      <c r="K91" s="878">
        <f t="shared" si="29"/>
        <v>0</v>
      </c>
      <c r="L91" s="286"/>
      <c r="M91" s="261"/>
      <c r="N91" s="261"/>
      <c r="O91" s="878">
        <f t="shared" si="30"/>
        <v>0</v>
      </c>
      <c r="P91" s="286"/>
      <c r="Q91" s="261"/>
      <c r="R91" s="261"/>
      <c r="S91" s="878">
        <f t="shared" si="31"/>
        <v>0</v>
      </c>
    </row>
    <row r="92" spans="2:79" s="145" customFormat="1">
      <c r="B92" s="263" t="s">
        <v>835</v>
      </c>
      <c r="C92" s="265" t="s">
        <v>102</v>
      </c>
      <c r="D92" s="872"/>
      <c r="E92" s="261"/>
      <c r="F92" s="261"/>
      <c r="G92" s="878">
        <f t="shared" si="28"/>
        <v>0</v>
      </c>
      <c r="H92" s="872"/>
      <c r="I92" s="261"/>
      <c r="J92" s="261"/>
      <c r="K92" s="878">
        <f t="shared" si="29"/>
        <v>0</v>
      </c>
      <c r="L92" s="872"/>
      <c r="M92" s="261"/>
      <c r="N92" s="261"/>
      <c r="O92" s="878">
        <f t="shared" si="30"/>
        <v>0</v>
      </c>
      <c r="P92" s="872"/>
      <c r="Q92" s="261"/>
      <c r="R92" s="261"/>
      <c r="S92" s="878">
        <f t="shared" si="31"/>
        <v>0</v>
      </c>
    </row>
    <row r="93" spans="2:79" s="145" customFormat="1">
      <c r="B93" s="263" t="s">
        <v>836</v>
      </c>
      <c r="C93" s="265" t="s">
        <v>102</v>
      </c>
      <c r="D93" s="872"/>
      <c r="E93" s="261"/>
      <c r="F93" s="261"/>
      <c r="G93" s="878">
        <f t="shared" si="28"/>
        <v>0</v>
      </c>
      <c r="H93" s="872"/>
      <c r="I93" s="261"/>
      <c r="J93" s="261"/>
      <c r="K93" s="878">
        <f t="shared" si="29"/>
        <v>0</v>
      </c>
      <c r="L93" s="872"/>
      <c r="M93" s="261"/>
      <c r="N93" s="261"/>
      <c r="O93" s="878">
        <f t="shared" si="30"/>
        <v>0</v>
      </c>
      <c r="P93" s="872"/>
      <c r="Q93" s="261"/>
      <c r="R93" s="261"/>
      <c r="S93" s="878">
        <f t="shared" si="31"/>
        <v>0</v>
      </c>
    </row>
    <row r="94" spans="2:79" s="145" customFormat="1">
      <c r="B94" s="263" t="s">
        <v>837</v>
      </c>
      <c r="C94" s="265" t="s">
        <v>102</v>
      </c>
      <c r="D94" s="872"/>
      <c r="E94" s="261"/>
      <c r="F94" s="261"/>
      <c r="G94" s="878">
        <f t="shared" si="28"/>
        <v>0</v>
      </c>
      <c r="H94" s="872"/>
      <c r="I94" s="261"/>
      <c r="J94" s="261"/>
      <c r="K94" s="878">
        <f t="shared" si="29"/>
        <v>0</v>
      </c>
      <c r="L94" s="872"/>
      <c r="M94" s="261"/>
      <c r="N94" s="261"/>
      <c r="O94" s="878">
        <f t="shared" si="30"/>
        <v>0</v>
      </c>
      <c r="P94" s="872"/>
      <c r="Q94" s="261"/>
      <c r="R94" s="261"/>
      <c r="S94" s="878">
        <f t="shared" si="31"/>
        <v>0</v>
      </c>
    </row>
    <row r="95" spans="2:79" s="145" customFormat="1">
      <c r="B95" s="263" t="s">
        <v>838</v>
      </c>
      <c r="C95" s="265" t="s">
        <v>102</v>
      </c>
      <c r="D95" s="872"/>
      <c r="E95" s="261"/>
      <c r="F95" s="261"/>
      <c r="G95" s="878">
        <f t="shared" si="28"/>
        <v>0</v>
      </c>
      <c r="H95" s="872"/>
      <c r="I95" s="261"/>
      <c r="J95" s="261"/>
      <c r="K95" s="878">
        <f t="shared" si="29"/>
        <v>0</v>
      </c>
      <c r="L95" s="872"/>
      <c r="M95" s="261"/>
      <c r="N95" s="261"/>
      <c r="O95" s="878">
        <f t="shared" si="30"/>
        <v>0</v>
      </c>
      <c r="P95" s="872"/>
      <c r="Q95" s="261"/>
      <c r="R95" s="261"/>
      <c r="S95" s="878">
        <f t="shared" si="31"/>
        <v>0</v>
      </c>
    </row>
    <row r="96" spans="2:79" s="145" customFormat="1">
      <c r="B96" s="263" t="s">
        <v>839</v>
      </c>
      <c r="C96" s="265" t="s">
        <v>102</v>
      </c>
      <c r="D96" s="264"/>
      <c r="E96" s="257"/>
      <c r="F96" s="257"/>
      <c r="G96" s="878">
        <f t="shared" si="28"/>
        <v>0</v>
      </c>
      <c r="H96" s="264"/>
      <c r="I96" s="257"/>
      <c r="J96" s="257"/>
      <c r="K96" s="878">
        <f t="shared" si="29"/>
        <v>0</v>
      </c>
      <c r="L96" s="264"/>
      <c r="M96" s="257"/>
      <c r="N96" s="257"/>
      <c r="O96" s="878">
        <f t="shared" si="30"/>
        <v>0</v>
      </c>
      <c r="P96" s="264"/>
      <c r="Q96" s="257"/>
      <c r="R96" s="257"/>
      <c r="S96" s="878">
        <f t="shared" si="31"/>
        <v>0</v>
      </c>
    </row>
    <row r="97" spans="2:79" s="145" customFormat="1">
      <c r="B97" s="263" t="s">
        <v>840</v>
      </c>
      <c r="C97" s="265" t="s">
        <v>102</v>
      </c>
      <c r="D97" s="264"/>
      <c r="E97" s="257"/>
      <c r="F97" s="257"/>
      <c r="G97" s="878">
        <f t="shared" si="28"/>
        <v>0</v>
      </c>
      <c r="H97" s="264"/>
      <c r="I97" s="257"/>
      <c r="J97" s="257"/>
      <c r="K97" s="878">
        <f t="shared" si="29"/>
        <v>0</v>
      </c>
      <c r="L97" s="264"/>
      <c r="M97" s="257"/>
      <c r="N97" s="257"/>
      <c r="O97" s="878">
        <f t="shared" si="30"/>
        <v>0</v>
      </c>
      <c r="P97" s="264"/>
      <c r="Q97" s="257"/>
      <c r="R97" s="257"/>
      <c r="S97" s="878">
        <f t="shared" si="31"/>
        <v>0</v>
      </c>
    </row>
    <row r="98" spans="2:79" s="145" customFormat="1">
      <c r="B98" s="263" t="s">
        <v>841</v>
      </c>
      <c r="C98" s="265" t="s">
        <v>102</v>
      </c>
      <c r="D98" s="264"/>
      <c r="E98" s="257"/>
      <c r="F98" s="257"/>
      <c r="G98" s="878">
        <f t="shared" si="28"/>
        <v>0</v>
      </c>
      <c r="H98" s="264"/>
      <c r="I98" s="257"/>
      <c r="J98" s="257"/>
      <c r="K98" s="878">
        <f t="shared" si="29"/>
        <v>0</v>
      </c>
      <c r="L98" s="264"/>
      <c r="M98" s="257"/>
      <c r="N98" s="257"/>
      <c r="O98" s="878">
        <f t="shared" si="30"/>
        <v>0</v>
      </c>
      <c r="P98" s="264"/>
      <c r="Q98" s="257"/>
      <c r="R98" s="257"/>
      <c r="S98" s="878">
        <f t="shared" si="31"/>
        <v>0</v>
      </c>
    </row>
    <row r="99" spans="2:79" s="145" customFormat="1">
      <c r="B99" s="263" t="s">
        <v>36</v>
      </c>
      <c r="C99" s="283" t="s">
        <v>102</v>
      </c>
      <c r="D99" s="282"/>
      <c r="E99" s="279"/>
      <c r="F99" s="279"/>
      <c r="G99" s="878">
        <f t="shared" si="28"/>
        <v>0</v>
      </c>
      <c r="H99" s="282"/>
      <c r="I99" s="279"/>
      <c r="J99" s="279"/>
      <c r="K99" s="878">
        <f t="shared" si="29"/>
        <v>0</v>
      </c>
      <c r="L99" s="282"/>
      <c r="M99" s="279"/>
      <c r="N99" s="279"/>
      <c r="O99" s="878">
        <f t="shared" si="30"/>
        <v>0</v>
      </c>
      <c r="P99" s="282"/>
      <c r="Q99" s="279"/>
      <c r="R99" s="279"/>
      <c r="S99" s="878">
        <f t="shared" si="31"/>
        <v>0</v>
      </c>
    </row>
    <row r="100" spans="2:79" s="145" customFormat="1" ht="13.5" thickBot="1">
      <c r="B100" s="280" t="s">
        <v>36</v>
      </c>
      <c r="C100" s="266" t="s">
        <v>102</v>
      </c>
      <c r="D100" s="281"/>
      <c r="E100" s="275"/>
      <c r="F100" s="275"/>
      <c r="G100" s="879">
        <f t="shared" si="28"/>
        <v>0</v>
      </c>
      <c r="H100" s="281"/>
      <c r="I100" s="275"/>
      <c r="J100" s="275"/>
      <c r="K100" s="879">
        <f t="shared" si="29"/>
        <v>0</v>
      </c>
      <c r="L100" s="281"/>
      <c r="M100" s="275"/>
      <c r="N100" s="275"/>
      <c r="O100" s="879">
        <f t="shared" si="30"/>
        <v>0</v>
      </c>
      <c r="P100" s="281"/>
      <c r="Q100" s="275"/>
      <c r="R100" s="275"/>
      <c r="S100" s="879">
        <f t="shared" si="31"/>
        <v>0</v>
      </c>
    </row>
    <row r="101" spans="2:79" s="258" customFormat="1" ht="13.5" thickBot="1">
      <c r="B101" s="1105"/>
      <c r="C101" s="1106"/>
      <c r="D101" s="1107"/>
      <c r="E101" s="1107"/>
      <c r="F101" s="1107"/>
      <c r="G101" s="1108"/>
      <c r="H101" s="1107"/>
      <c r="I101" s="1107"/>
      <c r="J101" s="1107"/>
      <c r="K101" s="1108"/>
      <c r="L101" s="1107"/>
      <c r="M101" s="1107"/>
      <c r="N101" s="1107"/>
      <c r="O101" s="1108"/>
      <c r="P101" s="1107"/>
      <c r="Q101" s="1107"/>
      <c r="R101" s="1107"/>
      <c r="S101" s="1108"/>
    </row>
    <row r="102" spans="2:79">
      <c r="B102" s="834" t="s">
        <v>885</v>
      </c>
      <c r="C102" s="835"/>
      <c r="D102" s="836"/>
      <c r="E102" s="837"/>
      <c r="F102" s="837"/>
      <c r="G102" s="838">
        <f>G103+G116+G129+G130</f>
        <v>0</v>
      </c>
      <c r="H102" s="836"/>
      <c r="I102" s="837"/>
      <c r="J102" s="837"/>
      <c r="K102" s="838">
        <f>K103+K116+K129+K130</f>
        <v>0</v>
      </c>
      <c r="L102" s="836"/>
      <c r="M102" s="837"/>
      <c r="N102" s="837"/>
      <c r="O102" s="838">
        <f>O103+O116+O129+O130</f>
        <v>0</v>
      </c>
      <c r="P102" s="836"/>
      <c r="Q102" s="837"/>
      <c r="R102" s="837"/>
      <c r="S102" s="838">
        <f>S103+S116+S129+S130</f>
        <v>0</v>
      </c>
      <c r="T102" s="303"/>
      <c r="U102" s="303"/>
      <c r="V102" s="303"/>
      <c r="W102" s="303"/>
      <c r="X102" s="303"/>
      <c r="Y102" s="303"/>
      <c r="Z102" s="303"/>
      <c r="AA102" s="303"/>
      <c r="AB102" s="303"/>
      <c r="AC102" s="303"/>
      <c r="AD102" s="303"/>
      <c r="AE102" s="303"/>
      <c r="AF102" s="303"/>
      <c r="AG102" s="303"/>
      <c r="AH102" s="303"/>
      <c r="AI102" s="303"/>
      <c r="AJ102" s="303"/>
      <c r="AK102" s="303"/>
      <c r="AL102" s="303"/>
      <c r="AM102" s="303"/>
      <c r="AN102" s="303"/>
      <c r="AO102" s="303"/>
      <c r="AP102" s="303"/>
      <c r="AQ102" s="303"/>
      <c r="AR102" s="303"/>
      <c r="AS102" s="303"/>
      <c r="AT102" s="303"/>
      <c r="AU102" s="303"/>
      <c r="AV102" s="303"/>
      <c r="AW102" s="303"/>
      <c r="AX102" s="303"/>
      <c r="AY102" s="303"/>
      <c r="AZ102" s="303"/>
      <c r="BA102" s="303"/>
      <c r="BB102" s="303"/>
      <c r="BC102" s="303"/>
      <c r="BD102" s="303"/>
      <c r="BE102" s="303"/>
      <c r="BF102" s="303"/>
      <c r="BG102" s="303"/>
      <c r="BH102" s="303"/>
      <c r="BI102" s="303"/>
      <c r="BJ102" s="303"/>
      <c r="BK102" s="303"/>
      <c r="BL102" s="303"/>
      <c r="BM102" s="303"/>
      <c r="BN102" s="303"/>
      <c r="BO102" s="303"/>
      <c r="BP102" s="303"/>
      <c r="BQ102" s="303"/>
      <c r="BR102" s="303"/>
      <c r="BS102" s="303"/>
      <c r="BT102" s="303"/>
      <c r="BU102" s="303"/>
      <c r="BV102" s="303"/>
      <c r="BW102" s="303"/>
      <c r="BX102" s="303"/>
      <c r="BY102" s="303"/>
      <c r="BZ102" s="303"/>
      <c r="CA102" s="303"/>
    </row>
    <row r="103" spans="2:79">
      <c r="B103" s="822" t="s">
        <v>842</v>
      </c>
      <c r="C103" s="839"/>
      <c r="D103" s="270"/>
      <c r="E103" s="256"/>
      <c r="F103" s="256"/>
      <c r="G103" s="271">
        <f>SUM(G104:G115)</f>
        <v>0</v>
      </c>
      <c r="H103" s="270"/>
      <c r="I103" s="256"/>
      <c r="J103" s="256"/>
      <c r="K103" s="271">
        <f>SUM(K104:K115)</f>
        <v>0</v>
      </c>
      <c r="L103" s="270"/>
      <c r="M103" s="256"/>
      <c r="N103" s="256"/>
      <c r="O103" s="271">
        <f>SUM(O104:O115)</f>
        <v>0</v>
      </c>
      <c r="P103" s="270"/>
      <c r="Q103" s="256"/>
      <c r="R103" s="256"/>
      <c r="S103" s="271">
        <f>SUM(S104:S115)</f>
        <v>0</v>
      </c>
      <c r="T103" s="303"/>
      <c r="U103" s="303"/>
      <c r="V103" s="303"/>
      <c r="W103" s="303"/>
      <c r="X103" s="303"/>
      <c r="Y103" s="303"/>
      <c r="Z103" s="303"/>
      <c r="AA103" s="303"/>
      <c r="AB103" s="303"/>
      <c r="AC103" s="303"/>
      <c r="AD103" s="303"/>
      <c r="AE103" s="303"/>
      <c r="AF103" s="303"/>
      <c r="AG103" s="303"/>
      <c r="AH103" s="303"/>
      <c r="AI103" s="303"/>
      <c r="AJ103" s="303"/>
      <c r="AK103" s="303"/>
      <c r="AL103" s="303"/>
      <c r="AM103" s="303"/>
      <c r="AN103" s="303"/>
      <c r="AO103" s="303"/>
      <c r="AP103" s="303"/>
      <c r="AQ103" s="303"/>
      <c r="AR103" s="303"/>
      <c r="AS103" s="303"/>
      <c r="AT103" s="303"/>
      <c r="AU103" s="303"/>
      <c r="AV103" s="303"/>
      <c r="AW103" s="303"/>
      <c r="AX103" s="303"/>
      <c r="AY103" s="303"/>
      <c r="AZ103" s="303"/>
      <c r="BA103" s="303"/>
      <c r="BB103" s="303"/>
      <c r="BC103" s="303"/>
      <c r="BD103" s="303"/>
      <c r="BE103" s="303"/>
      <c r="BF103" s="303"/>
      <c r="BG103" s="303"/>
      <c r="BH103" s="303"/>
      <c r="BI103" s="303"/>
      <c r="BJ103" s="303"/>
      <c r="BK103" s="303"/>
      <c r="BL103" s="303"/>
      <c r="BM103" s="303"/>
      <c r="BN103" s="303"/>
      <c r="BO103" s="303"/>
      <c r="BP103" s="303"/>
      <c r="BQ103" s="303"/>
      <c r="BR103" s="303"/>
      <c r="BS103" s="303"/>
      <c r="BT103" s="303"/>
      <c r="BU103" s="303"/>
      <c r="BV103" s="303"/>
      <c r="BW103" s="303"/>
      <c r="BX103" s="303"/>
      <c r="BY103" s="303"/>
      <c r="BZ103" s="303"/>
      <c r="CA103" s="303"/>
    </row>
    <row r="104" spans="2:79">
      <c r="B104" s="825" t="s">
        <v>494</v>
      </c>
      <c r="C104" s="832" t="s">
        <v>495</v>
      </c>
      <c r="D104" s="272"/>
      <c r="E104" s="257"/>
      <c r="F104" s="257"/>
      <c r="G104" s="274">
        <f t="shared" ref="G104:G115" si="32">D104*(E104+F104)</f>
        <v>0</v>
      </c>
      <c r="H104" s="272"/>
      <c r="I104" s="257"/>
      <c r="J104" s="257"/>
      <c r="K104" s="274">
        <f t="shared" ref="K104:K115" si="33">H104*(I104+J104)</f>
        <v>0</v>
      </c>
      <c r="L104" s="272"/>
      <c r="M104" s="257"/>
      <c r="N104" s="257"/>
      <c r="O104" s="274">
        <f t="shared" ref="O104:O115" si="34">L104*(M104+N104)</f>
        <v>0</v>
      </c>
      <c r="P104" s="272"/>
      <c r="Q104" s="257"/>
      <c r="R104" s="257"/>
      <c r="S104" s="274">
        <f t="shared" ref="S104:S115" si="35">P104*(Q104+R104)</f>
        <v>0</v>
      </c>
      <c r="T104" s="303"/>
      <c r="U104" s="303"/>
      <c r="V104" s="303"/>
      <c r="W104" s="303"/>
      <c r="X104" s="303"/>
      <c r="Y104" s="303"/>
      <c r="Z104" s="303"/>
      <c r="AA104" s="303"/>
      <c r="AB104" s="303"/>
      <c r="AC104" s="303"/>
      <c r="AD104" s="303"/>
      <c r="AE104" s="303"/>
      <c r="AF104" s="303"/>
      <c r="AG104" s="303"/>
      <c r="AH104" s="303"/>
      <c r="AI104" s="303"/>
      <c r="AJ104" s="303"/>
      <c r="AK104" s="303"/>
      <c r="AL104" s="303"/>
      <c r="AM104" s="303"/>
      <c r="AN104" s="303"/>
      <c r="AO104" s="303"/>
      <c r="AP104" s="303"/>
      <c r="AQ104" s="303"/>
      <c r="AR104" s="303"/>
      <c r="AS104" s="303"/>
      <c r="AT104" s="303"/>
      <c r="AU104" s="303"/>
      <c r="AV104" s="303"/>
      <c r="AW104" s="303"/>
      <c r="AX104" s="303"/>
      <c r="AY104" s="303"/>
      <c r="AZ104" s="303"/>
      <c r="BA104" s="303"/>
      <c r="BB104" s="303"/>
      <c r="BC104" s="303"/>
      <c r="BD104" s="303"/>
      <c r="BE104" s="303"/>
      <c r="BF104" s="303"/>
      <c r="BG104" s="303"/>
      <c r="BH104" s="303"/>
      <c r="BI104" s="303"/>
      <c r="BJ104" s="303"/>
      <c r="BK104" s="303"/>
      <c r="BL104" s="303"/>
      <c r="BM104" s="303"/>
      <c r="BN104" s="303"/>
      <c r="BO104" s="303"/>
      <c r="BP104" s="303"/>
      <c r="BQ104" s="303"/>
      <c r="BR104" s="303"/>
      <c r="BS104" s="303"/>
      <c r="BT104" s="303"/>
      <c r="BU104" s="303"/>
      <c r="BV104" s="303"/>
      <c r="BW104" s="303"/>
      <c r="BX104" s="303"/>
      <c r="BY104" s="303"/>
      <c r="BZ104" s="303"/>
      <c r="CA104" s="303"/>
    </row>
    <row r="105" spans="2:79">
      <c r="B105" s="825" t="s">
        <v>496</v>
      </c>
      <c r="C105" s="832" t="s">
        <v>495</v>
      </c>
      <c r="D105" s="272"/>
      <c r="E105" s="257"/>
      <c r="F105" s="257"/>
      <c r="G105" s="274">
        <f t="shared" si="32"/>
        <v>0</v>
      </c>
      <c r="H105" s="272"/>
      <c r="I105" s="257"/>
      <c r="J105" s="257"/>
      <c r="K105" s="274">
        <f t="shared" si="33"/>
        <v>0</v>
      </c>
      <c r="L105" s="272"/>
      <c r="M105" s="257"/>
      <c r="N105" s="257"/>
      <c r="O105" s="274">
        <f t="shared" si="34"/>
        <v>0</v>
      </c>
      <c r="P105" s="272"/>
      <c r="Q105" s="257"/>
      <c r="R105" s="257"/>
      <c r="S105" s="274">
        <f t="shared" si="35"/>
        <v>0</v>
      </c>
      <c r="T105" s="303"/>
      <c r="U105" s="303"/>
      <c r="V105" s="303"/>
      <c r="W105" s="303"/>
      <c r="X105" s="303"/>
      <c r="Y105" s="303"/>
      <c r="Z105" s="303"/>
      <c r="AA105" s="303"/>
      <c r="AB105" s="303"/>
      <c r="AC105" s="303"/>
      <c r="AD105" s="303"/>
      <c r="AE105" s="303"/>
      <c r="AF105" s="303"/>
      <c r="AG105" s="303"/>
      <c r="AH105" s="303"/>
      <c r="AI105" s="303"/>
      <c r="AJ105" s="303"/>
      <c r="AK105" s="303"/>
      <c r="AL105" s="303"/>
      <c r="AM105" s="303"/>
      <c r="AN105" s="303"/>
      <c r="AO105" s="303"/>
      <c r="AP105" s="303"/>
      <c r="AQ105" s="303"/>
      <c r="AR105" s="303"/>
      <c r="AS105" s="303"/>
      <c r="AT105" s="303"/>
      <c r="AU105" s="303"/>
      <c r="AV105" s="303"/>
      <c r="AW105" s="303"/>
      <c r="AX105" s="303"/>
      <c r="AY105" s="303"/>
      <c r="AZ105" s="303"/>
      <c r="BA105" s="303"/>
      <c r="BB105" s="303"/>
      <c r="BC105" s="303"/>
      <c r="BD105" s="303"/>
      <c r="BE105" s="303"/>
      <c r="BF105" s="303"/>
      <c r="BG105" s="303"/>
      <c r="BH105" s="303"/>
      <c r="BI105" s="303"/>
      <c r="BJ105" s="303"/>
      <c r="BK105" s="303"/>
      <c r="BL105" s="303"/>
      <c r="BM105" s="303"/>
      <c r="BN105" s="303"/>
      <c r="BO105" s="303"/>
      <c r="BP105" s="303"/>
      <c r="BQ105" s="303"/>
      <c r="BR105" s="303"/>
      <c r="BS105" s="303"/>
      <c r="BT105" s="303"/>
      <c r="BU105" s="303"/>
      <c r="BV105" s="303"/>
      <c r="BW105" s="303"/>
      <c r="BX105" s="303"/>
      <c r="BY105" s="303"/>
      <c r="BZ105" s="303"/>
      <c r="CA105" s="303"/>
    </row>
    <row r="106" spans="2:79">
      <c r="B106" s="825" t="s">
        <v>497</v>
      </c>
      <c r="C106" s="832" t="s">
        <v>495</v>
      </c>
      <c r="D106" s="272"/>
      <c r="E106" s="257"/>
      <c r="F106" s="257"/>
      <c r="G106" s="274">
        <f t="shared" si="32"/>
        <v>0</v>
      </c>
      <c r="H106" s="272"/>
      <c r="I106" s="257"/>
      <c r="J106" s="257"/>
      <c r="K106" s="274">
        <f t="shared" si="33"/>
        <v>0</v>
      </c>
      <c r="L106" s="272"/>
      <c r="M106" s="257"/>
      <c r="N106" s="257"/>
      <c r="O106" s="274">
        <f t="shared" si="34"/>
        <v>0</v>
      </c>
      <c r="P106" s="272"/>
      <c r="Q106" s="257"/>
      <c r="R106" s="257"/>
      <c r="S106" s="274">
        <f t="shared" si="35"/>
        <v>0</v>
      </c>
      <c r="T106" s="303"/>
      <c r="U106" s="303"/>
      <c r="V106" s="303"/>
      <c r="W106" s="303"/>
      <c r="X106" s="303"/>
      <c r="Y106" s="303"/>
      <c r="Z106" s="303"/>
      <c r="AA106" s="303"/>
      <c r="AB106" s="303"/>
      <c r="AC106" s="303"/>
      <c r="AD106" s="303"/>
      <c r="AE106" s="303"/>
      <c r="AF106" s="303"/>
      <c r="AG106" s="303"/>
      <c r="AH106" s="303"/>
      <c r="AI106" s="303"/>
      <c r="AJ106" s="303"/>
      <c r="AK106" s="303"/>
      <c r="AL106" s="303"/>
      <c r="AM106" s="303"/>
      <c r="AN106" s="303"/>
      <c r="AO106" s="303"/>
      <c r="AP106" s="303"/>
      <c r="AQ106" s="303"/>
      <c r="AR106" s="303"/>
      <c r="AS106" s="303"/>
      <c r="AT106" s="303"/>
      <c r="AU106" s="303"/>
      <c r="AV106" s="303"/>
      <c r="AW106" s="303"/>
      <c r="AX106" s="303"/>
      <c r="AY106" s="303"/>
      <c r="AZ106" s="303"/>
      <c r="BA106" s="303"/>
      <c r="BB106" s="303"/>
      <c r="BC106" s="303"/>
      <c r="BD106" s="303"/>
      <c r="BE106" s="303"/>
      <c r="BF106" s="303"/>
      <c r="BG106" s="303"/>
      <c r="BH106" s="303"/>
      <c r="BI106" s="303"/>
      <c r="BJ106" s="303"/>
      <c r="BK106" s="303"/>
      <c r="BL106" s="303"/>
      <c r="BM106" s="303"/>
      <c r="BN106" s="303"/>
      <c r="BO106" s="303"/>
      <c r="BP106" s="303"/>
      <c r="BQ106" s="303"/>
      <c r="BR106" s="303"/>
      <c r="BS106" s="303"/>
      <c r="BT106" s="303"/>
      <c r="BU106" s="303"/>
      <c r="BV106" s="303"/>
      <c r="BW106" s="303"/>
      <c r="BX106" s="303"/>
      <c r="BY106" s="303"/>
      <c r="BZ106" s="303"/>
      <c r="CA106" s="303"/>
    </row>
    <row r="107" spans="2:79">
      <c r="B107" s="825" t="s">
        <v>498</v>
      </c>
      <c r="C107" s="832" t="s">
        <v>495</v>
      </c>
      <c r="D107" s="272"/>
      <c r="E107" s="257"/>
      <c r="F107" s="257"/>
      <c r="G107" s="274">
        <f t="shared" si="32"/>
        <v>0</v>
      </c>
      <c r="H107" s="272"/>
      <c r="I107" s="257"/>
      <c r="J107" s="257"/>
      <c r="K107" s="274">
        <f t="shared" si="33"/>
        <v>0</v>
      </c>
      <c r="L107" s="272"/>
      <c r="M107" s="257"/>
      <c r="N107" s="257"/>
      <c r="O107" s="274">
        <f t="shared" si="34"/>
        <v>0</v>
      </c>
      <c r="P107" s="272"/>
      <c r="Q107" s="257"/>
      <c r="R107" s="257"/>
      <c r="S107" s="274">
        <f t="shared" si="35"/>
        <v>0</v>
      </c>
      <c r="T107" s="303"/>
      <c r="U107" s="303"/>
      <c r="V107" s="303"/>
      <c r="W107" s="303"/>
      <c r="X107" s="303"/>
      <c r="Y107" s="303"/>
      <c r="Z107" s="303"/>
      <c r="AA107" s="303"/>
      <c r="AB107" s="303"/>
      <c r="AC107" s="303"/>
      <c r="AD107" s="303"/>
      <c r="AE107" s="303"/>
      <c r="AF107" s="303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3"/>
      <c r="AR107" s="303"/>
      <c r="AS107" s="303"/>
      <c r="AT107" s="303"/>
      <c r="AU107" s="303"/>
      <c r="AV107" s="303"/>
      <c r="AW107" s="303"/>
      <c r="AX107" s="303"/>
      <c r="AY107" s="303"/>
      <c r="AZ107" s="303"/>
      <c r="BA107" s="303"/>
      <c r="BB107" s="303"/>
      <c r="BC107" s="303"/>
      <c r="BD107" s="303"/>
      <c r="BE107" s="303"/>
      <c r="BF107" s="303"/>
      <c r="BG107" s="303"/>
      <c r="BH107" s="303"/>
      <c r="BI107" s="303"/>
      <c r="BJ107" s="303"/>
      <c r="BK107" s="303"/>
      <c r="BL107" s="303"/>
      <c r="BM107" s="303"/>
      <c r="BN107" s="303"/>
      <c r="BO107" s="303"/>
      <c r="BP107" s="303"/>
      <c r="BQ107" s="303"/>
      <c r="BR107" s="303"/>
      <c r="BS107" s="303"/>
      <c r="BT107" s="303"/>
      <c r="BU107" s="303"/>
      <c r="BV107" s="303"/>
      <c r="BW107" s="303"/>
      <c r="BX107" s="303"/>
      <c r="BY107" s="303"/>
      <c r="BZ107" s="303"/>
      <c r="CA107" s="303"/>
    </row>
    <row r="108" spans="2:79">
      <c r="B108" s="825" t="s">
        <v>499</v>
      </c>
      <c r="C108" s="832" t="s">
        <v>495</v>
      </c>
      <c r="D108" s="272"/>
      <c r="E108" s="257"/>
      <c r="F108" s="257"/>
      <c r="G108" s="274">
        <f t="shared" si="32"/>
        <v>0</v>
      </c>
      <c r="H108" s="272"/>
      <c r="I108" s="257"/>
      <c r="J108" s="257"/>
      <c r="K108" s="274">
        <f t="shared" si="33"/>
        <v>0</v>
      </c>
      <c r="L108" s="272"/>
      <c r="M108" s="257"/>
      <c r="N108" s="257"/>
      <c r="O108" s="274">
        <f t="shared" si="34"/>
        <v>0</v>
      </c>
      <c r="P108" s="272"/>
      <c r="Q108" s="257"/>
      <c r="R108" s="257"/>
      <c r="S108" s="274">
        <f t="shared" si="35"/>
        <v>0</v>
      </c>
      <c r="T108" s="303"/>
      <c r="U108" s="303"/>
      <c r="V108" s="303"/>
      <c r="W108" s="303"/>
      <c r="X108" s="303"/>
      <c r="Y108" s="303"/>
      <c r="Z108" s="303"/>
      <c r="AA108" s="303"/>
      <c r="AB108" s="303"/>
      <c r="AC108" s="303"/>
      <c r="AD108" s="303"/>
      <c r="AE108" s="303"/>
      <c r="AF108" s="303"/>
      <c r="AG108" s="303"/>
      <c r="AH108" s="303"/>
      <c r="AI108" s="303"/>
      <c r="AJ108" s="303"/>
      <c r="AK108" s="303"/>
      <c r="AL108" s="303"/>
      <c r="AM108" s="303"/>
      <c r="AN108" s="303"/>
      <c r="AO108" s="303"/>
      <c r="AP108" s="303"/>
      <c r="AQ108" s="303"/>
      <c r="AR108" s="303"/>
      <c r="AS108" s="303"/>
      <c r="AT108" s="303"/>
      <c r="AU108" s="303"/>
      <c r="AV108" s="303"/>
      <c r="AW108" s="303"/>
      <c r="AX108" s="303"/>
      <c r="AY108" s="303"/>
      <c r="AZ108" s="303"/>
      <c r="BA108" s="303"/>
      <c r="BB108" s="303"/>
      <c r="BC108" s="303"/>
      <c r="BD108" s="303"/>
      <c r="BE108" s="303"/>
      <c r="BF108" s="303"/>
      <c r="BG108" s="303"/>
      <c r="BH108" s="303"/>
      <c r="BI108" s="303"/>
      <c r="BJ108" s="303"/>
      <c r="BK108" s="303"/>
      <c r="BL108" s="303"/>
      <c r="BM108" s="303"/>
      <c r="BN108" s="303"/>
      <c r="BO108" s="303"/>
      <c r="BP108" s="303"/>
      <c r="BQ108" s="303"/>
      <c r="BR108" s="303"/>
      <c r="BS108" s="303"/>
      <c r="BT108" s="303"/>
      <c r="BU108" s="303"/>
      <c r="BV108" s="303"/>
      <c r="BW108" s="303"/>
      <c r="BX108" s="303"/>
      <c r="BY108" s="303"/>
      <c r="BZ108" s="303"/>
      <c r="CA108" s="303"/>
    </row>
    <row r="109" spans="2:79">
      <c r="B109" s="825" t="s">
        <v>500</v>
      </c>
      <c r="C109" s="832" t="s">
        <v>495</v>
      </c>
      <c r="D109" s="272"/>
      <c r="E109" s="257"/>
      <c r="F109" s="257"/>
      <c r="G109" s="274">
        <f t="shared" si="32"/>
        <v>0</v>
      </c>
      <c r="H109" s="272"/>
      <c r="I109" s="257"/>
      <c r="J109" s="257"/>
      <c r="K109" s="274">
        <f t="shared" si="33"/>
        <v>0</v>
      </c>
      <c r="L109" s="272"/>
      <c r="M109" s="257"/>
      <c r="N109" s="257"/>
      <c r="O109" s="274">
        <f t="shared" si="34"/>
        <v>0</v>
      </c>
      <c r="P109" s="272"/>
      <c r="Q109" s="257"/>
      <c r="R109" s="257"/>
      <c r="S109" s="274">
        <f t="shared" si="35"/>
        <v>0</v>
      </c>
      <c r="T109" s="303"/>
      <c r="U109" s="303"/>
      <c r="V109" s="303"/>
      <c r="W109" s="303"/>
      <c r="X109" s="303"/>
      <c r="Y109" s="303"/>
      <c r="Z109" s="303"/>
      <c r="AA109" s="303"/>
      <c r="AB109" s="303"/>
      <c r="AC109" s="303"/>
      <c r="AD109" s="303"/>
      <c r="AE109" s="303"/>
      <c r="AF109" s="303"/>
      <c r="AG109" s="303"/>
      <c r="AH109" s="303"/>
      <c r="AI109" s="303"/>
      <c r="AJ109" s="303"/>
      <c r="AK109" s="303"/>
      <c r="AL109" s="303"/>
      <c r="AM109" s="303"/>
      <c r="AN109" s="303"/>
      <c r="AO109" s="303"/>
      <c r="AP109" s="303"/>
      <c r="AQ109" s="303"/>
      <c r="AR109" s="303"/>
      <c r="AS109" s="303"/>
      <c r="AT109" s="303"/>
      <c r="AU109" s="303"/>
      <c r="AV109" s="303"/>
      <c r="AW109" s="303"/>
      <c r="AX109" s="303"/>
      <c r="AY109" s="303"/>
      <c r="AZ109" s="303"/>
      <c r="BA109" s="303"/>
      <c r="BB109" s="303"/>
      <c r="BC109" s="303"/>
      <c r="BD109" s="303"/>
      <c r="BE109" s="303"/>
      <c r="BF109" s="303"/>
      <c r="BG109" s="303"/>
      <c r="BH109" s="303"/>
      <c r="BI109" s="303"/>
      <c r="BJ109" s="303"/>
      <c r="BK109" s="303"/>
      <c r="BL109" s="303"/>
      <c r="BM109" s="303"/>
      <c r="BN109" s="303"/>
      <c r="BO109" s="303"/>
      <c r="BP109" s="303"/>
      <c r="BQ109" s="303"/>
      <c r="BR109" s="303"/>
      <c r="BS109" s="303"/>
      <c r="BT109" s="303"/>
      <c r="BU109" s="303"/>
      <c r="BV109" s="303"/>
      <c r="BW109" s="303"/>
      <c r="BX109" s="303"/>
      <c r="BY109" s="303"/>
      <c r="BZ109" s="303"/>
      <c r="CA109" s="303"/>
    </row>
    <row r="110" spans="2:79">
      <c r="B110" s="825" t="s">
        <v>501</v>
      </c>
      <c r="C110" s="832" t="s">
        <v>495</v>
      </c>
      <c r="D110" s="272"/>
      <c r="E110" s="257"/>
      <c r="F110" s="257"/>
      <c r="G110" s="274">
        <f t="shared" si="32"/>
        <v>0</v>
      </c>
      <c r="H110" s="272"/>
      <c r="I110" s="257"/>
      <c r="J110" s="257"/>
      <c r="K110" s="274">
        <f t="shared" si="33"/>
        <v>0</v>
      </c>
      <c r="L110" s="272"/>
      <c r="M110" s="257"/>
      <c r="N110" s="257"/>
      <c r="O110" s="274">
        <f t="shared" si="34"/>
        <v>0</v>
      </c>
      <c r="P110" s="272"/>
      <c r="Q110" s="257"/>
      <c r="R110" s="257"/>
      <c r="S110" s="274">
        <f t="shared" si="35"/>
        <v>0</v>
      </c>
      <c r="T110" s="303"/>
      <c r="U110" s="303"/>
      <c r="V110" s="303"/>
      <c r="W110" s="303"/>
      <c r="X110" s="303"/>
      <c r="Y110" s="303"/>
      <c r="Z110" s="303"/>
      <c r="AA110" s="303"/>
      <c r="AB110" s="303"/>
      <c r="AC110" s="303"/>
      <c r="AD110" s="303"/>
      <c r="AE110" s="303"/>
      <c r="AF110" s="303"/>
      <c r="AG110" s="303"/>
      <c r="AH110" s="303"/>
      <c r="AI110" s="303"/>
      <c r="AJ110" s="303"/>
      <c r="AK110" s="303"/>
      <c r="AL110" s="303"/>
      <c r="AM110" s="303"/>
      <c r="AN110" s="303"/>
      <c r="AO110" s="303"/>
      <c r="AP110" s="303"/>
      <c r="AQ110" s="303"/>
      <c r="AR110" s="303"/>
      <c r="AS110" s="303"/>
      <c r="AT110" s="303"/>
      <c r="AU110" s="303"/>
      <c r="AV110" s="303"/>
      <c r="AW110" s="303"/>
      <c r="AX110" s="303"/>
      <c r="AY110" s="303"/>
      <c r="AZ110" s="303"/>
      <c r="BA110" s="303"/>
      <c r="BB110" s="303"/>
      <c r="BC110" s="303"/>
      <c r="BD110" s="303"/>
      <c r="BE110" s="303"/>
      <c r="BF110" s="303"/>
      <c r="BG110" s="303"/>
      <c r="BH110" s="303"/>
      <c r="BI110" s="303"/>
      <c r="BJ110" s="303"/>
      <c r="BK110" s="303"/>
      <c r="BL110" s="303"/>
      <c r="BM110" s="303"/>
      <c r="BN110" s="303"/>
      <c r="BO110" s="303"/>
      <c r="BP110" s="303"/>
      <c r="BQ110" s="303"/>
      <c r="BR110" s="303"/>
      <c r="BS110" s="303"/>
      <c r="BT110" s="303"/>
      <c r="BU110" s="303"/>
      <c r="BV110" s="303"/>
      <c r="BW110" s="303"/>
      <c r="BX110" s="303"/>
      <c r="BY110" s="303"/>
      <c r="BZ110" s="303"/>
      <c r="CA110" s="303"/>
    </row>
    <row r="111" spans="2:79">
      <c r="B111" s="825" t="s">
        <v>502</v>
      </c>
      <c r="C111" s="832" t="s">
        <v>495</v>
      </c>
      <c r="D111" s="272"/>
      <c r="E111" s="257"/>
      <c r="F111" s="257"/>
      <c r="G111" s="274">
        <f t="shared" si="32"/>
        <v>0</v>
      </c>
      <c r="H111" s="272"/>
      <c r="I111" s="257"/>
      <c r="J111" s="257"/>
      <c r="K111" s="274">
        <f t="shared" si="33"/>
        <v>0</v>
      </c>
      <c r="L111" s="272"/>
      <c r="M111" s="257"/>
      <c r="N111" s="257"/>
      <c r="O111" s="274">
        <f t="shared" si="34"/>
        <v>0</v>
      </c>
      <c r="P111" s="272"/>
      <c r="Q111" s="257"/>
      <c r="R111" s="257"/>
      <c r="S111" s="274">
        <f t="shared" si="35"/>
        <v>0</v>
      </c>
      <c r="T111" s="303"/>
      <c r="U111" s="303"/>
      <c r="V111" s="303"/>
      <c r="W111" s="303"/>
      <c r="X111" s="303"/>
      <c r="Y111" s="303"/>
      <c r="Z111" s="303"/>
      <c r="AA111" s="303"/>
      <c r="AB111" s="303"/>
      <c r="AC111" s="303"/>
      <c r="AD111" s="303"/>
      <c r="AE111" s="303"/>
      <c r="AF111" s="303"/>
      <c r="AG111" s="303"/>
      <c r="AH111" s="303"/>
      <c r="AI111" s="303"/>
      <c r="AJ111" s="303"/>
      <c r="AK111" s="303"/>
      <c r="AL111" s="303"/>
      <c r="AM111" s="303"/>
      <c r="AN111" s="303"/>
      <c r="AO111" s="303"/>
      <c r="AP111" s="303"/>
      <c r="AQ111" s="303"/>
      <c r="AR111" s="303"/>
      <c r="AS111" s="303"/>
      <c r="AT111" s="303"/>
      <c r="AU111" s="303"/>
      <c r="AV111" s="303"/>
      <c r="AW111" s="303"/>
      <c r="AX111" s="303"/>
      <c r="AY111" s="303"/>
      <c r="AZ111" s="303"/>
      <c r="BA111" s="303"/>
      <c r="BB111" s="303"/>
      <c r="BC111" s="303"/>
      <c r="BD111" s="303"/>
      <c r="BE111" s="303"/>
      <c r="BF111" s="303"/>
      <c r="BG111" s="303"/>
      <c r="BH111" s="303"/>
      <c r="BI111" s="303"/>
      <c r="BJ111" s="303"/>
      <c r="BK111" s="303"/>
      <c r="BL111" s="303"/>
      <c r="BM111" s="303"/>
      <c r="BN111" s="303"/>
      <c r="BO111" s="303"/>
      <c r="BP111" s="303"/>
      <c r="BQ111" s="303"/>
      <c r="BR111" s="303"/>
      <c r="BS111" s="303"/>
      <c r="BT111" s="303"/>
      <c r="BU111" s="303"/>
      <c r="BV111" s="303"/>
      <c r="BW111" s="303"/>
      <c r="BX111" s="303"/>
      <c r="BY111" s="303"/>
      <c r="BZ111" s="303"/>
      <c r="CA111" s="303"/>
    </row>
    <row r="112" spans="2:79">
      <c r="B112" s="825" t="s">
        <v>503</v>
      </c>
      <c r="C112" s="832" t="s">
        <v>495</v>
      </c>
      <c r="D112" s="272"/>
      <c r="E112" s="257"/>
      <c r="F112" s="257"/>
      <c r="G112" s="274">
        <f t="shared" si="32"/>
        <v>0</v>
      </c>
      <c r="H112" s="272"/>
      <c r="I112" s="257"/>
      <c r="J112" s="257"/>
      <c r="K112" s="274">
        <f t="shared" si="33"/>
        <v>0</v>
      </c>
      <c r="L112" s="272"/>
      <c r="M112" s="257"/>
      <c r="N112" s="257"/>
      <c r="O112" s="274">
        <f t="shared" si="34"/>
        <v>0</v>
      </c>
      <c r="P112" s="272"/>
      <c r="Q112" s="257"/>
      <c r="R112" s="257"/>
      <c r="S112" s="274">
        <f t="shared" si="35"/>
        <v>0</v>
      </c>
      <c r="T112" s="303"/>
      <c r="U112" s="303"/>
      <c r="V112" s="303"/>
      <c r="W112" s="303"/>
      <c r="X112" s="303"/>
      <c r="Y112" s="303"/>
      <c r="Z112" s="303"/>
      <c r="AA112" s="303"/>
      <c r="AB112" s="303"/>
      <c r="AC112" s="303"/>
      <c r="AD112" s="303"/>
      <c r="AE112" s="303"/>
      <c r="AF112" s="303"/>
      <c r="AG112" s="303"/>
      <c r="AH112" s="303"/>
      <c r="AI112" s="303"/>
      <c r="AJ112" s="303"/>
      <c r="AK112" s="303"/>
      <c r="AL112" s="303"/>
      <c r="AM112" s="303"/>
      <c r="AN112" s="303"/>
      <c r="AO112" s="303"/>
      <c r="AP112" s="303"/>
      <c r="AQ112" s="303"/>
      <c r="AR112" s="303"/>
      <c r="AS112" s="303"/>
      <c r="AT112" s="303"/>
      <c r="AU112" s="303"/>
      <c r="AV112" s="303"/>
      <c r="AW112" s="303"/>
      <c r="AX112" s="303"/>
      <c r="AY112" s="303"/>
      <c r="AZ112" s="303"/>
      <c r="BA112" s="303"/>
      <c r="BB112" s="303"/>
      <c r="BC112" s="303"/>
      <c r="BD112" s="303"/>
      <c r="BE112" s="303"/>
      <c r="BF112" s="303"/>
      <c r="BG112" s="303"/>
      <c r="BH112" s="303"/>
      <c r="BI112" s="303"/>
      <c r="BJ112" s="303"/>
      <c r="BK112" s="303"/>
      <c r="BL112" s="303"/>
      <c r="BM112" s="303"/>
      <c r="BN112" s="303"/>
      <c r="BO112" s="303"/>
      <c r="BP112" s="303"/>
      <c r="BQ112" s="303"/>
      <c r="BR112" s="303"/>
      <c r="BS112" s="303"/>
      <c r="BT112" s="303"/>
      <c r="BU112" s="303"/>
      <c r="BV112" s="303"/>
      <c r="BW112" s="303"/>
      <c r="BX112" s="303"/>
      <c r="BY112" s="303"/>
      <c r="BZ112" s="303"/>
      <c r="CA112" s="303"/>
    </row>
    <row r="113" spans="2:79">
      <c r="B113" s="825" t="s">
        <v>504</v>
      </c>
      <c r="C113" s="832" t="s">
        <v>495</v>
      </c>
      <c r="D113" s="272"/>
      <c r="E113" s="257"/>
      <c r="F113" s="257"/>
      <c r="G113" s="274">
        <f t="shared" si="32"/>
        <v>0</v>
      </c>
      <c r="H113" s="272"/>
      <c r="I113" s="257"/>
      <c r="J113" s="257"/>
      <c r="K113" s="274">
        <f t="shared" si="33"/>
        <v>0</v>
      </c>
      <c r="L113" s="272"/>
      <c r="M113" s="257"/>
      <c r="N113" s="257"/>
      <c r="O113" s="274">
        <f t="shared" si="34"/>
        <v>0</v>
      </c>
      <c r="P113" s="272"/>
      <c r="Q113" s="257"/>
      <c r="R113" s="257"/>
      <c r="S113" s="274">
        <f t="shared" si="35"/>
        <v>0</v>
      </c>
      <c r="T113" s="303"/>
      <c r="U113" s="303"/>
      <c r="V113" s="303"/>
      <c r="W113" s="303"/>
      <c r="X113" s="303"/>
      <c r="Y113" s="303"/>
      <c r="Z113" s="303"/>
      <c r="AA113" s="303"/>
      <c r="AB113" s="303"/>
      <c r="AC113" s="303"/>
      <c r="AD113" s="303"/>
      <c r="AE113" s="303"/>
      <c r="AF113" s="303"/>
      <c r="AG113" s="303"/>
      <c r="AH113" s="303"/>
      <c r="AI113" s="303"/>
      <c r="AJ113" s="303"/>
      <c r="AK113" s="303"/>
      <c r="AL113" s="303"/>
      <c r="AM113" s="303"/>
      <c r="AN113" s="303"/>
      <c r="AO113" s="303"/>
      <c r="AP113" s="303"/>
      <c r="AQ113" s="303"/>
      <c r="AR113" s="303"/>
      <c r="AS113" s="303"/>
      <c r="AT113" s="303"/>
      <c r="AU113" s="303"/>
      <c r="AV113" s="303"/>
      <c r="AW113" s="303"/>
      <c r="AX113" s="303"/>
      <c r="AY113" s="303"/>
      <c r="AZ113" s="303"/>
      <c r="BA113" s="303"/>
      <c r="BB113" s="303"/>
      <c r="BC113" s="303"/>
      <c r="BD113" s="303"/>
      <c r="BE113" s="303"/>
      <c r="BF113" s="303"/>
      <c r="BG113" s="303"/>
      <c r="BH113" s="303"/>
      <c r="BI113" s="303"/>
      <c r="BJ113" s="303"/>
      <c r="BK113" s="303"/>
      <c r="BL113" s="303"/>
      <c r="BM113" s="303"/>
      <c r="BN113" s="303"/>
      <c r="BO113" s="303"/>
      <c r="BP113" s="303"/>
      <c r="BQ113" s="303"/>
      <c r="BR113" s="303"/>
      <c r="BS113" s="303"/>
      <c r="BT113" s="303"/>
      <c r="BU113" s="303"/>
      <c r="BV113" s="303"/>
      <c r="BW113" s="303"/>
      <c r="BX113" s="303"/>
      <c r="BY113" s="303"/>
      <c r="BZ113" s="303"/>
      <c r="CA113" s="303"/>
    </row>
    <row r="114" spans="2:79">
      <c r="B114" s="825" t="s">
        <v>505</v>
      </c>
      <c r="C114" s="832" t="s">
        <v>495</v>
      </c>
      <c r="D114" s="272"/>
      <c r="E114" s="257"/>
      <c r="F114" s="257"/>
      <c r="G114" s="274">
        <f t="shared" si="32"/>
        <v>0</v>
      </c>
      <c r="H114" s="272"/>
      <c r="I114" s="257"/>
      <c r="J114" s="257"/>
      <c r="K114" s="274">
        <f t="shared" si="33"/>
        <v>0</v>
      </c>
      <c r="L114" s="272"/>
      <c r="M114" s="257"/>
      <c r="N114" s="257"/>
      <c r="O114" s="274">
        <f t="shared" si="34"/>
        <v>0</v>
      </c>
      <c r="P114" s="272"/>
      <c r="Q114" s="257"/>
      <c r="R114" s="257"/>
      <c r="S114" s="274">
        <f t="shared" si="35"/>
        <v>0</v>
      </c>
      <c r="T114" s="303"/>
      <c r="U114" s="303"/>
      <c r="V114" s="303"/>
      <c r="W114" s="303"/>
      <c r="X114" s="303"/>
      <c r="Y114" s="303"/>
      <c r="Z114" s="303"/>
      <c r="AA114" s="303"/>
      <c r="AB114" s="303"/>
      <c r="AC114" s="303"/>
      <c r="AD114" s="303"/>
      <c r="AE114" s="303"/>
      <c r="AF114" s="303"/>
      <c r="AG114" s="303"/>
      <c r="AH114" s="303"/>
      <c r="AI114" s="303"/>
      <c r="AJ114" s="303"/>
      <c r="AK114" s="303"/>
      <c r="AL114" s="303"/>
      <c r="AM114" s="303"/>
      <c r="AN114" s="303"/>
      <c r="AO114" s="303"/>
      <c r="AP114" s="303"/>
      <c r="AQ114" s="303"/>
      <c r="AR114" s="303"/>
      <c r="AS114" s="303"/>
      <c r="AT114" s="303"/>
      <c r="AU114" s="303"/>
      <c r="AV114" s="303"/>
      <c r="AW114" s="303"/>
      <c r="AX114" s="303"/>
      <c r="AY114" s="303"/>
      <c r="AZ114" s="303"/>
      <c r="BA114" s="303"/>
      <c r="BB114" s="303"/>
      <c r="BC114" s="303"/>
      <c r="BD114" s="303"/>
      <c r="BE114" s="303"/>
      <c r="BF114" s="303"/>
      <c r="BG114" s="303"/>
      <c r="BH114" s="303"/>
      <c r="BI114" s="303"/>
      <c r="BJ114" s="303"/>
      <c r="BK114" s="303"/>
      <c r="BL114" s="303"/>
      <c r="BM114" s="303"/>
      <c r="BN114" s="303"/>
      <c r="BO114" s="303"/>
      <c r="BP114" s="303"/>
      <c r="BQ114" s="303"/>
      <c r="BR114" s="303"/>
      <c r="BS114" s="303"/>
      <c r="BT114" s="303"/>
      <c r="BU114" s="303"/>
      <c r="BV114" s="303"/>
      <c r="BW114" s="303"/>
      <c r="BX114" s="303"/>
      <c r="BY114" s="303"/>
      <c r="BZ114" s="303"/>
      <c r="CA114" s="303"/>
    </row>
    <row r="115" spans="2:79">
      <c r="B115" s="825" t="s">
        <v>506</v>
      </c>
      <c r="C115" s="832" t="s">
        <v>495</v>
      </c>
      <c r="D115" s="272"/>
      <c r="E115" s="257"/>
      <c r="F115" s="257"/>
      <c r="G115" s="274">
        <f t="shared" si="32"/>
        <v>0</v>
      </c>
      <c r="H115" s="272"/>
      <c r="I115" s="257"/>
      <c r="J115" s="257"/>
      <c r="K115" s="274">
        <f t="shared" si="33"/>
        <v>0</v>
      </c>
      <c r="L115" s="272"/>
      <c r="M115" s="257"/>
      <c r="N115" s="257"/>
      <c r="O115" s="274">
        <f t="shared" si="34"/>
        <v>0</v>
      </c>
      <c r="P115" s="272"/>
      <c r="Q115" s="257"/>
      <c r="R115" s="257"/>
      <c r="S115" s="274">
        <f t="shared" si="35"/>
        <v>0</v>
      </c>
      <c r="T115" s="303"/>
      <c r="U115" s="303"/>
      <c r="V115" s="303"/>
      <c r="W115" s="303"/>
      <c r="X115" s="303"/>
      <c r="Y115" s="303"/>
      <c r="Z115" s="303"/>
      <c r="AA115" s="303"/>
      <c r="AB115" s="303"/>
      <c r="AC115" s="303"/>
      <c r="AD115" s="303"/>
      <c r="AE115" s="303"/>
      <c r="AF115" s="303"/>
      <c r="AG115" s="303"/>
      <c r="AH115" s="303"/>
      <c r="AI115" s="303"/>
      <c r="AJ115" s="303"/>
      <c r="AK115" s="303"/>
      <c r="AL115" s="303"/>
      <c r="AM115" s="303"/>
      <c r="AN115" s="303"/>
      <c r="AO115" s="303"/>
      <c r="AP115" s="303"/>
      <c r="AQ115" s="303"/>
      <c r="AR115" s="303"/>
      <c r="AS115" s="303"/>
      <c r="AT115" s="303"/>
      <c r="AU115" s="303"/>
      <c r="AV115" s="303"/>
      <c r="AW115" s="303"/>
      <c r="AX115" s="303"/>
      <c r="AY115" s="303"/>
      <c r="AZ115" s="303"/>
      <c r="BA115" s="303"/>
      <c r="BB115" s="303"/>
      <c r="BC115" s="303"/>
      <c r="BD115" s="303"/>
      <c r="BE115" s="303"/>
      <c r="BF115" s="303"/>
      <c r="BG115" s="303"/>
      <c r="BH115" s="303"/>
      <c r="BI115" s="303"/>
      <c r="BJ115" s="303"/>
      <c r="BK115" s="303"/>
      <c r="BL115" s="303"/>
      <c r="BM115" s="303"/>
      <c r="BN115" s="303"/>
      <c r="BO115" s="303"/>
      <c r="BP115" s="303"/>
      <c r="BQ115" s="303"/>
      <c r="BR115" s="303"/>
      <c r="BS115" s="303"/>
      <c r="BT115" s="303"/>
      <c r="BU115" s="303"/>
      <c r="BV115" s="303"/>
      <c r="BW115" s="303"/>
      <c r="BX115" s="303"/>
      <c r="BY115" s="303"/>
      <c r="BZ115" s="303"/>
      <c r="CA115" s="303"/>
    </row>
    <row r="116" spans="2:79">
      <c r="B116" s="822" t="s">
        <v>843</v>
      </c>
      <c r="C116" s="839"/>
      <c r="D116" s="270"/>
      <c r="E116" s="256"/>
      <c r="F116" s="256"/>
      <c r="G116" s="271">
        <f>SUM(G117:G128)</f>
        <v>0</v>
      </c>
      <c r="H116" s="270"/>
      <c r="I116" s="256"/>
      <c r="J116" s="256"/>
      <c r="K116" s="271">
        <f>SUM(K117:K128)</f>
        <v>0</v>
      </c>
      <c r="L116" s="270"/>
      <c r="M116" s="256"/>
      <c r="N116" s="256"/>
      <c r="O116" s="271">
        <f>SUM(O117:O128)</f>
        <v>0</v>
      </c>
      <c r="P116" s="270"/>
      <c r="Q116" s="256"/>
      <c r="R116" s="256"/>
      <c r="S116" s="271">
        <f>SUM(S117:S128)</f>
        <v>0</v>
      </c>
      <c r="T116" s="303"/>
      <c r="U116" s="303"/>
      <c r="V116" s="303"/>
      <c r="W116" s="303"/>
      <c r="X116" s="303"/>
      <c r="Y116" s="303"/>
      <c r="Z116" s="303"/>
      <c r="AA116" s="303"/>
      <c r="AB116" s="303"/>
      <c r="AC116" s="303"/>
      <c r="AD116" s="303"/>
      <c r="AE116" s="303"/>
      <c r="AF116" s="303"/>
      <c r="AG116" s="303"/>
      <c r="AH116" s="303"/>
      <c r="AI116" s="303"/>
      <c r="AJ116" s="303"/>
      <c r="AK116" s="303"/>
      <c r="AL116" s="303"/>
      <c r="AM116" s="303"/>
      <c r="AN116" s="303"/>
      <c r="AO116" s="303"/>
      <c r="AP116" s="303"/>
      <c r="AQ116" s="303"/>
      <c r="AR116" s="303"/>
      <c r="AS116" s="303"/>
      <c r="AT116" s="303"/>
      <c r="AU116" s="303"/>
      <c r="AV116" s="303"/>
      <c r="AW116" s="303"/>
      <c r="AX116" s="303"/>
      <c r="AY116" s="303"/>
      <c r="AZ116" s="303"/>
      <c r="BA116" s="303"/>
      <c r="BB116" s="303"/>
      <c r="BC116" s="303"/>
      <c r="BD116" s="303"/>
      <c r="BE116" s="303"/>
      <c r="BF116" s="303"/>
      <c r="BG116" s="303"/>
      <c r="BH116" s="303"/>
      <c r="BI116" s="303"/>
      <c r="BJ116" s="303"/>
      <c r="BK116" s="303"/>
      <c r="BL116" s="303"/>
      <c r="BM116" s="303"/>
      <c r="BN116" s="303"/>
      <c r="BO116" s="303"/>
      <c r="BP116" s="303"/>
      <c r="BQ116" s="303"/>
      <c r="BR116" s="303"/>
      <c r="BS116" s="303"/>
      <c r="BT116" s="303"/>
      <c r="BU116" s="303"/>
      <c r="BV116" s="303"/>
      <c r="BW116" s="303"/>
      <c r="BX116" s="303"/>
      <c r="BY116" s="303"/>
      <c r="BZ116" s="303"/>
      <c r="CA116" s="303"/>
    </row>
    <row r="117" spans="2:79">
      <c r="B117" s="825" t="s">
        <v>494</v>
      </c>
      <c r="C117" s="832" t="s">
        <v>102</v>
      </c>
      <c r="D117" s="272"/>
      <c r="E117" s="257"/>
      <c r="F117" s="257"/>
      <c r="G117" s="274">
        <f t="shared" ref="G117:G128" si="36">D117*(E117+F117)</f>
        <v>0</v>
      </c>
      <c r="H117" s="272"/>
      <c r="I117" s="257"/>
      <c r="J117" s="257"/>
      <c r="K117" s="274">
        <f t="shared" ref="K117:K128" si="37">H117*(I117+J117)</f>
        <v>0</v>
      </c>
      <c r="L117" s="272"/>
      <c r="M117" s="257"/>
      <c r="N117" s="257"/>
      <c r="O117" s="274">
        <f t="shared" ref="O117:O128" si="38">L117*(M117+N117)</f>
        <v>0</v>
      </c>
      <c r="P117" s="272"/>
      <c r="Q117" s="257"/>
      <c r="R117" s="257"/>
      <c r="S117" s="274">
        <f t="shared" ref="S117:S128" si="39">P117*(Q117+R117)</f>
        <v>0</v>
      </c>
      <c r="T117" s="303"/>
      <c r="U117" s="303"/>
      <c r="V117" s="303"/>
      <c r="W117" s="303"/>
      <c r="X117" s="303"/>
      <c r="Y117" s="303"/>
      <c r="Z117" s="303"/>
      <c r="AA117" s="303"/>
      <c r="AB117" s="303"/>
      <c r="AC117" s="303"/>
      <c r="AD117" s="303"/>
      <c r="AE117" s="303"/>
      <c r="AF117" s="303"/>
      <c r="AG117" s="303"/>
      <c r="AH117" s="303"/>
      <c r="AI117" s="303"/>
      <c r="AJ117" s="303"/>
      <c r="AK117" s="303"/>
      <c r="AL117" s="303"/>
      <c r="AM117" s="303"/>
      <c r="AN117" s="303"/>
      <c r="AO117" s="303"/>
      <c r="AP117" s="303"/>
      <c r="AQ117" s="303"/>
      <c r="AR117" s="303"/>
      <c r="AS117" s="303"/>
      <c r="AT117" s="303"/>
      <c r="AU117" s="303"/>
      <c r="AV117" s="303"/>
      <c r="AW117" s="303"/>
      <c r="AX117" s="303"/>
      <c r="AY117" s="303"/>
      <c r="AZ117" s="303"/>
      <c r="BA117" s="303"/>
      <c r="BB117" s="303"/>
      <c r="BC117" s="303"/>
      <c r="BD117" s="303"/>
      <c r="BE117" s="303"/>
      <c r="BF117" s="303"/>
      <c r="BG117" s="303"/>
      <c r="BH117" s="303"/>
      <c r="BI117" s="303"/>
      <c r="BJ117" s="303"/>
      <c r="BK117" s="303"/>
      <c r="BL117" s="303"/>
      <c r="BM117" s="303"/>
      <c r="BN117" s="303"/>
      <c r="BO117" s="303"/>
      <c r="BP117" s="303"/>
      <c r="BQ117" s="303"/>
      <c r="BR117" s="303"/>
      <c r="BS117" s="303"/>
      <c r="BT117" s="303"/>
      <c r="BU117" s="303"/>
      <c r="BV117" s="303"/>
      <c r="BW117" s="303"/>
      <c r="BX117" s="303"/>
      <c r="BY117" s="303"/>
      <c r="BZ117" s="303"/>
      <c r="CA117" s="303"/>
    </row>
    <row r="118" spans="2:79">
      <c r="B118" s="825" t="s">
        <v>496</v>
      </c>
      <c r="C118" s="832" t="s">
        <v>102</v>
      </c>
      <c r="D118" s="272"/>
      <c r="E118" s="257"/>
      <c r="F118" s="257"/>
      <c r="G118" s="274">
        <f t="shared" si="36"/>
        <v>0</v>
      </c>
      <c r="H118" s="272"/>
      <c r="I118" s="257"/>
      <c r="J118" s="257"/>
      <c r="K118" s="274">
        <f t="shared" si="37"/>
        <v>0</v>
      </c>
      <c r="L118" s="272"/>
      <c r="M118" s="257"/>
      <c r="N118" s="257"/>
      <c r="O118" s="274">
        <f t="shared" si="38"/>
        <v>0</v>
      </c>
      <c r="P118" s="272"/>
      <c r="Q118" s="257"/>
      <c r="R118" s="257"/>
      <c r="S118" s="274">
        <f t="shared" si="39"/>
        <v>0</v>
      </c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303"/>
      <c r="AF118" s="303"/>
      <c r="AG118" s="303"/>
      <c r="AH118" s="303"/>
      <c r="AI118" s="303"/>
      <c r="AJ118" s="303"/>
      <c r="AK118" s="303"/>
      <c r="AL118" s="303"/>
      <c r="AM118" s="303"/>
      <c r="AN118" s="303"/>
      <c r="AO118" s="303"/>
      <c r="AP118" s="303"/>
      <c r="AQ118" s="303"/>
      <c r="AR118" s="303"/>
      <c r="AS118" s="303"/>
      <c r="AT118" s="303"/>
      <c r="AU118" s="303"/>
      <c r="AV118" s="303"/>
      <c r="AW118" s="303"/>
      <c r="AX118" s="303"/>
      <c r="AY118" s="303"/>
      <c r="AZ118" s="303"/>
      <c r="BA118" s="303"/>
      <c r="BB118" s="303"/>
      <c r="BC118" s="303"/>
      <c r="BD118" s="303"/>
      <c r="BE118" s="303"/>
      <c r="BF118" s="303"/>
      <c r="BG118" s="303"/>
      <c r="BH118" s="303"/>
      <c r="BI118" s="303"/>
      <c r="BJ118" s="303"/>
      <c r="BK118" s="303"/>
      <c r="BL118" s="303"/>
      <c r="BM118" s="303"/>
      <c r="BN118" s="303"/>
      <c r="BO118" s="303"/>
      <c r="BP118" s="303"/>
      <c r="BQ118" s="303"/>
      <c r="BR118" s="303"/>
      <c r="BS118" s="303"/>
      <c r="BT118" s="303"/>
      <c r="BU118" s="303"/>
      <c r="BV118" s="303"/>
      <c r="BW118" s="303"/>
      <c r="BX118" s="303"/>
      <c r="BY118" s="303"/>
      <c r="BZ118" s="303"/>
      <c r="CA118" s="303"/>
    </row>
    <row r="119" spans="2:79">
      <c r="B119" s="825" t="s">
        <v>497</v>
      </c>
      <c r="C119" s="832" t="s">
        <v>102</v>
      </c>
      <c r="D119" s="272"/>
      <c r="E119" s="257"/>
      <c r="F119" s="257"/>
      <c r="G119" s="274">
        <f t="shared" si="36"/>
        <v>0</v>
      </c>
      <c r="H119" s="272"/>
      <c r="I119" s="257"/>
      <c r="J119" s="257"/>
      <c r="K119" s="274">
        <f t="shared" si="37"/>
        <v>0</v>
      </c>
      <c r="L119" s="272"/>
      <c r="M119" s="257"/>
      <c r="N119" s="257"/>
      <c r="O119" s="274">
        <f t="shared" si="38"/>
        <v>0</v>
      </c>
      <c r="P119" s="272"/>
      <c r="Q119" s="257"/>
      <c r="R119" s="257"/>
      <c r="S119" s="274">
        <f t="shared" si="39"/>
        <v>0</v>
      </c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L119" s="303"/>
      <c r="AM119" s="303"/>
      <c r="AN119" s="303"/>
      <c r="AO119" s="303"/>
      <c r="AP119" s="303"/>
      <c r="AQ119" s="303"/>
      <c r="AR119" s="303"/>
      <c r="AS119" s="303"/>
      <c r="AT119" s="303"/>
      <c r="AU119" s="303"/>
      <c r="AV119" s="303"/>
      <c r="AW119" s="303"/>
      <c r="AX119" s="303"/>
      <c r="AY119" s="303"/>
      <c r="AZ119" s="303"/>
      <c r="BA119" s="303"/>
      <c r="BB119" s="303"/>
      <c r="BC119" s="303"/>
      <c r="BD119" s="303"/>
      <c r="BE119" s="303"/>
      <c r="BF119" s="303"/>
      <c r="BG119" s="303"/>
      <c r="BH119" s="303"/>
      <c r="BI119" s="303"/>
      <c r="BJ119" s="303"/>
      <c r="BK119" s="303"/>
      <c r="BL119" s="303"/>
      <c r="BM119" s="303"/>
      <c r="BN119" s="303"/>
      <c r="BO119" s="303"/>
      <c r="BP119" s="303"/>
      <c r="BQ119" s="303"/>
      <c r="BR119" s="303"/>
      <c r="BS119" s="303"/>
      <c r="BT119" s="303"/>
      <c r="BU119" s="303"/>
      <c r="BV119" s="303"/>
      <c r="BW119" s="303"/>
      <c r="BX119" s="303"/>
      <c r="BY119" s="303"/>
      <c r="BZ119" s="303"/>
      <c r="CA119" s="303"/>
    </row>
    <row r="120" spans="2:79">
      <c r="B120" s="825" t="s">
        <v>498</v>
      </c>
      <c r="C120" s="832" t="s">
        <v>102</v>
      </c>
      <c r="D120" s="272"/>
      <c r="E120" s="257"/>
      <c r="F120" s="257"/>
      <c r="G120" s="274">
        <f t="shared" si="36"/>
        <v>0</v>
      </c>
      <c r="H120" s="272"/>
      <c r="I120" s="257"/>
      <c r="J120" s="257"/>
      <c r="K120" s="274">
        <f t="shared" si="37"/>
        <v>0</v>
      </c>
      <c r="L120" s="272"/>
      <c r="M120" s="257"/>
      <c r="N120" s="257"/>
      <c r="O120" s="274">
        <f t="shared" si="38"/>
        <v>0</v>
      </c>
      <c r="P120" s="272"/>
      <c r="Q120" s="257"/>
      <c r="R120" s="257"/>
      <c r="S120" s="274">
        <f t="shared" si="39"/>
        <v>0</v>
      </c>
      <c r="T120" s="303"/>
      <c r="U120" s="303"/>
      <c r="V120" s="303"/>
      <c r="W120" s="303"/>
      <c r="X120" s="303"/>
      <c r="Y120" s="303"/>
      <c r="Z120" s="303"/>
      <c r="AA120" s="303"/>
      <c r="AB120" s="303"/>
      <c r="AC120" s="303"/>
      <c r="AD120" s="303"/>
      <c r="AE120" s="303"/>
      <c r="AF120" s="303"/>
      <c r="AG120" s="303"/>
      <c r="AH120" s="303"/>
      <c r="AI120" s="303"/>
      <c r="AJ120" s="303"/>
      <c r="AK120" s="303"/>
      <c r="AL120" s="303"/>
      <c r="AM120" s="303"/>
      <c r="AN120" s="303"/>
      <c r="AO120" s="303"/>
      <c r="AP120" s="303"/>
      <c r="AQ120" s="303"/>
      <c r="AR120" s="303"/>
      <c r="AS120" s="303"/>
      <c r="AT120" s="303"/>
      <c r="AU120" s="303"/>
      <c r="AV120" s="303"/>
      <c r="AW120" s="303"/>
      <c r="AX120" s="303"/>
      <c r="AY120" s="303"/>
      <c r="AZ120" s="303"/>
      <c r="BA120" s="303"/>
      <c r="BB120" s="303"/>
      <c r="BC120" s="303"/>
      <c r="BD120" s="303"/>
      <c r="BE120" s="303"/>
      <c r="BF120" s="303"/>
      <c r="BG120" s="303"/>
      <c r="BH120" s="303"/>
      <c r="BI120" s="303"/>
      <c r="BJ120" s="303"/>
      <c r="BK120" s="303"/>
      <c r="BL120" s="303"/>
      <c r="BM120" s="303"/>
      <c r="BN120" s="303"/>
      <c r="BO120" s="303"/>
      <c r="BP120" s="303"/>
      <c r="BQ120" s="303"/>
      <c r="BR120" s="303"/>
      <c r="BS120" s="303"/>
      <c r="BT120" s="303"/>
      <c r="BU120" s="303"/>
      <c r="BV120" s="303"/>
      <c r="BW120" s="303"/>
      <c r="BX120" s="303"/>
      <c r="BY120" s="303"/>
      <c r="BZ120" s="303"/>
      <c r="CA120" s="303"/>
    </row>
    <row r="121" spans="2:79">
      <c r="B121" s="825" t="s">
        <v>499</v>
      </c>
      <c r="C121" s="832" t="s">
        <v>102</v>
      </c>
      <c r="D121" s="272"/>
      <c r="E121" s="257"/>
      <c r="F121" s="257"/>
      <c r="G121" s="274">
        <f t="shared" si="36"/>
        <v>0</v>
      </c>
      <c r="H121" s="272"/>
      <c r="I121" s="257"/>
      <c r="J121" s="257"/>
      <c r="K121" s="274">
        <f t="shared" si="37"/>
        <v>0</v>
      </c>
      <c r="L121" s="272"/>
      <c r="M121" s="257"/>
      <c r="N121" s="257"/>
      <c r="O121" s="274">
        <f t="shared" si="38"/>
        <v>0</v>
      </c>
      <c r="P121" s="272"/>
      <c r="Q121" s="257"/>
      <c r="R121" s="257"/>
      <c r="S121" s="274">
        <f t="shared" si="39"/>
        <v>0</v>
      </c>
      <c r="T121" s="303"/>
      <c r="U121" s="303"/>
      <c r="V121" s="303"/>
      <c r="W121" s="303"/>
      <c r="X121" s="303"/>
      <c r="Y121" s="303"/>
      <c r="Z121" s="303"/>
      <c r="AA121" s="303"/>
      <c r="AB121" s="303"/>
      <c r="AC121" s="303"/>
      <c r="AD121" s="303"/>
      <c r="AE121" s="303"/>
      <c r="AF121" s="303"/>
      <c r="AG121" s="303"/>
      <c r="AH121" s="303"/>
      <c r="AI121" s="303"/>
      <c r="AJ121" s="303"/>
      <c r="AK121" s="303"/>
      <c r="AL121" s="303"/>
      <c r="AM121" s="303"/>
      <c r="AN121" s="303"/>
      <c r="AO121" s="303"/>
      <c r="AP121" s="303"/>
      <c r="AQ121" s="303"/>
      <c r="AR121" s="303"/>
      <c r="AS121" s="303"/>
      <c r="AT121" s="303"/>
      <c r="AU121" s="303"/>
      <c r="AV121" s="303"/>
      <c r="AW121" s="303"/>
      <c r="AX121" s="303"/>
      <c r="AY121" s="303"/>
      <c r="AZ121" s="303"/>
      <c r="BA121" s="303"/>
      <c r="BB121" s="303"/>
      <c r="BC121" s="303"/>
      <c r="BD121" s="303"/>
      <c r="BE121" s="303"/>
      <c r="BF121" s="303"/>
      <c r="BG121" s="303"/>
      <c r="BH121" s="303"/>
      <c r="BI121" s="303"/>
      <c r="BJ121" s="303"/>
      <c r="BK121" s="303"/>
      <c r="BL121" s="303"/>
      <c r="BM121" s="303"/>
      <c r="BN121" s="303"/>
      <c r="BO121" s="303"/>
      <c r="BP121" s="303"/>
      <c r="BQ121" s="303"/>
      <c r="BR121" s="303"/>
      <c r="BS121" s="303"/>
      <c r="BT121" s="303"/>
      <c r="BU121" s="303"/>
      <c r="BV121" s="303"/>
      <c r="BW121" s="303"/>
      <c r="BX121" s="303"/>
      <c r="BY121" s="303"/>
      <c r="BZ121" s="303"/>
      <c r="CA121" s="303"/>
    </row>
    <row r="122" spans="2:79">
      <c r="B122" s="825" t="s">
        <v>500</v>
      </c>
      <c r="C122" s="832" t="s">
        <v>102</v>
      </c>
      <c r="D122" s="272"/>
      <c r="E122" s="257"/>
      <c r="F122" s="257"/>
      <c r="G122" s="274">
        <f t="shared" si="36"/>
        <v>0</v>
      </c>
      <c r="H122" s="272"/>
      <c r="I122" s="257"/>
      <c r="J122" s="257"/>
      <c r="K122" s="274">
        <f t="shared" si="37"/>
        <v>0</v>
      </c>
      <c r="L122" s="272"/>
      <c r="M122" s="257"/>
      <c r="N122" s="257"/>
      <c r="O122" s="274">
        <f t="shared" si="38"/>
        <v>0</v>
      </c>
      <c r="P122" s="272"/>
      <c r="Q122" s="257"/>
      <c r="R122" s="257"/>
      <c r="S122" s="274">
        <f t="shared" si="39"/>
        <v>0</v>
      </c>
      <c r="T122" s="303"/>
      <c r="U122" s="303"/>
      <c r="V122" s="303"/>
      <c r="W122" s="303"/>
      <c r="X122" s="303"/>
      <c r="Y122" s="303"/>
      <c r="Z122" s="303"/>
      <c r="AA122" s="303"/>
      <c r="AB122" s="303"/>
      <c r="AC122" s="303"/>
      <c r="AD122" s="303"/>
      <c r="AE122" s="303"/>
      <c r="AF122" s="303"/>
      <c r="AG122" s="303"/>
      <c r="AH122" s="303"/>
      <c r="AI122" s="303"/>
      <c r="AJ122" s="303"/>
      <c r="AK122" s="303"/>
      <c r="AL122" s="303"/>
      <c r="AM122" s="303"/>
      <c r="AN122" s="303"/>
      <c r="AO122" s="303"/>
      <c r="AP122" s="303"/>
      <c r="AQ122" s="303"/>
      <c r="AR122" s="303"/>
      <c r="AS122" s="303"/>
      <c r="AT122" s="303"/>
      <c r="AU122" s="303"/>
      <c r="AV122" s="303"/>
      <c r="AW122" s="303"/>
      <c r="AX122" s="303"/>
      <c r="AY122" s="303"/>
      <c r="AZ122" s="303"/>
      <c r="BA122" s="303"/>
      <c r="BB122" s="303"/>
      <c r="BC122" s="303"/>
      <c r="BD122" s="303"/>
      <c r="BE122" s="303"/>
      <c r="BF122" s="303"/>
      <c r="BG122" s="303"/>
      <c r="BH122" s="303"/>
      <c r="BI122" s="303"/>
      <c r="BJ122" s="303"/>
      <c r="BK122" s="303"/>
      <c r="BL122" s="303"/>
      <c r="BM122" s="303"/>
      <c r="BN122" s="303"/>
      <c r="BO122" s="303"/>
      <c r="BP122" s="303"/>
      <c r="BQ122" s="303"/>
      <c r="BR122" s="303"/>
      <c r="BS122" s="303"/>
      <c r="BT122" s="303"/>
      <c r="BU122" s="303"/>
      <c r="BV122" s="303"/>
      <c r="BW122" s="303"/>
      <c r="BX122" s="303"/>
      <c r="BY122" s="303"/>
      <c r="BZ122" s="303"/>
      <c r="CA122" s="303"/>
    </row>
    <row r="123" spans="2:79">
      <c r="B123" s="825" t="s">
        <v>501</v>
      </c>
      <c r="C123" s="832" t="s">
        <v>102</v>
      </c>
      <c r="D123" s="272"/>
      <c r="E123" s="257"/>
      <c r="F123" s="257"/>
      <c r="G123" s="274">
        <f t="shared" si="36"/>
        <v>0</v>
      </c>
      <c r="H123" s="272"/>
      <c r="I123" s="257"/>
      <c r="J123" s="257"/>
      <c r="K123" s="274">
        <f t="shared" si="37"/>
        <v>0</v>
      </c>
      <c r="L123" s="272"/>
      <c r="M123" s="257"/>
      <c r="N123" s="257"/>
      <c r="O123" s="274">
        <f t="shared" si="38"/>
        <v>0</v>
      </c>
      <c r="P123" s="272"/>
      <c r="Q123" s="257"/>
      <c r="R123" s="257"/>
      <c r="S123" s="274">
        <f t="shared" si="39"/>
        <v>0</v>
      </c>
      <c r="T123" s="303"/>
      <c r="U123" s="303"/>
      <c r="V123" s="303"/>
      <c r="W123" s="303"/>
      <c r="X123" s="303"/>
      <c r="Y123" s="303"/>
      <c r="Z123" s="303"/>
      <c r="AA123" s="303"/>
      <c r="AB123" s="303"/>
      <c r="AC123" s="303"/>
      <c r="AD123" s="303"/>
      <c r="AE123" s="303"/>
      <c r="AF123" s="303"/>
      <c r="AG123" s="303"/>
      <c r="AH123" s="303"/>
      <c r="AI123" s="303"/>
      <c r="AJ123" s="303"/>
      <c r="AK123" s="303"/>
      <c r="AL123" s="303"/>
      <c r="AM123" s="303"/>
      <c r="AN123" s="303"/>
      <c r="AO123" s="303"/>
      <c r="AP123" s="303"/>
      <c r="AQ123" s="303"/>
      <c r="AR123" s="303"/>
      <c r="AS123" s="303"/>
      <c r="AT123" s="303"/>
      <c r="AU123" s="303"/>
      <c r="AV123" s="303"/>
      <c r="AW123" s="303"/>
      <c r="AX123" s="303"/>
      <c r="AY123" s="303"/>
      <c r="AZ123" s="303"/>
      <c r="BA123" s="303"/>
      <c r="BB123" s="303"/>
      <c r="BC123" s="303"/>
      <c r="BD123" s="303"/>
      <c r="BE123" s="303"/>
      <c r="BF123" s="303"/>
      <c r="BG123" s="303"/>
      <c r="BH123" s="303"/>
      <c r="BI123" s="303"/>
      <c r="BJ123" s="303"/>
      <c r="BK123" s="303"/>
      <c r="BL123" s="303"/>
      <c r="BM123" s="303"/>
      <c r="BN123" s="303"/>
      <c r="BO123" s="303"/>
      <c r="BP123" s="303"/>
      <c r="BQ123" s="303"/>
      <c r="BR123" s="303"/>
      <c r="BS123" s="303"/>
      <c r="BT123" s="303"/>
      <c r="BU123" s="303"/>
      <c r="BV123" s="303"/>
      <c r="BW123" s="303"/>
      <c r="BX123" s="303"/>
      <c r="BY123" s="303"/>
      <c r="BZ123" s="303"/>
      <c r="CA123" s="303"/>
    </row>
    <row r="124" spans="2:79">
      <c r="B124" s="825" t="s">
        <v>502</v>
      </c>
      <c r="C124" s="832" t="s">
        <v>102</v>
      </c>
      <c r="D124" s="272"/>
      <c r="E124" s="257"/>
      <c r="F124" s="257"/>
      <c r="G124" s="274">
        <f t="shared" si="36"/>
        <v>0</v>
      </c>
      <c r="H124" s="272"/>
      <c r="I124" s="257"/>
      <c r="J124" s="257"/>
      <c r="K124" s="274">
        <f t="shared" si="37"/>
        <v>0</v>
      </c>
      <c r="L124" s="272"/>
      <c r="M124" s="257"/>
      <c r="N124" s="257"/>
      <c r="O124" s="274">
        <f t="shared" si="38"/>
        <v>0</v>
      </c>
      <c r="P124" s="272"/>
      <c r="Q124" s="257"/>
      <c r="R124" s="257"/>
      <c r="S124" s="274">
        <f t="shared" si="39"/>
        <v>0</v>
      </c>
      <c r="T124" s="303"/>
      <c r="U124" s="303"/>
      <c r="V124" s="303"/>
      <c r="W124" s="303"/>
      <c r="X124" s="303"/>
      <c r="Y124" s="303"/>
      <c r="Z124" s="303"/>
      <c r="AA124" s="303"/>
      <c r="AB124" s="303"/>
      <c r="AC124" s="303"/>
      <c r="AD124" s="303"/>
      <c r="AE124" s="303"/>
      <c r="AF124" s="303"/>
      <c r="AG124" s="303"/>
      <c r="AH124" s="303"/>
      <c r="AI124" s="303"/>
      <c r="AJ124" s="303"/>
      <c r="AK124" s="303"/>
      <c r="AL124" s="303"/>
      <c r="AM124" s="303"/>
      <c r="AN124" s="303"/>
      <c r="AO124" s="303"/>
      <c r="AP124" s="303"/>
      <c r="AQ124" s="303"/>
      <c r="AR124" s="303"/>
      <c r="AS124" s="303"/>
      <c r="AT124" s="303"/>
      <c r="AU124" s="303"/>
      <c r="AV124" s="303"/>
      <c r="AW124" s="303"/>
      <c r="AX124" s="303"/>
      <c r="AY124" s="303"/>
      <c r="AZ124" s="303"/>
      <c r="BA124" s="303"/>
      <c r="BB124" s="303"/>
      <c r="BC124" s="303"/>
      <c r="BD124" s="303"/>
      <c r="BE124" s="303"/>
      <c r="BF124" s="303"/>
      <c r="BG124" s="303"/>
      <c r="BH124" s="303"/>
      <c r="BI124" s="303"/>
      <c r="BJ124" s="303"/>
      <c r="BK124" s="303"/>
      <c r="BL124" s="303"/>
      <c r="BM124" s="303"/>
      <c r="BN124" s="303"/>
      <c r="BO124" s="303"/>
      <c r="BP124" s="303"/>
      <c r="BQ124" s="303"/>
      <c r="BR124" s="303"/>
      <c r="BS124" s="303"/>
      <c r="BT124" s="303"/>
      <c r="BU124" s="303"/>
      <c r="BV124" s="303"/>
      <c r="BW124" s="303"/>
      <c r="BX124" s="303"/>
      <c r="BY124" s="303"/>
      <c r="BZ124" s="303"/>
      <c r="CA124" s="303"/>
    </row>
    <row r="125" spans="2:79">
      <c r="B125" s="825" t="s">
        <v>503</v>
      </c>
      <c r="C125" s="832" t="s">
        <v>102</v>
      </c>
      <c r="D125" s="272"/>
      <c r="E125" s="257"/>
      <c r="F125" s="257"/>
      <c r="G125" s="274">
        <f t="shared" si="36"/>
        <v>0</v>
      </c>
      <c r="H125" s="272"/>
      <c r="I125" s="257"/>
      <c r="J125" s="257"/>
      <c r="K125" s="274">
        <f t="shared" si="37"/>
        <v>0</v>
      </c>
      <c r="L125" s="272"/>
      <c r="M125" s="257"/>
      <c r="N125" s="257"/>
      <c r="O125" s="274">
        <f t="shared" si="38"/>
        <v>0</v>
      </c>
      <c r="P125" s="272"/>
      <c r="Q125" s="257"/>
      <c r="R125" s="257"/>
      <c r="S125" s="274">
        <f t="shared" si="39"/>
        <v>0</v>
      </c>
      <c r="T125" s="303"/>
      <c r="U125" s="303"/>
      <c r="V125" s="303"/>
      <c r="W125" s="303"/>
      <c r="X125" s="303"/>
      <c r="Y125" s="303"/>
      <c r="Z125" s="303"/>
      <c r="AA125" s="303"/>
      <c r="AB125" s="303"/>
      <c r="AC125" s="303"/>
      <c r="AD125" s="303"/>
      <c r="AE125" s="303"/>
      <c r="AF125" s="303"/>
      <c r="AG125" s="303"/>
      <c r="AH125" s="303"/>
      <c r="AI125" s="303"/>
      <c r="AJ125" s="303"/>
      <c r="AK125" s="303"/>
      <c r="AL125" s="303"/>
      <c r="AM125" s="303"/>
      <c r="AN125" s="303"/>
      <c r="AO125" s="303"/>
      <c r="AP125" s="303"/>
      <c r="AQ125" s="303"/>
      <c r="AR125" s="303"/>
      <c r="AS125" s="303"/>
      <c r="AT125" s="303"/>
      <c r="AU125" s="303"/>
      <c r="AV125" s="303"/>
      <c r="AW125" s="303"/>
      <c r="AX125" s="303"/>
      <c r="AY125" s="303"/>
      <c r="AZ125" s="303"/>
      <c r="BA125" s="303"/>
      <c r="BB125" s="303"/>
      <c r="BC125" s="303"/>
      <c r="BD125" s="303"/>
      <c r="BE125" s="303"/>
      <c r="BF125" s="303"/>
      <c r="BG125" s="303"/>
      <c r="BH125" s="303"/>
      <c r="BI125" s="303"/>
      <c r="BJ125" s="303"/>
      <c r="BK125" s="303"/>
      <c r="BL125" s="303"/>
      <c r="BM125" s="303"/>
      <c r="BN125" s="303"/>
      <c r="BO125" s="303"/>
      <c r="BP125" s="303"/>
      <c r="BQ125" s="303"/>
      <c r="BR125" s="303"/>
      <c r="BS125" s="303"/>
      <c r="BT125" s="303"/>
      <c r="BU125" s="303"/>
      <c r="BV125" s="303"/>
      <c r="BW125" s="303"/>
      <c r="BX125" s="303"/>
      <c r="BY125" s="303"/>
      <c r="BZ125" s="303"/>
      <c r="CA125" s="303"/>
    </row>
    <row r="126" spans="2:79">
      <c r="B126" s="825" t="s">
        <v>504</v>
      </c>
      <c r="C126" s="832" t="s">
        <v>102</v>
      </c>
      <c r="D126" s="272"/>
      <c r="E126" s="257"/>
      <c r="F126" s="257"/>
      <c r="G126" s="274">
        <f t="shared" si="36"/>
        <v>0</v>
      </c>
      <c r="H126" s="272"/>
      <c r="I126" s="257"/>
      <c r="J126" s="257"/>
      <c r="K126" s="274">
        <f t="shared" si="37"/>
        <v>0</v>
      </c>
      <c r="L126" s="272"/>
      <c r="M126" s="257"/>
      <c r="N126" s="257"/>
      <c r="O126" s="274">
        <f t="shared" si="38"/>
        <v>0</v>
      </c>
      <c r="P126" s="272"/>
      <c r="Q126" s="257"/>
      <c r="R126" s="257"/>
      <c r="S126" s="274">
        <f t="shared" si="39"/>
        <v>0</v>
      </c>
      <c r="T126" s="303"/>
      <c r="U126" s="303"/>
      <c r="V126" s="303"/>
      <c r="W126" s="303"/>
      <c r="X126" s="303"/>
      <c r="Y126" s="303"/>
      <c r="Z126" s="303"/>
      <c r="AA126" s="303"/>
      <c r="AB126" s="303"/>
      <c r="AC126" s="303"/>
      <c r="AD126" s="303"/>
      <c r="AE126" s="303"/>
      <c r="AF126" s="303"/>
      <c r="AG126" s="303"/>
      <c r="AH126" s="303"/>
      <c r="AI126" s="303"/>
      <c r="AJ126" s="303"/>
      <c r="AK126" s="303"/>
      <c r="AL126" s="303"/>
      <c r="AM126" s="303"/>
      <c r="AN126" s="303"/>
      <c r="AO126" s="303"/>
      <c r="AP126" s="303"/>
      <c r="AQ126" s="303"/>
      <c r="AR126" s="303"/>
      <c r="AS126" s="303"/>
      <c r="AT126" s="303"/>
      <c r="AU126" s="303"/>
      <c r="AV126" s="303"/>
      <c r="AW126" s="303"/>
      <c r="AX126" s="303"/>
      <c r="AY126" s="303"/>
      <c r="AZ126" s="303"/>
      <c r="BA126" s="303"/>
      <c r="BB126" s="303"/>
      <c r="BC126" s="303"/>
      <c r="BD126" s="303"/>
      <c r="BE126" s="303"/>
      <c r="BF126" s="303"/>
      <c r="BG126" s="303"/>
      <c r="BH126" s="303"/>
      <c r="BI126" s="303"/>
      <c r="BJ126" s="303"/>
      <c r="BK126" s="303"/>
      <c r="BL126" s="303"/>
      <c r="BM126" s="303"/>
      <c r="BN126" s="303"/>
      <c r="BO126" s="303"/>
      <c r="BP126" s="303"/>
      <c r="BQ126" s="303"/>
      <c r="BR126" s="303"/>
      <c r="BS126" s="303"/>
      <c r="BT126" s="303"/>
      <c r="BU126" s="303"/>
      <c r="BV126" s="303"/>
      <c r="BW126" s="303"/>
      <c r="BX126" s="303"/>
      <c r="BY126" s="303"/>
      <c r="BZ126" s="303"/>
      <c r="CA126" s="303"/>
    </row>
    <row r="127" spans="2:79">
      <c r="B127" s="825" t="s">
        <v>505</v>
      </c>
      <c r="C127" s="832" t="s">
        <v>102</v>
      </c>
      <c r="D127" s="272"/>
      <c r="E127" s="257"/>
      <c r="F127" s="257"/>
      <c r="G127" s="274">
        <f t="shared" si="36"/>
        <v>0</v>
      </c>
      <c r="H127" s="272"/>
      <c r="I127" s="257"/>
      <c r="J127" s="257"/>
      <c r="K127" s="274">
        <f t="shared" si="37"/>
        <v>0</v>
      </c>
      <c r="L127" s="272"/>
      <c r="M127" s="257"/>
      <c r="N127" s="257"/>
      <c r="O127" s="274">
        <f t="shared" si="38"/>
        <v>0</v>
      </c>
      <c r="P127" s="272"/>
      <c r="Q127" s="257"/>
      <c r="R127" s="257"/>
      <c r="S127" s="274">
        <f t="shared" si="39"/>
        <v>0</v>
      </c>
      <c r="T127" s="303"/>
      <c r="U127" s="303"/>
      <c r="V127" s="303"/>
      <c r="W127" s="303"/>
      <c r="X127" s="303"/>
      <c r="Y127" s="303"/>
      <c r="Z127" s="303"/>
      <c r="AA127" s="303"/>
      <c r="AB127" s="303"/>
      <c r="AC127" s="303"/>
      <c r="AD127" s="303"/>
      <c r="AE127" s="303"/>
      <c r="AF127" s="303"/>
      <c r="AG127" s="303"/>
      <c r="AH127" s="303"/>
      <c r="AI127" s="303"/>
      <c r="AJ127" s="303"/>
      <c r="AK127" s="303"/>
      <c r="AL127" s="303"/>
      <c r="AM127" s="303"/>
      <c r="AN127" s="303"/>
      <c r="AO127" s="303"/>
      <c r="AP127" s="303"/>
      <c r="AQ127" s="303"/>
      <c r="AR127" s="303"/>
      <c r="AS127" s="303"/>
      <c r="AT127" s="303"/>
      <c r="AU127" s="303"/>
      <c r="AV127" s="303"/>
      <c r="AW127" s="303"/>
      <c r="AX127" s="303"/>
      <c r="AY127" s="303"/>
      <c r="AZ127" s="303"/>
      <c r="BA127" s="303"/>
      <c r="BB127" s="303"/>
      <c r="BC127" s="303"/>
      <c r="BD127" s="303"/>
      <c r="BE127" s="303"/>
      <c r="BF127" s="303"/>
      <c r="BG127" s="303"/>
      <c r="BH127" s="303"/>
      <c r="BI127" s="303"/>
      <c r="BJ127" s="303"/>
      <c r="BK127" s="303"/>
      <c r="BL127" s="303"/>
      <c r="BM127" s="303"/>
      <c r="BN127" s="303"/>
      <c r="BO127" s="303"/>
      <c r="BP127" s="303"/>
      <c r="BQ127" s="303"/>
      <c r="BR127" s="303"/>
      <c r="BS127" s="303"/>
      <c r="BT127" s="303"/>
      <c r="BU127" s="303"/>
      <c r="BV127" s="303"/>
      <c r="BW127" s="303"/>
      <c r="BX127" s="303"/>
      <c r="BY127" s="303"/>
      <c r="BZ127" s="303"/>
      <c r="CA127" s="303"/>
    </row>
    <row r="128" spans="2:79">
      <c r="B128" s="825" t="s">
        <v>506</v>
      </c>
      <c r="C128" s="832" t="s">
        <v>102</v>
      </c>
      <c r="D128" s="272"/>
      <c r="E128" s="257"/>
      <c r="F128" s="257"/>
      <c r="G128" s="274">
        <f t="shared" si="36"/>
        <v>0</v>
      </c>
      <c r="H128" s="272"/>
      <c r="I128" s="257"/>
      <c r="J128" s="257"/>
      <c r="K128" s="274">
        <f t="shared" si="37"/>
        <v>0</v>
      </c>
      <c r="L128" s="272"/>
      <c r="M128" s="257"/>
      <c r="N128" s="257"/>
      <c r="O128" s="274">
        <f t="shared" si="38"/>
        <v>0</v>
      </c>
      <c r="P128" s="272"/>
      <c r="Q128" s="257"/>
      <c r="R128" s="257"/>
      <c r="S128" s="274">
        <f t="shared" si="39"/>
        <v>0</v>
      </c>
      <c r="T128" s="303"/>
      <c r="U128" s="303"/>
      <c r="V128" s="303"/>
      <c r="W128" s="303"/>
      <c r="X128" s="303"/>
      <c r="Y128" s="303"/>
      <c r="Z128" s="303"/>
      <c r="AA128" s="303"/>
      <c r="AB128" s="303"/>
      <c r="AC128" s="303"/>
      <c r="AD128" s="303"/>
      <c r="AE128" s="303"/>
      <c r="AF128" s="303"/>
      <c r="AG128" s="303"/>
      <c r="AH128" s="303"/>
      <c r="AI128" s="303"/>
      <c r="AJ128" s="303"/>
      <c r="AK128" s="303"/>
      <c r="AL128" s="303"/>
      <c r="AM128" s="303"/>
      <c r="AN128" s="303"/>
      <c r="AO128" s="303"/>
      <c r="AP128" s="303"/>
      <c r="AQ128" s="303"/>
      <c r="AR128" s="303"/>
      <c r="AS128" s="303"/>
      <c r="AT128" s="303"/>
      <c r="AU128" s="303"/>
      <c r="AV128" s="303"/>
      <c r="AW128" s="303"/>
      <c r="AX128" s="303"/>
      <c r="AY128" s="303"/>
      <c r="AZ128" s="303"/>
      <c r="BA128" s="303"/>
      <c r="BB128" s="303"/>
      <c r="BC128" s="303"/>
      <c r="BD128" s="303"/>
      <c r="BE128" s="303"/>
      <c r="BF128" s="303"/>
      <c r="BG128" s="303"/>
      <c r="BH128" s="303"/>
      <c r="BI128" s="303"/>
      <c r="BJ128" s="303"/>
      <c r="BK128" s="303"/>
      <c r="BL128" s="303"/>
      <c r="BM128" s="303"/>
      <c r="BN128" s="303"/>
      <c r="BO128" s="303"/>
      <c r="BP128" s="303"/>
      <c r="BQ128" s="303"/>
      <c r="BR128" s="303"/>
      <c r="BS128" s="303"/>
      <c r="BT128" s="303"/>
      <c r="BU128" s="303"/>
      <c r="BV128" s="303"/>
      <c r="BW128" s="303"/>
      <c r="BX128" s="303"/>
      <c r="BY128" s="303"/>
      <c r="BZ128" s="303"/>
      <c r="CA128" s="303"/>
    </row>
    <row r="129" spans="2:79">
      <c r="B129" s="822" t="s">
        <v>844</v>
      </c>
      <c r="C129" s="832" t="s">
        <v>102</v>
      </c>
      <c r="D129" s="272"/>
      <c r="E129" s="257"/>
      <c r="F129" s="257"/>
      <c r="G129" s="273">
        <f>D129*(E129+F129)</f>
        <v>0</v>
      </c>
      <c r="H129" s="272"/>
      <c r="I129" s="257"/>
      <c r="J129" s="257"/>
      <c r="K129" s="273">
        <f>H129*(I129+J129)</f>
        <v>0</v>
      </c>
      <c r="L129" s="272"/>
      <c r="M129" s="257"/>
      <c r="N129" s="257"/>
      <c r="O129" s="273">
        <f>L129*(M129+N129)</f>
        <v>0</v>
      </c>
      <c r="P129" s="272"/>
      <c r="Q129" s="257"/>
      <c r="R129" s="257"/>
      <c r="S129" s="273">
        <f>P129*(Q129+R129)</f>
        <v>0</v>
      </c>
      <c r="T129" s="303"/>
      <c r="U129" s="303"/>
      <c r="V129" s="303"/>
      <c r="W129" s="303"/>
      <c r="X129" s="303"/>
      <c r="Y129" s="303"/>
      <c r="Z129" s="303"/>
      <c r="AA129" s="303"/>
      <c r="AB129" s="303"/>
      <c r="AC129" s="303"/>
      <c r="AD129" s="303"/>
      <c r="AE129" s="303"/>
      <c r="AF129" s="303"/>
      <c r="AG129" s="303"/>
      <c r="AH129" s="303"/>
      <c r="AI129" s="303"/>
      <c r="AJ129" s="303"/>
      <c r="AK129" s="303"/>
      <c r="AL129" s="303"/>
      <c r="AM129" s="303"/>
      <c r="AN129" s="303"/>
      <c r="AO129" s="303"/>
      <c r="AP129" s="303"/>
      <c r="AQ129" s="303"/>
      <c r="AR129" s="303"/>
      <c r="AS129" s="303"/>
      <c r="AT129" s="303"/>
      <c r="AU129" s="303"/>
      <c r="AV129" s="303"/>
      <c r="AW129" s="303"/>
      <c r="AX129" s="303"/>
      <c r="AY129" s="303"/>
      <c r="AZ129" s="303"/>
      <c r="BA129" s="303"/>
      <c r="BB129" s="303"/>
      <c r="BC129" s="303"/>
      <c r="BD129" s="303"/>
      <c r="BE129" s="303"/>
      <c r="BF129" s="303"/>
      <c r="BG129" s="303"/>
      <c r="BH129" s="303"/>
      <c r="BI129" s="303"/>
      <c r="BJ129" s="303"/>
      <c r="BK129" s="303"/>
      <c r="BL129" s="303"/>
      <c r="BM129" s="303"/>
      <c r="BN129" s="303"/>
      <c r="BO129" s="303"/>
      <c r="BP129" s="303"/>
      <c r="BQ129" s="303"/>
      <c r="BR129" s="303"/>
      <c r="BS129" s="303"/>
      <c r="BT129" s="303"/>
      <c r="BU129" s="303"/>
      <c r="BV129" s="303"/>
      <c r="BW129" s="303"/>
      <c r="BX129" s="303"/>
      <c r="BY129" s="303"/>
      <c r="BZ129" s="303"/>
      <c r="CA129" s="303"/>
    </row>
    <row r="130" spans="2:79" s="145" customFormat="1" ht="13.5" thickBot="1">
      <c r="B130" s="880" t="s">
        <v>947</v>
      </c>
      <c r="C130" s="266" t="s">
        <v>756</v>
      </c>
      <c r="D130" s="276"/>
      <c r="E130" s="277"/>
      <c r="F130" s="277"/>
      <c r="G130" s="873"/>
      <c r="H130" s="276"/>
      <c r="I130" s="277"/>
      <c r="J130" s="277"/>
      <c r="K130" s="873"/>
      <c r="L130" s="276"/>
      <c r="M130" s="277"/>
      <c r="N130" s="277"/>
      <c r="O130" s="873"/>
      <c r="P130" s="276"/>
      <c r="Q130" s="277"/>
      <c r="R130" s="277"/>
      <c r="S130" s="873"/>
    </row>
    <row r="131" spans="2:79" ht="13.5" thickBot="1">
      <c r="B131" s="840"/>
      <c r="C131" s="841"/>
      <c r="D131" s="842"/>
      <c r="E131" s="843"/>
      <c r="F131" s="843"/>
      <c r="G131" s="843"/>
      <c r="H131" s="842"/>
      <c r="I131" s="843"/>
      <c r="J131" s="843"/>
      <c r="K131" s="843"/>
      <c r="L131" s="842"/>
      <c r="M131" s="843"/>
      <c r="N131" s="843"/>
      <c r="O131" s="843"/>
      <c r="P131" s="842"/>
      <c r="Q131" s="843"/>
      <c r="R131" s="843"/>
      <c r="S131" s="843"/>
    </row>
    <row r="132" spans="2:79">
      <c r="B132" s="834" t="s">
        <v>1084</v>
      </c>
      <c r="C132" s="844"/>
      <c r="D132" s="836"/>
      <c r="E132" s="837"/>
      <c r="F132" s="837"/>
      <c r="G132" s="455">
        <f>SUM(G133:G135)</f>
        <v>0</v>
      </c>
      <c r="H132" s="836"/>
      <c r="I132" s="837"/>
      <c r="J132" s="837"/>
      <c r="K132" s="455">
        <f>SUM(K133:K135)</f>
        <v>0</v>
      </c>
      <c r="L132" s="836"/>
      <c r="M132" s="837"/>
      <c r="N132" s="837"/>
      <c r="O132" s="455">
        <f>SUM(O133:O135)</f>
        <v>0</v>
      </c>
      <c r="P132" s="836"/>
      <c r="Q132" s="837"/>
      <c r="R132" s="837"/>
      <c r="S132" s="455">
        <f>SUM(S133:S135)</f>
        <v>0</v>
      </c>
    </row>
    <row r="133" spans="2:79">
      <c r="B133" s="831" t="s">
        <v>1091</v>
      </c>
      <c r="C133" s="846" t="s">
        <v>520</v>
      </c>
      <c r="D133" s="272"/>
      <c r="E133" s="257"/>
      <c r="F133" s="257"/>
      <c r="G133" s="274">
        <f t="shared" ref="G133:G134" si="40">D133*(E133+F133)</f>
        <v>0</v>
      </c>
      <c r="H133" s="272"/>
      <c r="I133" s="257"/>
      <c r="J133" s="257"/>
      <c r="K133" s="274">
        <f t="shared" ref="K133:K134" si="41">H133*(I133+J133)</f>
        <v>0</v>
      </c>
      <c r="L133" s="272"/>
      <c r="M133" s="257"/>
      <c r="N133" s="257"/>
      <c r="O133" s="274">
        <f t="shared" ref="O133:O134" si="42">L133*(M133+N133)</f>
        <v>0</v>
      </c>
      <c r="P133" s="272"/>
      <c r="Q133" s="257"/>
      <c r="R133" s="257"/>
      <c r="S133" s="274">
        <f t="shared" ref="S133:S134" si="43">P133*(Q133+R133)</f>
        <v>0</v>
      </c>
    </row>
    <row r="134" spans="2:79">
      <c r="B134" s="831" t="s">
        <v>1092</v>
      </c>
      <c r="C134" s="847" t="s">
        <v>102</v>
      </c>
      <c r="D134" s="272"/>
      <c r="E134" s="257"/>
      <c r="F134" s="257"/>
      <c r="G134" s="274">
        <f t="shared" si="40"/>
        <v>0</v>
      </c>
      <c r="H134" s="272"/>
      <c r="I134" s="257"/>
      <c r="J134" s="257"/>
      <c r="K134" s="274">
        <f t="shared" si="41"/>
        <v>0</v>
      </c>
      <c r="L134" s="272"/>
      <c r="M134" s="257"/>
      <c r="N134" s="257"/>
      <c r="O134" s="274">
        <f t="shared" si="42"/>
        <v>0</v>
      </c>
      <c r="P134" s="272"/>
      <c r="Q134" s="257"/>
      <c r="R134" s="257"/>
      <c r="S134" s="274">
        <f t="shared" si="43"/>
        <v>0</v>
      </c>
    </row>
    <row r="135" spans="2:79">
      <c r="B135" s="831" t="s">
        <v>1093</v>
      </c>
      <c r="C135" s="848"/>
      <c r="D135" s="270"/>
      <c r="E135" s="256"/>
      <c r="F135" s="256"/>
      <c r="G135" s="271">
        <f>G136+G149+G162</f>
        <v>0</v>
      </c>
      <c r="H135" s="270"/>
      <c r="I135" s="256"/>
      <c r="J135" s="256"/>
      <c r="K135" s="271">
        <f>K136+K149+K162</f>
        <v>0</v>
      </c>
      <c r="L135" s="270"/>
      <c r="M135" s="256"/>
      <c r="N135" s="256"/>
      <c r="O135" s="271">
        <f>O136+O149+O162</f>
        <v>0</v>
      </c>
      <c r="P135" s="270"/>
      <c r="Q135" s="256"/>
      <c r="R135" s="256"/>
      <c r="S135" s="271">
        <f>S136+S149+S162</f>
        <v>0</v>
      </c>
    </row>
    <row r="136" spans="2:79" s="854" customFormat="1">
      <c r="B136" s="845" t="s">
        <v>1094</v>
      </c>
      <c r="C136" s="839"/>
      <c r="D136" s="851"/>
      <c r="E136" s="852"/>
      <c r="F136" s="852"/>
      <c r="G136" s="853">
        <f>SUM(G137:G148)</f>
        <v>0</v>
      </c>
      <c r="H136" s="851"/>
      <c r="I136" s="852"/>
      <c r="J136" s="852"/>
      <c r="K136" s="853">
        <f>SUM(K137:K148)</f>
        <v>0</v>
      </c>
      <c r="L136" s="851"/>
      <c r="M136" s="852"/>
      <c r="N136" s="852"/>
      <c r="O136" s="853">
        <f>SUM(O137:O148)</f>
        <v>0</v>
      </c>
      <c r="P136" s="851"/>
      <c r="Q136" s="852"/>
      <c r="R136" s="852"/>
      <c r="S136" s="853">
        <f>SUM(S137:S148)</f>
        <v>0</v>
      </c>
      <c r="T136" s="884"/>
      <c r="U136" s="884"/>
      <c r="V136" s="884"/>
      <c r="W136" s="884"/>
      <c r="X136" s="884"/>
      <c r="Y136" s="884"/>
      <c r="Z136" s="884"/>
      <c r="AA136" s="884"/>
      <c r="AB136" s="884"/>
      <c r="AC136" s="884"/>
      <c r="AD136" s="884"/>
      <c r="AE136" s="884"/>
      <c r="AF136" s="884"/>
      <c r="AG136" s="884"/>
      <c r="AH136" s="884"/>
      <c r="AI136" s="884"/>
      <c r="AJ136" s="884"/>
      <c r="AK136" s="884"/>
      <c r="AL136" s="884"/>
      <c r="AM136" s="884"/>
      <c r="AN136" s="884"/>
      <c r="AO136" s="884"/>
      <c r="AP136" s="884"/>
      <c r="AQ136" s="884"/>
      <c r="AR136" s="884"/>
      <c r="AS136" s="884"/>
      <c r="AT136" s="884"/>
      <c r="AU136" s="884"/>
      <c r="AV136" s="884"/>
      <c r="AW136" s="884"/>
      <c r="AX136" s="884"/>
      <c r="AY136" s="884"/>
      <c r="AZ136" s="884"/>
      <c r="BA136" s="884"/>
      <c r="BB136" s="884"/>
      <c r="BC136" s="884"/>
      <c r="BD136" s="884"/>
      <c r="BE136" s="884"/>
      <c r="BF136" s="884"/>
      <c r="BG136" s="884"/>
      <c r="BH136" s="884"/>
      <c r="BI136" s="884"/>
      <c r="BJ136" s="884"/>
      <c r="BK136" s="884"/>
      <c r="BL136" s="884"/>
      <c r="BM136" s="884"/>
      <c r="BN136" s="884"/>
      <c r="BO136" s="884"/>
      <c r="BP136" s="884"/>
      <c r="BQ136" s="884"/>
      <c r="BR136" s="884"/>
      <c r="BS136" s="884"/>
      <c r="BT136" s="884"/>
      <c r="BU136" s="884"/>
      <c r="BV136" s="884"/>
      <c r="BW136" s="884"/>
      <c r="BX136" s="884"/>
      <c r="BY136" s="884"/>
      <c r="BZ136" s="884"/>
      <c r="CA136" s="884"/>
    </row>
    <row r="137" spans="2:79" s="854" customFormat="1">
      <c r="B137" s="855" t="s">
        <v>845</v>
      </c>
      <c r="C137" s="856" t="s">
        <v>102</v>
      </c>
      <c r="D137" s="874"/>
      <c r="E137" s="875"/>
      <c r="F137" s="875"/>
      <c r="G137" s="849">
        <f t="shared" ref="G137:G148" si="44">D137*(E137+F137)</f>
        <v>0</v>
      </c>
      <c r="H137" s="874"/>
      <c r="I137" s="875"/>
      <c r="J137" s="875"/>
      <c r="K137" s="849">
        <f t="shared" ref="K137:K148" si="45">H137*(I137+J137)</f>
        <v>0</v>
      </c>
      <c r="L137" s="874"/>
      <c r="M137" s="875"/>
      <c r="N137" s="875"/>
      <c r="O137" s="849">
        <f t="shared" ref="O137:O148" si="46">L137*(M137+N137)</f>
        <v>0</v>
      </c>
      <c r="P137" s="874"/>
      <c r="Q137" s="875"/>
      <c r="R137" s="875"/>
      <c r="S137" s="849">
        <f t="shared" ref="S137:S148" si="47">P137*(Q137+R137)</f>
        <v>0</v>
      </c>
      <c r="T137" s="884"/>
      <c r="U137" s="884"/>
      <c r="V137" s="884"/>
      <c r="W137" s="884"/>
      <c r="X137" s="884"/>
      <c r="Y137" s="884"/>
      <c r="Z137" s="884"/>
      <c r="AA137" s="884"/>
      <c r="AB137" s="884"/>
      <c r="AC137" s="884"/>
      <c r="AD137" s="884"/>
      <c r="AE137" s="884"/>
      <c r="AF137" s="884"/>
      <c r="AG137" s="884"/>
      <c r="AH137" s="884"/>
      <c r="AI137" s="884"/>
      <c r="AJ137" s="884"/>
      <c r="AK137" s="884"/>
      <c r="AL137" s="884"/>
      <c r="AM137" s="884"/>
      <c r="AN137" s="884"/>
      <c r="AO137" s="884"/>
      <c r="AP137" s="884"/>
      <c r="AQ137" s="884"/>
      <c r="AR137" s="884"/>
      <c r="AS137" s="884"/>
      <c r="AT137" s="884"/>
      <c r="AU137" s="884"/>
      <c r="AV137" s="884"/>
      <c r="AW137" s="884"/>
      <c r="AX137" s="884"/>
      <c r="AY137" s="884"/>
      <c r="AZ137" s="884"/>
      <c r="BA137" s="884"/>
      <c r="BB137" s="884"/>
      <c r="BC137" s="884"/>
      <c r="BD137" s="884"/>
      <c r="BE137" s="884"/>
      <c r="BF137" s="884"/>
      <c r="BG137" s="884"/>
      <c r="BH137" s="884"/>
      <c r="BI137" s="884"/>
      <c r="BJ137" s="884"/>
      <c r="BK137" s="884"/>
      <c r="BL137" s="884"/>
      <c r="BM137" s="884"/>
      <c r="BN137" s="884"/>
      <c r="BO137" s="884"/>
      <c r="BP137" s="884"/>
      <c r="BQ137" s="884"/>
      <c r="BR137" s="884"/>
      <c r="BS137" s="884"/>
      <c r="BT137" s="884"/>
      <c r="BU137" s="884"/>
      <c r="BV137" s="884"/>
      <c r="BW137" s="884"/>
      <c r="BX137" s="884"/>
      <c r="BY137" s="884"/>
      <c r="BZ137" s="884"/>
      <c r="CA137" s="884"/>
    </row>
    <row r="138" spans="2:79" s="854" customFormat="1">
      <c r="B138" s="855" t="s">
        <v>846</v>
      </c>
      <c r="C138" s="856" t="s">
        <v>102</v>
      </c>
      <c r="D138" s="874"/>
      <c r="E138" s="875"/>
      <c r="F138" s="875"/>
      <c r="G138" s="849">
        <f t="shared" si="44"/>
        <v>0</v>
      </c>
      <c r="H138" s="874"/>
      <c r="I138" s="875"/>
      <c r="J138" s="875"/>
      <c r="K138" s="849">
        <f t="shared" si="45"/>
        <v>0</v>
      </c>
      <c r="L138" s="874"/>
      <c r="M138" s="875"/>
      <c r="N138" s="875"/>
      <c r="O138" s="849">
        <f t="shared" si="46"/>
        <v>0</v>
      </c>
      <c r="P138" s="874"/>
      <c r="Q138" s="875"/>
      <c r="R138" s="875"/>
      <c r="S138" s="849">
        <f t="shared" si="47"/>
        <v>0</v>
      </c>
      <c r="T138" s="884"/>
      <c r="U138" s="884"/>
      <c r="V138" s="884"/>
      <c r="W138" s="884"/>
      <c r="X138" s="884"/>
      <c r="Y138" s="884"/>
      <c r="Z138" s="884"/>
      <c r="AA138" s="884"/>
      <c r="AB138" s="884"/>
      <c r="AC138" s="884"/>
      <c r="AD138" s="884"/>
      <c r="AE138" s="884"/>
      <c r="AF138" s="884"/>
      <c r="AG138" s="884"/>
      <c r="AH138" s="884"/>
      <c r="AI138" s="884"/>
      <c r="AJ138" s="884"/>
      <c r="AK138" s="884"/>
      <c r="AL138" s="884"/>
      <c r="AM138" s="884"/>
      <c r="AN138" s="884"/>
      <c r="AO138" s="884"/>
      <c r="AP138" s="884"/>
      <c r="AQ138" s="884"/>
      <c r="AR138" s="884"/>
      <c r="AS138" s="884"/>
      <c r="AT138" s="884"/>
      <c r="AU138" s="884"/>
      <c r="AV138" s="884"/>
      <c r="AW138" s="884"/>
      <c r="AX138" s="884"/>
      <c r="AY138" s="884"/>
      <c r="AZ138" s="884"/>
      <c r="BA138" s="884"/>
      <c r="BB138" s="884"/>
      <c r="BC138" s="884"/>
      <c r="BD138" s="884"/>
      <c r="BE138" s="884"/>
      <c r="BF138" s="884"/>
      <c r="BG138" s="884"/>
      <c r="BH138" s="884"/>
      <c r="BI138" s="884"/>
      <c r="BJ138" s="884"/>
      <c r="BK138" s="884"/>
      <c r="BL138" s="884"/>
      <c r="BM138" s="884"/>
      <c r="BN138" s="884"/>
      <c r="BO138" s="884"/>
      <c r="BP138" s="884"/>
      <c r="BQ138" s="884"/>
      <c r="BR138" s="884"/>
      <c r="BS138" s="884"/>
      <c r="BT138" s="884"/>
      <c r="BU138" s="884"/>
      <c r="BV138" s="884"/>
      <c r="BW138" s="884"/>
      <c r="BX138" s="884"/>
      <c r="BY138" s="884"/>
      <c r="BZ138" s="884"/>
      <c r="CA138" s="884"/>
    </row>
    <row r="139" spans="2:79" s="854" customFormat="1">
      <c r="B139" s="855" t="s">
        <v>847</v>
      </c>
      <c r="C139" s="856" t="s">
        <v>102</v>
      </c>
      <c r="D139" s="874"/>
      <c r="E139" s="875"/>
      <c r="F139" s="875"/>
      <c r="G139" s="849">
        <f t="shared" si="44"/>
        <v>0</v>
      </c>
      <c r="H139" s="874"/>
      <c r="I139" s="875"/>
      <c r="J139" s="875"/>
      <c r="K139" s="849">
        <f t="shared" si="45"/>
        <v>0</v>
      </c>
      <c r="L139" s="874"/>
      <c r="M139" s="875"/>
      <c r="N139" s="875"/>
      <c r="O139" s="849">
        <f t="shared" si="46"/>
        <v>0</v>
      </c>
      <c r="P139" s="874"/>
      <c r="Q139" s="875"/>
      <c r="R139" s="875"/>
      <c r="S139" s="849">
        <f t="shared" si="47"/>
        <v>0</v>
      </c>
      <c r="T139" s="884"/>
      <c r="U139" s="884"/>
      <c r="V139" s="884"/>
      <c r="W139" s="884"/>
      <c r="X139" s="884"/>
      <c r="Y139" s="884"/>
      <c r="Z139" s="884"/>
      <c r="AA139" s="884"/>
      <c r="AB139" s="884"/>
      <c r="AC139" s="884"/>
      <c r="AD139" s="884"/>
      <c r="AE139" s="884"/>
      <c r="AF139" s="884"/>
      <c r="AG139" s="884"/>
      <c r="AH139" s="884"/>
      <c r="AI139" s="884"/>
      <c r="AJ139" s="884"/>
      <c r="AK139" s="884"/>
      <c r="AL139" s="884"/>
      <c r="AM139" s="884"/>
      <c r="AN139" s="884"/>
      <c r="AO139" s="884"/>
      <c r="AP139" s="884"/>
      <c r="AQ139" s="884"/>
      <c r="AR139" s="884"/>
      <c r="AS139" s="884"/>
      <c r="AT139" s="884"/>
      <c r="AU139" s="884"/>
      <c r="AV139" s="884"/>
      <c r="AW139" s="884"/>
      <c r="AX139" s="884"/>
      <c r="AY139" s="884"/>
      <c r="AZ139" s="884"/>
      <c r="BA139" s="884"/>
      <c r="BB139" s="884"/>
      <c r="BC139" s="884"/>
      <c r="BD139" s="884"/>
      <c r="BE139" s="884"/>
      <c r="BF139" s="884"/>
      <c r="BG139" s="884"/>
      <c r="BH139" s="884"/>
      <c r="BI139" s="884"/>
      <c r="BJ139" s="884"/>
      <c r="BK139" s="884"/>
      <c r="BL139" s="884"/>
      <c r="BM139" s="884"/>
      <c r="BN139" s="884"/>
      <c r="BO139" s="884"/>
      <c r="BP139" s="884"/>
      <c r="BQ139" s="884"/>
      <c r="BR139" s="884"/>
      <c r="BS139" s="884"/>
      <c r="BT139" s="884"/>
      <c r="BU139" s="884"/>
      <c r="BV139" s="884"/>
      <c r="BW139" s="884"/>
      <c r="BX139" s="884"/>
      <c r="BY139" s="884"/>
      <c r="BZ139" s="884"/>
      <c r="CA139" s="884"/>
    </row>
    <row r="140" spans="2:79" s="854" customFormat="1">
      <c r="B140" s="855" t="s">
        <v>848</v>
      </c>
      <c r="C140" s="856" t="s">
        <v>102</v>
      </c>
      <c r="D140" s="874"/>
      <c r="E140" s="875"/>
      <c r="F140" s="875"/>
      <c r="G140" s="849">
        <f t="shared" si="44"/>
        <v>0</v>
      </c>
      <c r="H140" s="874"/>
      <c r="I140" s="875"/>
      <c r="J140" s="875"/>
      <c r="K140" s="849">
        <f t="shared" si="45"/>
        <v>0</v>
      </c>
      <c r="L140" s="874"/>
      <c r="M140" s="875"/>
      <c r="N140" s="875"/>
      <c r="O140" s="849">
        <f t="shared" si="46"/>
        <v>0</v>
      </c>
      <c r="P140" s="874"/>
      <c r="Q140" s="875"/>
      <c r="R140" s="875"/>
      <c r="S140" s="849">
        <f t="shared" si="47"/>
        <v>0</v>
      </c>
      <c r="T140" s="884"/>
      <c r="U140" s="884"/>
      <c r="V140" s="884"/>
      <c r="W140" s="884"/>
      <c r="X140" s="884"/>
      <c r="Y140" s="884"/>
      <c r="Z140" s="884"/>
      <c r="AA140" s="884"/>
      <c r="AB140" s="884"/>
      <c r="AC140" s="884"/>
      <c r="AD140" s="884"/>
      <c r="AE140" s="884"/>
      <c r="AF140" s="884"/>
      <c r="AG140" s="884"/>
      <c r="AH140" s="884"/>
      <c r="AI140" s="884"/>
      <c r="AJ140" s="884"/>
      <c r="AK140" s="884"/>
      <c r="AL140" s="884"/>
      <c r="AM140" s="884"/>
      <c r="AN140" s="884"/>
      <c r="AO140" s="884"/>
      <c r="AP140" s="884"/>
      <c r="AQ140" s="884"/>
      <c r="AR140" s="884"/>
      <c r="AS140" s="884"/>
      <c r="AT140" s="884"/>
      <c r="AU140" s="884"/>
      <c r="AV140" s="884"/>
      <c r="AW140" s="884"/>
      <c r="AX140" s="884"/>
      <c r="AY140" s="884"/>
      <c r="AZ140" s="884"/>
      <c r="BA140" s="884"/>
      <c r="BB140" s="884"/>
      <c r="BC140" s="884"/>
      <c r="BD140" s="884"/>
      <c r="BE140" s="884"/>
      <c r="BF140" s="884"/>
      <c r="BG140" s="884"/>
      <c r="BH140" s="884"/>
      <c r="BI140" s="884"/>
      <c r="BJ140" s="884"/>
      <c r="BK140" s="884"/>
      <c r="BL140" s="884"/>
      <c r="BM140" s="884"/>
      <c r="BN140" s="884"/>
      <c r="BO140" s="884"/>
      <c r="BP140" s="884"/>
      <c r="BQ140" s="884"/>
      <c r="BR140" s="884"/>
      <c r="BS140" s="884"/>
      <c r="BT140" s="884"/>
      <c r="BU140" s="884"/>
      <c r="BV140" s="884"/>
      <c r="BW140" s="884"/>
      <c r="BX140" s="884"/>
      <c r="BY140" s="884"/>
      <c r="BZ140" s="884"/>
      <c r="CA140" s="884"/>
    </row>
    <row r="141" spans="2:79" s="854" customFormat="1">
      <c r="B141" s="855" t="s">
        <v>849</v>
      </c>
      <c r="C141" s="856" t="s">
        <v>102</v>
      </c>
      <c r="D141" s="874"/>
      <c r="E141" s="875"/>
      <c r="F141" s="875"/>
      <c r="G141" s="849">
        <f t="shared" si="44"/>
        <v>0</v>
      </c>
      <c r="H141" s="874"/>
      <c r="I141" s="875"/>
      <c r="J141" s="875"/>
      <c r="K141" s="849">
        <f t="shared" si="45"/>
        <v>0</v>
      </c>
      <c r="L141" s="874"/>
      <c r="M141" s="875"/>
      <c r="N141" s="875"/>
      <c r="O141" s="849">
        <f t="shared" si="46"/>
        <v>0</v>
      </c>
      <c r="P141" s="874"/>
      <c r="Q141" s="875"/>
      <c r="R141" s="875"/>
      <c r="S141" s="849">
        <f t="shared" si="47"/>
        <v>0</v>
      </c>
      <c r="T141" s="884"/>
      <c r="U141" s="884"/>
      <c r="V141" s="884"/>
      <c r="W141" s="884"/>
      <c r="X141" s="884"/>
      <c r="Y141" s="884"/>
      <c r="Z141" s="884"/>
      <c r="AA141" s="884"/>
      <c r="AB141" s="884"/>
      <c r="AC141" s="884"/>
      <c r="AD141" s="884"/>
      <c r="AE141" s="884"/>
      <c r="AF141" s="884"/>
      <c r="AG141" s="884"/>
      <c r="AH141" s="884"/>
      <c r="AI141" s="884"/>
      <c r="AJ141" s="884"/>
      <c r="AK141" s="884"/>
      <c r="AL141" s="884"/>
      <c r="AM141" s="884"/>
      <c r="AN141" s="884"/>
      <c r="AO141" s="884"/>
      <c r="AP141" s="884"/>
      <c r="AQ141" s="884"/>
      <c r="AR141" s="884"/>
      <c r="AS141" s="884"/>
      <c r="AT141" s="884"/>
      <c r="AU141" s="884"/>
      <c r="AV141" s="884"/>
      <c r="AW141" s="884"/>
      <c r="AX141" s="884"/>
      <c r="AY141" s="884"/>
      <c r="AZ141" s="884"/>
      <c r="BA141" s="884"/>
      <c r="BB141" s="884"/>
      <c r="BC141" s="884"/>
      <c r="BD141" s="884"/>
      <c r="BE141" s="884"/>
      <c r="BF141" s="884"/>
      <c r="BG141" s="884"/>
      <c r="BH141" s="884"/>
      <c r="BI141" s="884"/>
      <c r="BJ141" s="884"/>
      <c r="BK141" s="884"/>
      <c r="BL141" s="884"/>
      <c r="BM141" s="884"/>
      <c r="BN141" s="884"/>
      <c r="BO141" s="884"/>
      <c r="BP141" s="884"/>
      <c r="BQ141" s="884"/>
      <c r="BR141" s="884"/>
      <c r="BS141" s="884"/>
      <c r="BT141" s="884"/>
      <c r="BU141" s="884"/>
      <c r="BV141" s="884"/>
      <c r="BW141" s="884"/>
      <c r="BX141" s="884"/>
      <c r="BY141" s="884"/>
      <c r="BZ141" s="884"/>
      <c r="CA141" s="884"/>
    </row>
    <row r="142" spans="2:79" s="854" customFormat="1">
      <c r="B142" s="855" t="s">
        <v>850</v>
      </c>
      <c r="C142" s="856" t="s">
        <v>102</v>
      </c>
      <c r="D142" s="874"/>
      <c r="E142" s="875"/>
      <c r="F142" s="875"/>
      <c r="G142" s="849">
        <f t="shared" si="44"/>
        <v>0</v>
      </c>
      <c r="H142" s="874"/>
      <c r="I142" s="875"/>
      <c r="J142" s="875"/>
      <c r="K142" s="849">
        <f t="shared" si="45"/>
        <v>0</v>
      </c>
      <c r="L142" s="874"/>
      <c r="M142" s="875"/>
      <c r="N142" s="875"/>
      <c r="O142" s="849">
        <f t="shared" si="46"/>
        <v>0</v>
      </c>
      <c r="P142" s="874"/>
      <c r="Q142" s="875"/>
      <c r="R142" s="875"/>
      <c r="S142" s="849">
        <f t="shared" si="47"/>
        <v>0</v>
      </c>
      <c r="T142" s="884"/>
      <c r="U142" s="884"/>
      <c r="V142" s="884"/>
      <c r="W142" s="884"/>
      <c r="X142" s="884"/>
      <c r="Y142" s="884"/>
      <c r="Z142" s="884"/>
      <c r="AA142" s="884"/>
      <c r="AB142" s="884"/>
      <c r="AC142" s="884"/>
      <c r="AD142" s="884"/>
      <c r="AE142" s="884"/>
      <c r="AF142" s="884"/>
      <c r="AG142" s="884"/>
      <c r="AH142" s="884"/>
      <c r="AI142" s="884"/>
      <c r="AJ142" s="884"/>
      <c r="AK142" s="884"/>
      <c r="AL142" s="884"/>
      <c r="AM142" s="884"/>
      <c r="AN142" s="884"/>
      <c r="AO142" s="884"/>
      <c r="AP142" s="884"/>
      <c r="AQ142" s="884"/>
      <c r="AR142" s="884"/>
      <c r="AS142" s="884"/>
      <c r="AT142" s="884"/>
      <c r="AU142" s="884"/>
      <c r="AV142" s="884"/>
      <c r="AW142" s="884"/>
      <c r="AX142" s="884"/>
      <c r="AY142" s="884"/>
      <c r="AZ142" s="884"/>
      <c r="BA142" s="884"/>
      <c r="BB142" s="884"/>
      <c r="BC142" s="884"/>
      <c r="BD142" s="884"/>
      <c r="BE142" s="884"/>
      <c r="BF142" s="884"/>
      <c r="BG142" s="884"/>
      <c r="BH142" s="884"/>
      <c r="BI142" s="884"/>
      <c r="BJ142" s="884"/>
      <c r="BK142" s="884"/>
      <c r="BL142" s="884"/>
      <c r="BM142" s="884"/>
      <c r="BN142" s="884"/>
      <c r="BO142" s="884"/>
      <c r="BP142" s="884"/>
      <c r="BQ142" s="884"/>
      <c r="BR142" s="884"/>
      <c r="BS142" s="884"/>
      <c r="BT142" s="884"/>
      <c r="BU142" s="884"/>
      <c r="BV142" s="884"/>
      <c r="BW142" s="884"/>
      <c r="BX142" s="884"/>
      <c r="BY142" s="884"/>
      <c r="BZ142" s="884"/>
      <c r="CA142" s="884"/>
    </row>
    <row r="143" spans="2:79" s="854" customFormat="1">
      <c r="B143" s="855" t="s">
        <v>851</v>
      </c>
      <c r="C143" s="856" t="s">
        <v>102</v>
      </c>
      <c r="D143" s="874"/>
      <c r="E143" s="875"/>
      <c r="F143" s="875"/>
      <c r="G143" s="849">
        <f t="shared" si="44"/>
        <v>0</v>
      </c>
      <c r="H143" s="874"/>
      <c r="I143" s="875"/>
      <c r="J143" s="875"/>
      <c r="K143" s="849">
        <f t="shared" si="45"/>
        <v>0</v>
      </c>
      <c r="L143" s="874"/>
      <c r="M143" s="875"/>
      <c r="N143" s="875"/>
      <c r="O143" s="849">
        <f t="shared" si="46"/>
        <v>0</v>
      </c>
      <c r="P143" s="874"/>
      <c r="Q143" s="875"/>
      <c r="R143" s="875"/>
      <c r="S143" s="849">
        <f t="shared" si="47"/>
        <v>0</v>
      </c>
      <c r="T143" s="884"/>
      <c r="U143" s="884"/>
      <c r="V143" s="884"/>
      <c r="W143" s="884"/>
      <c r="X143" s="884"/>
      <c r="Y143" s="884"/>
      <c r="Z143" s="884"/>
      <c r="AA143" s="884"/>
      <c r="AB143" s="884"/>
      <c r="AC143" s="884"/>
      <c r="AD143" s="884"/>
      <c r="AE143" s="884"/>
      <c r="AF143" s="884"/>
      <c r="AG143" s="884"/>
      <c r="AH143" s="884"/>
      <c r="AI143" s="884"/>
      <c r="AJ143" s="884"/>
      <c r="AK143" s="884"/>
      <c r="AL143" s="884"/>
      <c r="AM143" s="884"/>
      <c r="AN143" s="884"/>
      <c r="AO143" s="884"/>
      <c r="AP143" s="884"/>
      <c r="AQ143" s="884"/>
      <c r="AR143" s="884"/>
      <c r="AS143" s="884"/>
      <c r="AT143" s="884"/>
      <c r="AU143" s="884"/>
      <c r="AV143" s="884"/>
      <c r="AW143" s="884"/>
      <c r="AX143" s="884"/>
      <c r="AY143" s="884"/>
      <c r="AZ143" s="884"/>
      <c r="BA143" s="884"/>
      <c r="BB143" s="884"/>
      <c r="BC143" s="884"/>
      <c r="BD143" s="884"/>
      <c r="BE143" s="884"/>
      <c r="BF143" s="884"/>
      <c r="BG143" s="884"/>
      <c r="BH143" s="884"/>
      <c r="BI143" s="884"/>
      <c r="BJ143" s="884"/>
      <c r="BK143" s="884"/>
      <c r="BL143" s="884"/>
      <c r="BM143" s="884"/>
      <c r="BN143" s="884"/>
      <c r="BO143" s="884"/>
      <c r="BP143" s="884"/>
      <c r="BQ143" s="884"/>
      <c r="BR143" s="884"/>
      <c r="BS143" s="884"/>
      <c r="BT143" s="884"/>
      <c r="BU143" s="884"/>
      <c r="BV143" s="884"/>
      <c r="BW143" s="884"/>
      <c r="BX143" s="884"/>
      <c r="BY143" s="884"/>
      <c r="BZ143" s="884"/>
      <c r="CA143" s="884"/>
    </row>
    <row r="144" spans="2:79" s="854" customFormat="1">
      <c r="B144" s="855" t="s">
        <v>852</v>
      </c>
      <c r="C144" s="856" t="s">
        <v>102</v>
      </c>
      <c r="D144" s="874"/>
      <c r="E144" s="875"/>
      <c r="F144" s="875"/>
      <c r="G144" s="849">
        <f t="shared" si="44"/>
        <v>0</v>
      </c>
      <c r="H144" s="874"/>
      <c r="I144" s="875"/>
      <c r="J144" s="875"/>
      <c r="K144" s="849">
        <f t="shared" si="45"/>
        <v>0</v>
      </c>
      <c r="L144" s="874"/>
      <c r="M144" s="875"/>
      <c r="N144" s="875"/>
      <c r="O144" s="849">
        <f t="shared" si="46"/>
        <v>0</v>
      </c>
      <c r="P144" s="874"/>
      <c r="Q144" s="875"/>
      <c r="R144" s="875"/>
      <c r="S144" s="849">
        <f t="shared" si="47"/>
        <v>0</v>
      </c>
      <c r="T144" s="884"/>
      <c r="U144" s="884"/>
      <c r="V144" s="884"/>
      <c r="W144" s="884"/>
      <c r="X144" s="884"/>
      <c r="Y144" s="884"/>
      <c r="Z144" s="884"/>
      <c r="AA144" s="884"/>
      <c r="AB144" s="884"/>
      <c r="AC144" s="884"/>
      <c r="AD144" s="884"/>
      <c r="AE144" s="884"/>
      <c r="AF144" s="884"/>
      <c r="AG144" s="884"/>
      <c r="AH144" s="884"/>
      <c r="AI144" s="884"/>
      <c r="AJ144" s="884"/>
      <c r="AK144" s="884"/>
      <c r="AL144" s="884"/>
      <c r="AM144" s="884"/>
      <c r="AN144" s="884"/>
      <c r="AO144" s="884"/>
      <c r="AP144" s="884"/>
      <c r="AQ144" s="884"/>
      <c r="AR144" s="884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</row>
    <row r="145" spans="2:79" s="854" customFormat="1">
      <c r="B145" s="855" t="s">
        <v>853</v>
      </c>
      <c r="C145" s="856" t="s">
        <v>102</v>
      </c>
      <c r="D145" s="874"/>
      <c r="E145" s="875"/>
      <c r="F145" s="875"/>
      <c r="G145" s="849">
        <f t="shared" si="44"/>
        <v>0</v>
      </c>
      <c r="H145" s="874"/>
      <c r="I145" s="875"/>
      <c r="J145" s="875"/>
      <c r="K145" s="849">
        <f t="shared" si="45"/>
        <v>0</v>
      </c>
      <c r="L145" s="874"/>
      <c r="M145" s="875"/>
      <c r="N145" s="875"/>
      <c r="O145" s="849">
        <f t="shared" si="46"/>
        <v>0</v>
      </c>
      <c r="P145" s="874"/>
      <c r="Q145" s="875"/>
      <c r="R145" s="875"/>
      <c r="S145" s="849">
        <f t="shared" si="47"/>
        <v>0</v>
      </c>
      <c r="T145" s="884"/>
      <c r="U145" s="884"/>
      <c r="V145" s="884"/>
      <c r="W145" s="884"/>
      <c r="X145" s="884"/>
      <c r="Y145" s="884"/>
      <c r="Z145" s="884"/>
      <c r="AA145" s="884"/>
      <c r="AB145" s="884"/>
      <c r="AC145" s="884"/>
      <c r="AD145" s="884"/>
      <c r="AE145" s="884"/>
      <c r="AF145" s="884"/>
      <c r="AG145" s="884"/>
      <c r="AH145" s="884"/>
      <c r="AI145" s="884"/>
      <c r="AJ145" s="884"/>
      <c r="AK145" s="884"/>
      <c r="AL145" s="884"/>
      <c r="AM145" s="884"/>
      <c r="AN145" s="884"/>
      <c r="AO145" s="884"/>
      <c r="AP145" s="884"/>
      <c r="AQ145" s="884"/>
      <c r="AR145" s="884"/>
      <c r="AS145" s="884"/>
      <c r="AT145" s="884"/>
      <c r="AU145" s="884"/>
      <c r="AV145" s="884"/>
      <c r="AW145" s="884"/>
      <c r="AX145" s="884"/>
      <c r="AY145" s="884"/>
      <c r="AZ145" s="884"/>
      <c r="BA145" s="884"/>
      <c r="BB145" s="884"/>
      <c r="BC145" s="884"/>
      <c r="BD145" s="884"/>
      <c r="BE145" s="884"/>
      <c r="BF145" s="884"/>
      <c r="BG145" s="884"/>
      <c r="BH145" s="884"/>
      <c r="BI145" s="884"/>
      <c r="BJ145" s="884"/>
      <c r="BK145" s="884"/>
      <c r="BL145" s="884"/>
      <c r="BM145" s="884"/>
      <c r="BN145" s="884"/>
      <c r="BO145" s="884"/>
      <c r="BP145" s="884"/>
      <c r="BQ145" s="884"/>
      <c r="BR145" s="884"/>
      <c r="BS145" s="884"/>
      <c r="BT145" s="884"/>
      <c r="BU145" s="884"/>
      <c r="BV145" s="884"/>
      <c r="BW145" s="884"/>
      <c r="BX145" s="884"/>
      <c r="BY145" s="884"/>
      <c r="BZ145" s="884"/>
      <c r="CA145" s="884"/>
    </row>
    <row r="146" spans="2:79" s="854" customFormat="1">
      <c r="B146" s="855" t="s">
        <v>854</v>
      </c>
      <c r="C146" s="856" t="s">
        <v>102</v>
      </c>
      <c r="D146" s="874"/>
      <c r="E146" s="875"/>
      <c r="F146" s="875"/>
      <c r="G146" s="849">
        <f t="shared" si="44"/>
        <v>0</v>
      </c>
      <c r="H146" s="874"/>
      <c r="I146" s="875"/>
      <c r="J146" s="875"/>
      <c r="K146" s="849">
        <f t="shared" si="45"/>
        <v>0</v>
      </c>
      <c r="L146" s="874"/>
      <c r="M146" s="875"/>
      <c r="N146" s="875"/>
      <c r="O146" s="849">
        <f t="shared" si="46"/>
        <v>0</v>
      </c>
      <c r="P146" s="874"/>
      <c r="Q146" s="875"/>
      <c r="R146" s="875"/>
      <c r="S146" s="849">
        <f t="shared" si="47"/>
        <v>0</v>
      </c>
      <c r="T146" s="884"/>
      <c r="U146" s="884"/>
      <c r="V146" s="884"/>
      <c r="W146" s="884"/>
      <c r="X146" s="884"/>
      <c r="Y146" s="884"/>
      <c r="Z146" s="884"/>
      <c r="AA146" s="884"/>
      <c r="AB146" s="884"/>
      <c r="AC146" s="884"/>
      <c r="AD146" s="884"/>
      <c r="AE146" s="884"/>
      <c r="AF146" s="884"/>
      <c r="AG146" s="884"/>
      <c r="AH146" s="884"/>
      <c r="AI146" s="884"/>
      <c r="AJ146" s="884"/>
      <c r="AK146" s="884"/>
      <c r="AL146" s="884"/>
      <c r="AM146" s="884"/>
      <c r="AN146" s="884"/>
      <c r="AO146" s="884"/>
      <c r="AP146" s="884"/>
      <c r="AQ146" s="884"/>
      <c r="AR146" s="884"/>
      <c r="AS146" s="884"/>
      <c r="AT146" s="884"/>
      <c r="AU146" s="884"/>
      <c r="AV146" s="884"/>
      <c r="AW146" s="884"/>
      <c r="AX146" s="884"/>
      <c r="AY146" s="884"/>
      <c r="AZ146" s="884"/>
      <c r="BA146" s="884"/>
      <c r="BB146" s="884"/>
      <c r="BC146" s="884"/>
      <c r="BD146" s="884"/>
      <c r="BE146" s="884"/>
      <c r="BF146" s="884"/>
      <c r="BG146" s="884"/>
      <c r="BH146" s="884"/>
      <c r="BI146" s="884"/>
      <c r="BJ146" s="884"/>
      <c r="BK146" s="884"/>
      <c r="BL146" s="884"/>
      <c r="BM146" s="884"/>
      <c r="BN146" s="884"/>
      <c r="BO146" s="884"/>
      <c r="BP146" s="884"/>
      <c r="BQ146" s="884"/>
      <c r="BR146" s="884"/>
      <c r="BS146" s="884"/>
      <c r="BT146" s="884"/>
      <c r="BU146" s="884"/>
      <c r="BV146" s="884"/>
      <c r="BW146" s="884"/>
      <c r="BX146" s="884"/>
      <c r="BY146" s="884"/>
      <c r="BZ146" s="884"/>
      <c r="CA146" s="884"/>
    </row>
    <row r="147" spans="2:79" s="854" customFormat="1">
      <c r="B147" s="855" t="s">
        <v>855</v>
      </c>
      <c r="C147" s="856" t="s">
        <v>102</v>
      </c>
      <c r="D147" s="874"/>
      <c r="E147" s="875"/>
      <c r="F147" s="875"/>
      <c r="G147" s="849">
        <f t="shared" si="44"/>
        <v>0</v>
      </c>
      <c r="H147" s="874"/>
      <c r="I147" s="875"/>
      <c r="J147" s="875"/>
      <c r="K147" s="849">
        <f t="shared" si="45"/>
        <v>0</v>
      </c>
      <c r="L147" s="874"/>
      <c r="M147" s="875"/>
      <c r="N147" s="875"/>
      <c r="O147" s="849">
        <f t="shared" si="46"/>
        <v>0</v>
      </c>
      <c r="P147" s="874"/>
      <c r="Q147" s="875"/>
      <c r="R147" s="875"/>
      <c r="S147" s="849">
        <f t="shared" si="47"/>
        <v>0</v>
      </c>
      <c r="T147" s="884"/>
      <c r="U147" s="884"/>
      <c r="V147" s="884"/>
      <c r="W147" s="884"/>
      <c r="X147" s="884"/>
      <c r="Y147" s="884"/>
      <c r="Z147" s="884"/>
      <c r="AA147" s="884"/>
      <c r="AB147" s="884"/>
      <c r="AC147" s="884"/>
      <c r="AD147" s="884"/>
      <c r="AE147" s="884"/>
      <c r="AF147" s="884"/>
      <c r="AG147" s="884"/>
      <c r="AH147" s="884"/>
      <c r="AI147" s="884"/>
      <c r="AJ147" s="884"/>
      <c r="AK147" s="884"/>
      <c r="AL147" s="884"/>
      <c r="AM147" s="884"/>
      <c r="AN147" s="884"/>
      <c r="AO147" s="884"/>
      <c r="AP147" s="884"/>
      <c r="AQ147" s="884"/>
      <c r="AR147" s="884"/>
      <c r="AS147" s="884"/>
      <c r="AT147" s="884"/>
      <c r="AU147" s="884"/>
      <c r="AV147" s="884"/>
      <c r="AW147" s="884"/>
      <c r="AX147" s="884"/>
      <c r="AY147" s="884"/>
      <c r="AZ147" s="884"/>
      <c r="BA147" s="884"/>
      <c r="BB147" s="884"/>
      <c r="BC147" s="884"/>
      <c r="BD147" s="884"/>
      <c r="BE147" s="884"/>
      <c r="BF147" s="884"/>
      <c r="BG147" s="884"/>
      <c r="BH147" s="884"/>
      <c r="BI147" s="884"/>
      <c r="BJ147" s="884"/>
      <c r="BK147" s="884"/>
      <c r="BL147" s="884"/>
      <c r="BM147" s="884"/>
      <c r="BN147" s="884"/>
      <c r="BO147" s="884"/>
      <c r="BP147" s="884"/>
      <c r="BQ147" s="884"/>
      <c r="BR147" s="884"/>
      <c r="BS147" s="884"/>
      <c r="BT147" s="884"/>
      <c r="BU147" s="884"/>
      <c r="BV147" s="884"/>
      <c r="BW147" s="884"/>
      <c r="BX147" s="884"/>
      <c r="BY147" s="884"/>
      <c r="BZ147" s="884"/>
      <c r="CA147" s="884"/>
    </row>
    <row r="148" spans="2:79" s="854" customFormat="1">
      <c r="B148" s="855" t="s">
        <v>856</v>
      </c>
      <c r="C148" s="856" t="s">
        <v>102</v>
      </c>
      <c r="D148" s="874"/>
      <c r="E148" s="875"/>
      <c r="F148" s="875"/>
      <c r="G148" s="849">
        <f t="shared" si="44"/>
        <v>0</v>
      </c>
      <c r="H148" s="874"/>
      <c r="I148" s="875"/>
      <c r="J148" s="875"/>
      <c r="K148" s="849">
        <f t="shared" si="45"/>
        <v>0</v>
      </c>
      <c r="L148" s="874"/>
      <c r="M148" s="875"/>
      <c r="N148" s="875"/>
      <c r="O148" s="849">
        <f t="shared" si="46"/>
        <v>0</v>
      </c>
      <c r="P148" s="874"/>
      <c r="Q148" s="875"/>
      <c r="R148" s="875"/>
      <c r="S148" s="849">
        <f t="shared" si="47"/>
        <v>0</v>
      </c>
      <c r="T148" s="884"/>
      <c r="U148" s="884"/>
      <c r="V148" s="884"/>
      <c r="W148" s="884"/>
      <c r="X148" s="884"/>
      <c r="Y148" s="884"/>
      <c r="Z148" s="884"/>
      <c r="AA148" s="884"/>
      <c r="AB148" s="884"/>
      <c r="AC148" s="884"/>
      <c r="AD148" s="884"/>
      <c r="AE148" s="884"/>
      <c r="AF148" s="884"/>
      <c r="AG148" s="884"/>
      <c r="AH148" s="884"/>
      <c r="AI148" s="884"/>
      <c r="AJ148" s="884"/>
      <c r="AK148" s="884"/>
      <c r="AL148" s="884"/>
      <c r="AM148" s="884"/>
      <c r="AN148" s="884"/>
      <c r="AO148" s="884"/>
      <c r="AP148" s="884"/>
      <c r="AQ148" s="884"/>
      <c r="AR148" s="884"/>
      <c r="AS148" s="884"/>
      <c r="AT148" s="884"/>
      <c r="AU148" s="884"/>
      <c r="AV148" s="884"/>
      <c r="AW148" s="884"/>
      <c r="AX148" s="884"/>
      <c r="AY148" s="884"/>
      <c r="AZ148" s="884"/>
      <c r="BA148" s="884"/>
      <c r="BB148" s="884"/>
      <c r="BC148" s="884"/>
      <c r="BD148" s="884"/>
      <c r="BE148" s="884"/>
      <c r="BF148" s="884"/>
      <c r="BG148" s="884"/>
      <c r="BH148" s="884"/>
      <c r="BI148" s="884"/>
      <c r="BJ148" s="884"/>
      <c r="BK148" s="884"/>
      <c r="BL148" s="884"/>
      <c r="BM148" s="884"/>
      <c r="BN148" s="884"/>
      <c r="BO148" s="884"/>
      <c r="BP148" s="884"/>
      <c r="BQ148" s="884"/>
      <c r="BR148" s="884"/>
      <c r="BS148" s="884"/>
      <c r="BT148" s="884"/>
      <c r="BU148" s="884"/>
      <c r="BV148" s="884"/>
      <c r="BW148" s="884"/>
      <c r="BX148" s="884"/>
      <c r="BY148" s="884"/>
      <c r="BZ148" s="884"/>
      <c r="CA148" s="884"/>
    </row>
    <row r="149" spans="2:79" s="854" customFormat="1" ht="25.5">
      <c r="B149" s="857" t="s">
        <v>1095</v>
      </c>
      <c r="C149" s="839"/>
      <c r="D149" s="851"/>
      <c r="E149" s="852"/>
      <c r="F149" s="852"/>
      <c r="G149" s="853">
        <f>SUM(G150:G161)</f>
        <v>0</v>
      </c>
      <c r="H149" s="851"/>
      <c r="I149" s="852"/>
      <c r="J149" s="852"/>
      <c r="K149" s="853">
        <f>SUM(K150:K161)</f>
        <v>0</v>
      </c>
      <c r="L149" s="851"/>
      <c r="M149" s="852"/>
      <c r="N149" s="852"/>
      <c r="O149" s="853">
        <f>SUM(O150:O161)</f>
        <v>0</v>
      </c>
      <c r="P149" s="851"/>
      <c r="Q149" s="852"/>
      <c r="R149" s="852"/>
      <c r="S149" s="853">
        <f>SUM(S150:S161)</f>
        <v>0</v>
      </c>
      <c r="T149" s="884"/>
      <c r="U149" s="884"/>
      <c r="V149" s="884"/>
      <c r="W149" s="884"/>
      <c r="X149" s="884"/>
      <c r="Y149" s="884"/>
      <c r="Z149" s="884"/>
      <c r="AA149" s="884"/>
      <c r="AB149" s="884"/>
      <c r="AC149" s="884"/>
      <c r="AD149" s="884"/>
      <c r="AE149" s="884"/>
      <c r="AF149" s="884"/>
      <c r="AG149" s="884"/>
      <c r="AH149" s="884"/>
      <c r="AI149" s="884"/>
      <c r="AJ149" s="884"/>
      <c r="AK149" s="884"/>
      <c r="AL149" s="884"/>
      <c r="AM149" s="884"/>
      <c r="AN149" s="884"/>
      <c r="AO149" s="884"/>
      <c r="AP149" s="884"/>
      <c r="AQ149" s="884"/>
      <c r="AR149" s="884"/>
      <c r="AS149" s="884"/>
      <c r="AT149" s="884"/>
      <c r="AU149" s="884"/>
      <c r="AV149" s="884"/>
      <c r="AW149" s="884"/>
      <c r="AX149" s="884"/>
      <c r="AY149" s="884"/>
      <c r="AZ149" s="884"/>
      <c r="BA149" s="884"/>
      <c r="BB149" s="884"/>
      <c r="BC149" s="884"/>
      <c r="BD149" s="884"/>
      <c r="BE149" s="884"/>
      <c r="BF149" s="884"/>
      <c r="BG149" s="884"/>
      <c r="BH149" s="884"/>
      <c r="BI149" s="884"/>
      <c r="BJ149" s="884"/>
      <c r="BK149" s="884"/>
      <c r="BL149" s="884"/>
      <c r="BM149" s="884"/>
      <c r="BN149" s="884"/>
      <c r="BO149" s="884"/>
      <c r="BP149" s="884"/>
      <c r="BQ149" s="884"/>
      <c r="BR149" s="884"/>
      <c r="BS149" s="884"/>
      <c r="BT149" s="884"/>
      <c r="BU149" s="884"/>
      <c r="BV149" s="884"/>
      <c r="BW149" s="884"/>
      <c r="BX149" s="884"/>
      <c r="BY149" s="884"/>
      <c r="BZ149" s="884"/>
      <c r="CA149" s="884"/>
    </row>
    <row r="150" spans="2:79" s="854" customFormat="1">
      <c r="B150" s="855" t="s">
        <v>857</v>
      </c>
      <c r="C150" s="856" t="s">
        <v>102</v>
      </c>
      <c r="D150" s="874"/>
      <c r="E150" s="875"/>
      <c r="F150" s="875"/>
      <c r="G150" s="849">
        <f t="shared" ref="G150:G161" si="48">D150*(E150+F150)</f>
        <v>0</v>
      </c>
      <c r="H150" s="874"/>
      <c r="I150" s="875"/>
      <c r="J150" s="875"/>
      <c r="K150" s="849">
        <f t="shared" ref="K150:K161" si="49">H150*(I150+J150)</f>
        <v>0</v>
      </c>
      <c r="L150" s="874"/>
      <c r="M150" s="875"/>
      <c r="N150" s="875"/>
      <c r="O150" s="849">
        <f t="shared" ref="O150:O161" si="50">L150*(M150+N150)</f>
        <v>0</v>
      </c>
      <c r="P150" s="874"/>
      <c r="Q150" s="875"/>
      <c r="R150" s="875"/>
      <c r="S150" s="849">
        <f t="shared" ref="S150:S161" si="51">P150*(Q150+R150)</f>
        <v>0</v>
      </c>
      <c r="T150" s="884"/>
      <c r="U150" s="884"/>
      <c r="V150" s="884"/>
      <c r="W150" s="884"/>
      <c r="X150" s="884"/>
      <c r="Y150" s="884"/>
      <c r="Z150" s="884"/>
      <c r="AA150" s="884"/>
      <c r="AB150" s="884"/>
      <c r="AC150" s="884"/>
      <c r="AD150" s="884"/>
      <c r="AE150" s="884"/>
      <c r="AF150" s="884"/>
      <c r="AG150" s="884"/>
      <c r="AH150" s="884"/>
      <c r="AI150" s="884"/>
      <c r="AJ150" s="884"/>
      <c r="AK150" s="884"/>
      <c r="AL150" s="884"/>
      <c r="AM150" s="884"/>
      <c r="AN150" s="884"/>
      <c r="AO150" s="884"/>
      <c r="AP150" s="884"/>
      <c r="AQ150" s="884"/>
      <c r="AR150" s="884"/>
      <c r="AS150" s="884"/>
      <c r="AT150" s="884"/>
      <c r="AU150" s="884"/>
      <c r="AV150" s="884"/>
      <c r="AW150" s="884"/>
      <c r="AX150" s="884"/>
      <c r="AY150" s="884"/>
      <c r="AZ150" s="884"/>
      <c r="BA150" s="884"/>
      <c r="BB150" s="884"/>
      <c r="BC150" s="884"/>
      <c r="BD150" s="884"/>
      <c r="BE150" s="884"/>
      <c r="BF150" s="884"/>
      <c r="BG150" s="884"/>
      <c r="BH150" s="884"/>
      <c r="BI150" s="884"/>
      <c r="BJ150" s="884"/>
      <c r="BK150" s="884"/>
      <c r="BL150" s="884"/>
      <c r="BM150" s="884"/>
      <c r="BN150" s="884"/>
      <c r="BO150" s="884"/>
      <c r="BP150" s="884"/>
      <c r="BQ150" s="884"/>
      <c r="BR150" s="884"/>
      <c r="BS150" s="884"/>
      <c r="BT150" s="884"/>
      <c r="BU150" s="884"/>
      <c r="BV150" s="884"/>
      <c r="BW150" s="884"/>
      <c r="BX150" s="884"/>
      <c r="BY150" s="884"/>
      <c r="BZ150" s="884"/>
      <c r="CA150" s="884"/>
    </row>
    <row r="151" spans="2:79" s="854" customFormat="1">
      <c r="B151" s="855" t="s">
        <v>858</v>
      </c>
      <c r="C151" s="856" t="s">
        <v>102</v>
      </c>
      <c r="D151" s="874"/>
      <c r="E151" s="875"/>
      <c r="F151" s="875"/>
      <c r="G151" s="849">
        <f t="shared" si="48"/>
        <v>0</v>
      </c>
      <c r="H151" s="874"/>
      <c r="I151" s="875"/>
      <c r="J151" s="875"/>
      <c r="K151" s="849">
        <f t="shared" si="49"/>
        <v>0</v>
      </c>
      <c r="L151" s="874"/>
      <c r="M151" s="875"/>
      <c r="N151" s="875"/>
      <c r="O151" s="849">
        <f t="shared" si="50"/>
        <v>0</v>
      </c>
      <c r="P151" s="874"/>
      <c r="Q151" s="875"/>
      <c r="R151" s="875"/>
      <c r="S151" s="849">
        <f t="shared" si="51"/>
        <v>0</v>
      </c>
      <c r="T151" s="884"/>
      <c r="U151" s="884"/>
      <c r="V151" s="884"/>
      <c r="W151" s="884"/>
      <c r="X151" s="884"/>
      <c r="Y151" s="884"/>
      <c r="Z151" s="884"/>
      <c r="AA151" s="884"/>
      <c r="AB151" s="884"/>
      <c r="AC151" s="884"/>
      <c r="AD151" s="884"/>
      <c r="AE151" s="884"/>
      <c r="AF151" s="884"/>
      <c r="AG151" s="884"/>
      <c r="AH151" s="884"/>
      <c r="AI151" s="884"/>
      <c r="AJ151" s="884"/>
      <c r="AK151" s="884"/>
      <c r="AL151" s="884"/>
      <c r="AM151" s="884"/>
      <c r="AN151" s="884"/>
      <c r="AO151" s="884"/>
      <c r="AP151" s="884"/>
      <c r="AQ151" s="884"/>
      <c r="AR151" s="884"/>
      <c r="AS151" s="884"/>
      <c r="AT151" s="884"/>
      <c r="AU151" s="884"/>
      <c r="AV151" s="884"/>
      <c r="AW151" s="884"/>
      <c r="AX151" s="884"/>
      <c r="AY151" s="884"/>
      <c r="AZ151" s="884"/>
      <c r="BA151" s="884"/>
      <c r="BB151" s="884"/>
      <c r="BC151" s="884"/>
      <c r="BD151" s="884"/>
      <c r="BE151" s="884"/>
      <c r="BF151" s="884"/>
      <c r="BG151" s="884"/>
      <c r="BH151" s="884"/>
      <c r="BI151" s="884"/>
      <c r="BJ151" s="884"/>
      <c r="BK151" s="884"/>
      <c r="BL151" s="884"/>
      <c r="BM151" s="884"/>
      <c r="BN151" s="884"/>
      <c r="BO151" s="884"/>
      <c r="BP151" s="884"/>
      <c r="BQ151" s="884"/>
      <c r="BR151" s="884"/>
      <c r="BS151" s="884"/>
      <c r="BT151" s="884"/>
      <c r="BU151" s="884"/>
      <c r="BV151" s="884"/>
      <c r="BW151" s="884"/>
      <c r="BX151" s="884"/>
      <c r="BY151" s="884"/>
      <c r="BZ151" s="884"/>
      <c r="CA151" s="884"/>
    </row>
    <row r="152" spans="2:79" s="854" customFormat="1">
      <c r="B152" s="855" t="s">
        <v>859</v>
      </c>
      <c r="C152" s="856" t="s">
        <v>102</v>
      </c>
      <c r="D152" s="874"/>
      <c r="E152" s="875"/>
      <c r="F152" s="875"/>
      <c r="G152" s="849">
        <f t="shared" si="48"/>
        <v>0</v>
      </c>
      <c r="H152" s="874"/>
      <c r="I152" s="875"/>
      <c r="J152" s="875"/>
      <c r="K152" s="849">
        <f t="shared" si="49"/>
        <v>0</v>
      </c>
      <c r="L152" s="874"/>
      <c r="M152" s="875"/>
      <c r="N152" s="875"/>
      <c r="O152" s="849">
        <f t="shared" si="50"/>
        <v>0</v>
      </c>
      <c r="P152" s="874"/>
      <c r="Q152" s="875"/>
      <c r="R152" s="875"/>
      <c r="S152" s="849">
        <f t="shared" si="51"/>
        <v>0</v>
      </c>
      <c r="T152" s="884"/>
      <c r="U152" s="884"/>
      <c r="V152" s="884"/>
      <c r="W152" s="884"/>
      <c r="X152" s="884"/>
      <c r="Y152" s="884"/>
      <c r="Z152" s="884"/>
      <c r="AA152" s="884"/>
      <c r="AB152" s="884"/>
      <c r="AC152" s="884"/>
      <c r="AD152" s="884"/>
      <c r="AE152" s="884"/>
      <c r="AF152" s="884"/>
      <c r="AG152" s="884"/>
      <c r="AH152" s="884"/>
      <c r="AI152" s="884"/>
      <c r="AJ152" s="884"/>
      <c r="AK152" s="884"/>
      <c r="AL152" s="884"/>
      <c r="AM152" s="884"/>
      <c r="AN152" s="884"/>
      <c r="AO152" s="884"/>
      <c r="AP152" s="884"/>
      <c r="AQ152" s="884"/>
      <c r="AR152" s="884"/>
      <c r="AS152" s="884"/>
      <c r="AT152" s="884"/>
      <c r="AU152" s="884"/>
      <c r="AV152" s="884"/>
      <c r="AW152" s="884"/>
      <c r="AX152" s="884"/>
      <c r="AY152" s="884"/>
      <c r="AZ152" s="884"/>
      <c r="BA152" s="884"/>
      <c r="BB152" s="884"/>
      <c r="BC152" s="884"/>
      <c r="BD152" s="884"/>
      <c r="BE152" s="884"/>
      <c r="BF152" s="884"/>
      <c r="BG152" s="884"/>
      <c r="BH152" s="884"/>
      <c r="BI152" s="884"/>
      <c r="BJ152" s="884"/>
      <c r="BK152" s="884"/>
      <c r="BL152" s="884"/>
      <c r="BM152" s="884"/>
      <c r="BN152" s="884"/>
      <c r="BO152" s="884"/>
      <c r="BP152" s="884"/>
      <c r="BQ152" s="884"/>
      <c r="BR152" s="884"/>
      <c r="BS152" s="884"/>
      <c r="BT152" s="884"/>
      <c r="BU152" s="884"/>
      <c r="BV152" s="884"/>
      <c r="BW152" s="884"/>
      <c r="BX152" s="884"/>
      <c r="BY152" s="884"/>
      <c r="BZ152" s="884"/>
      <c r="CA152" s="884"/>
    </row>
    <row r="153" spans="2:79" s="854" customFormat="1">
      <c r="B153" s="855" t="s">
        <v>860</v>
      </c>
      <c r="C153" s="856" t="s">
        <v>102</v>
      </c>
      <c r="D153" s="874"/>
      <c r="E153" s="875"/>
      <c r="F153" s="875"/>
      <c r="G153" s="849">
        <f t="shared" si="48"/>
        <v>0</v>
      </c>
      <c r="H153" s="874"/>
      <c r="I153" s="875"/>
      <c r="J153" s="875"/>
      <c r="K153" s="849">
        <f t="shared" si="49"/>
        <v>0</v>
      </c>
      <c r="L153" s="874"/>
      <c r="M153" s="875"/>
      <c r="N153" s="875"/>
      <c r="O153" s="849">
        <f t="shared" si="50"/>
        <v>0</v>
      </c>
      <c r="P153" s="874"/>
      <c r="Q153" s="875"/>
      <c r="R153" s="875"/>
      <c r="S153" s="849">
        <f t="shared" si="51"/>
        <v>0</v>
      </c>
      <c r="T153" s="884"/>
      <c r="U153" s="884"/>
      <c r="V153" s="884"/>
      <c r="W153" s="884"/>
      <c r="X153" s="884"/>
      <c r="Y153" s="884"/>
      <c r="Z153" s="884"/>
      <c r="AA153" s="884"/>
      <c r="AB153" s="884"/>
      <c r="AC153" s="884"/>
      <c r="AD153" s="884"/>
      <c r="AE153" s="884"/>
      <c r="AF153" s="884"/>
      <c r="AG153" s="884"/>
      <c r="AH153" s="884"/>
      <c r="AI153" s="884"/>
      <c r="AJ153" s="884"/>
      <c r="AK153" s="884"/>
      <c r="AL153" s="884"/>
      <c r="AM153" s="884"/>
      <c r="AN153" s="884"/>
      <c r="AO153" s="884"/>
      <c r="AP153" s="884"/>
      <c r="AQ153" s="884"/>
      <c r="AR153" s="884"/>
      <c r="AS153" s="884"/>
      <c r="AT153" s="884"/>
      <c r="AU153" s="884"/>
      <c r="AV153" s="884"/>
      <c r="AW153" s="884"/>
      <c r="AX153" s="884"/>
      <c r="AY153" s="884"/>
      <c r="AZ153" s="884"/>
      <c r="BA153" s="884"/>
      <c r="BB153" s="884"/>
      <c r="BC153" s="884"/>
      <c r="BD153" s="884"/>
      <c r="BE153" s="884"/>
      <c r="BF153" s="884"/>
      <c r="BG153" s="884"/>
      <c r="BH153" s="884"/>
      <c r="BI153" s="884"/>
      <c r="BJ153" s="884"/>
      <c r="BK153" s="884"/>
      <c r="BL153" s="884"/>
      <c r="BM153" s="884"/>
      <c r="BN153" s="884"/>
      <c r="BO153" s="884"/>
      <c r="BP153" s="884"/>
      <c r="BQ153" s="884"/>
      <c r="BR153" s="884"/>
      <c r="BS153" s="884"/>
      <c r="BT153" s="884"/>
      <c r="BU153" s="884"/>
      <c r="BV153" s="884"/>
      <c r="BW153" s="884"/>
      <c r="BX153" s="884"/>
      <c r="BY153" s="884"/>
      <c r="BZ153" s="884"/>
      <c r="CA153" s="884"/>
    </row>
    <row r="154" spans="2:79" s="854" customFormat="1">
      <c r="B154" s="855" t="s">
        <v>861</v>
      </c>
      <c r="C154" s="856" t="s">
        <v>102</v>
      </c>
      <c r="D154" s="874"/>
      <c r="E154" s="875"/>
      <c r="F154" s="875"/>
      <c r="G154" s="849">
        <f t="shared" si="48"/>
        <v>0</v>
      </c>
      <c r="H154" s="874"/>
      <c r="I154" s="875"/>
      <c r="J154" s="875"/>
      <c r="K154" s="849">
        <f t="shared" si="49"/>
        <v>0</v>
      </c>
      <c r="L154" s="874"/>
      <c r="M154" s="875"/>
      <c r="N154" s="875"/>
      <c r="O154" s="849">
        <f t="shared" si="50"/>
        <v>0</v>
      </c>
      <c r="P154" s="874"/>
      <c r="Q154" s="875"/>
      <c r="R154" s="875"/>
      <c r="S154" s="849">
        <f t="shared" si="51"/>
        <v>0</v>
      </c>
      <c r="T154" s="884"/>
      <c r="U154" s="884"/>
      <c r="V154" s="884"/>
      <c r="W154" s="884"/>
      <c r="X154" s="884"/>
      <c r="Y154" s="884"/>
      <c r="Z154" s="884"/>
      <c r="AA154" s="884"/>
      <c r="AB154" s="884"/>
      <c r="AC154" s="884"/>
      <c r="AD154" s="884"/>
      <c r="AE154" s="884"/>
      <c r="AF154" s="884"/>
      <c r="AG154" s="884"/>
      <c r="AH154" s="884"/>
      <c r="AI154" s="884"/>
      <c r="AJ154" s="884"/>
      <c r="AK154" s="884"/>
      <c r="AL154" s="884"/>
      <c r="AM154" s="884"/>
      <c r="AN154" s="884"/>
      <c r="AO154" s="884"/>
      <c r="AP154" s="884"/>
      <c r="AQ154" s="884"/>
      <c r="AR154" s="884"/>
      <c r="AS154" s="884"/>
      <c r="AT154" s="884"/>
      <c r="AU154" s="884"/>
      <c r="AV154" s="884"/>
      <c r="AW154" s="884"/>
      <c r="AX154" s="884"/>
      <c r="AY154" s="884"/>
      <c r="AZ154" s="884"/>
      <c r="BA154" s="884"/>
      <c r="BB154" s="884"/>
      <c r="BC154" s="884"/>
      <c r="BD154" s="884"/>
      <c r="BE154" s="884"/>
      <c r="BF154" s="884"/>
      <c r="BG154" s="884"/>
      <c r="BH154" s="884"/>
      <c r="BI154" s="884"/>
      <c r="BJ154" s="884"/>
      <c r="BK154" s="884"/>
      <c r="BL154" s="884"/>
      <c r="BM154" s="884"/>
      <c r="BN154" s="884"/>
      <c r="BO154" s="884"/>
      <c r="BP154" s="884"/>
      <c r="BQ154" s="884"/>
      <c r="BR154" s="884"/>
      <c r="BS154" s="884"/>
      <c r="BT154" s="884"/>
      <c r="BU154" s="884"/>
      <c r="BV154" s="884"/>
      <c r="BW154" s="884"/>
      <c r="BX154" s="884"/>
      <c r="BY154" s="884"/>
      <c r="BZ154" s="884"/>
      <c r="CA154" s="884"/>
    </row>
    <row r="155" spans="2:79" s="854" customFormat="1">
      <c r="B155" s="855" t="s">
        <v>862</v>
      </c>
      <c r="C155" s="856" t="s">
        <v>102</v>
      </c>
      <c r="D155" s="874"/>
      <c r="E155" s="875"/>
      <c r="F155" s="875"/>
      <c r="G155" s="849">
        <f t="shared" si="48"/>
        <v>0</v>
      </c>
      <c r="H155" s="874"/>
      <c r="I155" s="875"/>
      <c r="J155" s="875"/>
      <c r="K155" s="849">
        <f t="shared" si="49"/>
        <v>0</v>
      </c>
      <c r="L155" s="874"/>
      <c r="M155" s="875"/>
      <c r="N155" s="875"/>
      <c r="O155" s="849">
        <f t="shared" si="50"/>
        <v>0</v>
      </c>
      <c r="P155" s="874"/>
      <c r="Q155" s="875"/>
      <c r="R155" s="875"/>
      <c r="S155" s="849">
        <f t="shared" si="51"/>
        <v>0</v>
      </c>
      <c r="T155" s="884"/>
      <c r="U155" s="884"/>
      <c r="V155" s="884"/>
      <c r="W155" s="884"/>
      <c r="X155" s="884"/>
      <c r="Y155" s="884"/>
      <c r="Z155" s="884"/>
      <c r="AA155" s="884"/>
      <c r="AB155" s="884"/>
      <c r="AC155" s="884"/>
      <c r="AD155" s="884"/>
      <c r="AE155" s="884"/>
      <c r="AF155" s="884"/>
      <c r="AG155" s="884"/>
      <c r="AH155" s="884"/>
      <c r="AI155" s="884"/>
      <c r="AJ155" s="884"/>
      <c r="AK155" s="884"/>
      <c r="AL155" s="884"/>
      <c r="AM155" s="884"/>
      <c r="AN155" s="884"/>
      <c r="AO155" s="884"/>
      <c r="AP155" s="884"/>
      <c r="AQ155" s="884"/>
      <c r="AR155" s="884"/>
      <c r="AS155" s="884"/>
      <c r="AT155" s="884"/>
      <c r="AU155" s="884"/>
      <c r="AV155" s="884"/>
      <c r="AW155" s="884"/>
      <c r="AX155" s="884"/>
      <c r="AY155" s="884"/>
      <c r="AZ155" s="884"/>
      <c r="BA155" s="884"/>
      <c r="BB155" s="884"/>
      <c r="BC155" s="884"/>
      <c r="BD155" s="884"/>
      <c r="BE155" s="884"/>
      <c r="BF155" s="884"/>
      <c r="BG155" s="884"/>
      <c r="BH155" s="884"/>
      <c r="BI155" s="884"/>
      <c r="BJ155" s="884"/>
      <c r="BK155" s="884"/>
      <c r="BL155" s="884"/>
      <c r="BM155" s="884"/>
      <c r="BN155" s="884"/>
      <c r="BO155" s="884"/>
      <c r="BP155" s="884"/>
      <c r="BQ155" s="884"/>
      <c r="BR155" s="884"/>
      <c r="BS155" s="884"/>
      <c r="BT155" s="884"/>
      <c r="BU155" s="884"/>
      <c r="BV155" s="884"/>
      <c r="BW155" s="884"/>
      <c r="BX155" s="884"/>
      <c r="BY155" s="884"/>
      <c r="BZ155" s="884"/>
      <c r="CA155" s="884"/>
    </row>
    <row r="156" spans="2:79" s="854" customFormat="1">
      <c r="B156" s="855" t="s">
        <v>863</v>
      </c>
      <c r="C156" s="856" t="s">
        <v>102</v>
      </c>
      <c r="D156" s="874"/>
      <c r="E156" s="875"/>
      <c r="F156" s="875"/>
      <c r="G156" s="849">
        <f t="shared" si="48"/>
        <v>0</v>
      </c>
      <c r="H156" s="874"/>
      <c r="I156" s="875"/>
      <c r="J156" s="875"/>
      <c r="K156" s="849">
        <f t="shared" si="49"/>
        <v>0</v>
      </c>
      <c r="L156" s="874"/>
      <c r="M156" s="875"/>
      <c r="N156" s="875"/>
      <c r="O156" s="849">
        <f t="shared" si="50"/>
        <v>0</v>
      </c>
      <c r="P156" s="874"/>
      <c r="Q156" s="875"/>
      <c r="R156" s="875"/>
      <c r="S156" s="849">
        <f t="shared" si="51"/>
        <v>0</v>
      </c>
      <c r="T156" s="884"/>
      <c r="U156" s="884"/>
      <c r="V156" s="884"/>
      <c r="W156" s="884"/>
      <c r="X156" s="884"/>
      <c r="Y156" s="884"/>
      <c r="Z156" s="884"/>
      <c r="AA156" s="884"/>
      <c r="AB156" s="884"/>
      <c r="AC156" s="884"/>
      <c r="AD156" s="884"/>
      <c r="AE156" s="884"/>
      <c r="AF156" s="884"/>
      <c r="AG156" s="884"/>
      <c r="AH156" s="884"/>
      <c r="AI156" s="884"/>
      <c r="AJ156" s="884"/>
      <c r="AK156" s="884"/>
      <c r="AL156" s="884"/>
      <c r="AM156" s="884"/>
      <c r="AN156" s="884"/>
      <c r="AO156" s="884"/>
      <c r="AP156" s="884"/>
      <c r="AQ156" s="884"/>
      <c r="AR156" s="884"/>
      <c r="AS156" s="884"/>
      <c r="AT156" s="884"/>
      <c r="AU156" s="884"/>
      <c r="AV156" s="884"/>
      <c r="AW156" s="884"/>
      <c r="AX156" s="884"/>
      <c r="AY156" s="884"/>
      <c r="AZ156" s="884"/>
      <c r="BA156" s="884"/>
      <c r="BB156" s="884"/>
      <c r="BC156" s="884"/>
      <c r="BD156" s="884"/>
      <c r="BE156" s="884"/>
      <c r="BF156" s="884"/>
      <c r="BG156" s="884"/>
      <c r="BH156" s="884"/>
      <c r="BI156" s="884"/>
      <c r="BJ156" s="884"/>
      <c r="BK156" s="884"/>
      <c r="BL156" s="884"/>
      <c r="BM156" s="884"/>
      <c r="BN156" s="884"/>
      <c r="BO156" s="884"/>
      <c r="BP156" s="884"/>
      <c r="BQ156" s="884"/>
      <c r="BR156" s="884"/>
      <c r="BS156" s="884"/>
      <c r="BT156" s="884"/>
      <c r="BU156" s="884"/>
      <c r="BV156" s="884"/>
      <c r="BW156" s="884"/>
      <c r="BX156" s="884"/>
      <c r="BY156" s="884"/>
      <c r="BZ156" s="884"/>
      <c r="CA156" s="884"/>
    </row>
    <row r="157" spans="2:79" s="854" customFormat="1">
      <c r="B157" s="855" t="s">
        <v>864</v>
      </c>
      <c r="C157" s="856" t="s">
        <v>102</v>
      </c>
      <c r="D157" s="874"/>
      <c r="E157" s="875"/>
      <c r="F157" s="875"/>
      <c r="G157" s="849">
        <f t="shared" si="48"/>
        <v>0</v>
      </c>
      <c r="H157" s="874"/>
      <c r="I157" s="875"/>
      <c r="J157" s="875"/>
      <c r="K157" s="849">
        <f t="shared" si="49"/>
        <v>0</v>
      </c>
      <c r="L157" s="874"/>
      <c r="M157" s="875"/>
      <c r="N157" s="875"/>
      <c r="O157" s="849">
        <f t="shared" si="50"/>
        <v>0</v>
      </c>
      <c r="P157" s="874"/>
      <c r="Q157" s="875"/>
      <c r="R157" s="875"/>
      <c r="S157" s="849">
        <f t="shared" si="51"/>
        <v>0</v>
      </c>
      <c r="T157" s="884"/>
      <c r="U157" s="884"/>
      <c r="V157" s="884"/>
      <c r="W157" s="884"/>
      <c r="X157" s="884"/>
      <c r="Y157" s="884"/>
      <c r="Z157" s="884"/>
      <c r="AA157" s="884"/>
      <c r="AB157" s="884"/>
      <c r="AC157" s="884"/>
      <c r="AD157" s="884"/>
      <c r="AE157" s="884"/>
      <c r="AF157" s="884"/>
      <c r="AG157" s="884"/>
      <c r="AH157" s="884"/>
      <c r="AI157" s="884"/>
      <c r="AJ157" s="884"/>
      <c r="AK157" s="884"/>
      <c r="AL157" s="884"/>
      <c r="AM157" s="884"/>
      <c r="AN157" s="884"/>
      <c r="AO157" s="884"/>
      <c r="AP157" s="884"/>
      <c r="AQ157" s="884"/>
      <c r="AR157" s="884"/>
      <c r="AS157" s="884"/>
      <c r="AT157" s="884"/>
      <c r="AU157" s="884"/>
      <c r="AV157" s="884"/>
      <c r="AW157" s="884"/>
      <c r="AX157" s="884"/>
      <c r="AY157" s="884"/>
      <c r="AZ157" s="884"/>
      <c r="BA157" s="884"/>
      <c r="BB157" s="884"/>
      <c r="BC157" s="884"/>
      <c r="BD157" s="884"/>
      <c r="BE157" s="884"/>
      <c r="BF157" s="884"/>
      <c r="BG157" s="884"/>
      <c r="BH157" s="884"/>
      <c r="BI157" s="884"/>
      <c r="BJ157" s="884"/>
      <c r="BK157" s="884"/>
      <c r="BL157" s="884"/>
      <c r="BM157" s="884"/>
      <c r="BN157" s="884"/>
      <c r="BO157" s="884"/>
      <c r="BP157" s="884"/>
      <c r="BQ157" s="884"/>
      <c r="BR157" s="884"/>
      <c r="BS157" s="884"/>
      <c r="BT157" s="884"/>
      <c r="BU157" s="884"/>
      <c r="BV157" s="884"/>
      <c r="BW157" s="884"/>
      <c r="BX157" s="884"/>
      <c r="BY157" s="884"/>
      <c r="BZ157" s="884"/>
      <c r="CA157" s="884"/>
    </row>
    <row r="158" spans="2:79" s="854" customFormat="1">
      <c r="B158" s="855" t="s">
        <v>865</v>
      </c>
      <c r="C158" s="856" t="s">
        <v>102</v>
      </c>
      <c r="D158" s="874"/>
      <c r="E158" s="875"/>
      <c r="F158" s="875"/>
      <c r="G158" s="849">
        <f t="shared" si="48"/>
        <v>0</v>
      </c>
      <c r="H158" s="874"/>
      <c r="I158" s="875"/>
      <c r="J158" s="875"/>
      <c r="K158" s="849">
        <f t="shared" si="49"/>
        <v>0</v>
      </c>
      <c r="L158" s="874"/>
      <c r="M158" s="875"/>
      <c r="N158" s="875"/>
      <c r="O158" s="849">
        <f t="shared" si="50"/>
        <v>0</v>
      </c>
      <c r="P158" s="874"/>
      <c r="Q158" s="875"/>
      <c r="R158" s="875"/>
      <c r="S158" s="849">
        <f t="shared" si="51"/>
        <v>0</v>
      </c>
      <c r="T158" s="884"/>
      <c r="U158" s="884"/>
      <c r="V158" s="884"/>
      <c r="W158" s="884"/>
      <c r="X158" s="884"/>
      <c r="Y158" s="884"/>
      <c r="Z158" s="884"/>
      <c r="AA158" s="884"/>
      <c r="AB158" s="884"/>
      <c r="AC158" s="884"/>
      <c r="AD158" s="884"/>
      <c r="AE158" s="884"/>
      <c r="AF158" s="884"/>
      <c r="AG158" s="884"/>
      <c r="AH158" s="884"/>
      <c r="AI158" s="884"/>
      <c r="AJ158" s="884"/>
      <c r="AK158" s="884"/>
      <c r="AL158" s="884"/>
      <c r="AM158" s="884"/>
      <c r="AN158" s="884"/>
      <c r="AO158" s="884"/>
      <c r="AP158" s="884"/>
      <c r="AQ158" s="884"/>
      <c r="AR158" s="884"/>
      <c r="AS158" s="884"/>
      <c r="AT158" s="884"/>
      <c r="AU158" s="884"/>
      <c r="AV158" s="884"/>
      <c r="AW158" s="884"/>
      <c r="AX158" s="884"/>
      <c r="AY158" s="884"/>
      <c r="AZ158" s="884"/>
      <c r="BA158" s="884"/>
      <c r="BB158" s="884"/>
      <c r="BC158" s="884"/>
      <c r="BD158" s="884"/>
      <c r="BE158" s="884"/>
      <c r="BF158" s="884"/>
      <c r="BG158" s="884"/>
      <c r="BH158" s="884"/>
      <c r="BI158" s="884"/>
      <c r="BJ158" s="884"/>
      <c r="BK158" s="884"/>
      <c r="BL158" s="884"/>
      <c r="BM158" s="884"/>
      <c r="BN158" s="884"/>
      <c r="BO158" s="884"/>
      <c r="BP158" s="884"/>
      <c r="BQ158" s="884"/>
      <c r="BR158" s="884"/>
      <c r="BS158" s="884"/>
      <c r="BT158" s="884"/>
      <c r="BU158" s="884"/>
      <c r="BV158" s="884"/>
      <c r="BW158" s="884"/>
      <c r="BX158" s="884"/>
      <c r="BY158" s="884"/>
      <c r="BZ158" s="884"/>
      <c r="CA158" s="884"/>
    </row>
    <row r="159" spans="2:79" s="854" customFormat="1">
      <c r="B159" s="855" t="s">
        <v>866</v>
      </c>
      <c r="C159" s="856" t="s">
        <v>102</v>
      </c>
      <c r="D159" s="874"/>
      <c r="E159" s="875"/>
      <c r="F159" s="875"/>
      <c r="G159" s="849">
        <f t="shared" si="48"/>
        <v>0</v>
      </c>
      <c r="H159" s="874"/>
      <c r="I159" s="875"/>
      <c r="J159" s="875"/>
      <c r="K159" s="849">
        <f t="shared" si="49"/>
        <v>0</v>
      </c>
      <c r="L159" s="874"/>
      <c r="M159" s="875"/>
      <c r="N159" s="875"/>
      <c r="O159" s="849">
        <f t="shared" si="50"/>
        <v>0</v>
      </c>
      <c r="P159" s="874"/>
      <c r="Q159" s="875"/>
      <c r="R159" s="875"/>
      <c r="S159" s="849">
        <f t="shared" si="51"/>
        <v>0</v>
      </c>
      <c r="T159" s="884"/>
      <c r="U159" s="884"/>
      <c r="V159" s="884"/>
      <c r="W159" s="884"/>
      <c r="X159" s="884"/>
      <c r="Y159" s="884"/>
      <c r="Z159" s="884"/>
      <c r="AA159" s="884"/>
      <c r="AB159" s="884"/>
      <c r="AC159" s="884"/>
      <c r="AD159" s="884"/>
      <c r="AE159" s="884"/>
      <c r="AF159" s="884"/>
      <c r="AG159" s="884"/>
      <c r="AH159" s="884"/>
      <c r="AI159" s="884"/>
      <c r="AJ159" s="884"/>
      <c r="AK159" s="884"/>
      <c r="AL159" s="884"/>
      <c r="AM159" s="884"/>
      <c r="AN159" s="884"/>
      <c r="AO159" s="884"/>
      <c r="AP159" s="884"/>
      <c r="AQ159" s="884"/>
      <c r="AR159" s="884"/>
      <c r="AS159" s="884"/>
      <c r="AT159" s="884"/>
      <c r="AU159" s="884"/>
      <c r="AV159" s="884"/>
      <c r="AW159" s="884"/>
      <c r="AX159" s="884"/>
      <c r="AY159" s="884"/>
      <c r="AZ159" s="884"/>
      <c r="BA159" s="884"/>
      <c r="BB159" s="884"/>
      <c r="BC159" s="884"/>
      <c r="BD159" s="884"/>
      <c r="BE159" s="884"/>
      <c r="BF159" s="884"/>
      <c r="BG159" s="884"/>
      <c r="BH159" s="884"/>
      <c r="BI159" s="884"/>
      <c r="BJ159" s="884"/>
      <c r="BK159" s="884"/>
      <c r="BL159" s="884"/>
      <c r="BM159" s="884"/>
      <c r="BN159" s="884"/>
      <c r="BO159" s="884"/>
      <c r="BP159" s="884"/>
      <c r="BQ159" s="884"/>
      <c r="BR159" s="884"/>
      <c r="BS159" s="884"/>
      <c r="BT159" s="884"/>
      <c r="BU159" s="884"/>
      <c r="BV159" s="884"/>
      <c r="BW159" s="884"/>
      <c r="BX159" s="884"/>
      <c r="BY159" s="884"/>
      <c r="BZ159" s="884"/>
      <c r="CA159" s="884"/>
    </row>
    <row r="160" spans="2:79" s="854" customFormat="1">
      <c r="B160" s="855" t="s">
        <v>867</v>
      </c>
      <c r="C160" s="856" t="s">
        <v>102</v>
      </c>
      <c r="D160" s="874"/>
      <c r="E160" s="875"/>
      <c r="F160" s="875"/>
      <c r="G160" s="849">
        <f t="shared" si="48"/>
        <v>0</v>
      </c>
      <c r="H160" s="874"/>
      <c r="I160" s="875"/>
      <c r="J160" s="875"/>
      <c r="K160" s="849">
        <f t="shared" si="49"/>
        <v>0</v>
      </c>
      <c r="L160" s="874"/>
      <c r="M160" s="875"/>
      <c r="N160" s="875"/>
      <c r="O160" s="849">
        <f t="shared" si="50"/>
        <v>0</v>
      </c>
      <c r="P160" s="874"/>
      <c r="Q160" s="875"/>
      <c r="R160" s="875"/>
      <c r="S160" s="849">
        <f t="shared" si="51"/>
        <v>0</v>
      </c>
      <c r="T160" s="884"/>
      <c r="U160" s="884"/>
      <c r="V160" s="884"/>
      <c r="W160" s="884"/>
      <c r="X160" s="884"/>
      <c r="Y160" s="884"/>
      <c r="Z160" s="884"/>
      <c r="AA160" s="884"/>
      <c r="AB160" s="884"/>
      <c r="AC160" s="884"/>
      <c r="AD160" s="884"/>
      <c r="AE160" s="884"/>
      <c r="AF160" s="884"/>
      <c r="AG160" s="884"/>
      <c r="AH160" s="884"/>
      <c r="AI160" s="884"/>
      <c r="AJ160" s="884"/>
      <c r="AK160" s="884"/>
      <c r="AL160" s="884"/>
      <c r="AM160" s="884"/>
      <c r="AN160" s="884"/>
      <c r="AO160" s="884"/>
      <c r="AP160" s="884"/>
      <c r="AQ160" s="884"/>
      <c r="AR160" s="884"/>
      <c r="AS160" s="884"/>
      <c r="AT160" s="884"/>
      <c r="AU160" s="884"/>
      <c r="AV160" s="884"/>
      <c r="AW160" s="884"/>
      <c r="AX160" s="884"/>
      <c r="AY160" s="884"/>
      <c r="AZ160" s="884"/>
      <c r="BA160" s="884"/>
      <c r="BB160" s="884"/>
      <c r="BC160" s="884"/>
      <c r="BD160" s="884"/>
      <c r="BE160" s="884"/>
      <c r="BF160" s="884"/>
      <c r="BG160" s="884"/>
      <c r="BH160" s="884"/>
      <c r="BI160" s="884"/>
      <c r="BJ160" s="884"/>
      <c r="BK160" s="884"/>
      <c r="BL160" s="884"/>
      <c r="BM160" s="884"/>
      <c r="BN160" s="884"/>
      <c r="BO160" s="884"/>
      <c r="BP160" s="884"/>
      <c r="BQ160" s="884"/>
      <c r="BR160" s="884"/>
      <c r="BS160" s="884"/>
      <c r="BT160" s="884"/>
      <c r="BU160" s="884"/>
      <c r="BV160" s="884"/>
      <c r="BW160" s="884"/>
      <c r="BX160" s="884"/>
      <c r="BY160" s="884"/>
      <c r="BZ160" s="884"/>
      <c r="CA160" s="884"/>
    </row>
    <row r="161" spans="2:79" s="854" customFormat="1">
      <c r="B161" s="855" t="s">
        <v>868</v>
      </c>
      <c r="C161" s="856" t="s">
        <v>102</v>
      </c>
      <c r="D161" s="874"/>
      <c r="E161" s="875"/>
      <c r="F161" s="875"/>
      <c r="G161" s="849">
        <f t="shared" si="48"/>
        <v>0</v>
      </c>
      <c r="H161" s="874"/>
      <c r="I161" s="875"/>
      <c r="J161" s="875"/>
      <c r="K161" s="849">
        <f t="shared" si="49"/>
        <v>0</v>
      </c>
      <c r="L161" s="874"/>
      <c r="M161" s="875"/>
      <c r="N161" s="875"/>
      <c r="O161" s="849">
        <f t="shared" si="50"/>
        <v>0</v>
      </c>
      <c r="P161" s="874"/>
      <c r="Q161" s="875"/>
      <c r="R161" s="875"/>
      <c r="S161" s="849">
        <f t="shared" si="51"/>
        <v>0</v>
      </c>
      <c r="T161" s="884"/>
      <c r="U161" s="884"/>
      <c r="V161" s="884"/>
      <c r="W161" s="884"/>
      <c r="X161" s="884"/>
      <c r="Y161" s="884"/>
      <c r="Z161" s="884"/>
      <c r="AA161" s="884"/>
      <c r="AB161" s="884"/>
      <c r="AC161" s="884"/>
      <c r="AD161" s="884"/>
      <c r="AE161" s="884"/>
      <c r="AF161" s="884"/>
      <c r="AG161" s="884"/>
      <c r="AH161" s="884"/>
      <c r="AI161" s="884"/>
      <c r="AJ161" s="884"/>
      <c r="AK161" s="884"/>
      <c r="AL161" s="884"/>
      <c r="AM161" s="884"/>
      <c r="AN161" s="884"/>
      <c r="AO161" s="884"/>
      <c r="AP161" s="884"/>
      <c r="AQ161" s="884"/>
      <c r="AR161" s="884"/>
      <c r="AS161" s="884"/>
      <c r="AT161" s="884"/>
      <c r="AU161" s="884"/>
      <c r="AV161" s="884"/>
      <c r="AW161" s="884"/>
      <c r="AX161" s="884"/>
      <c r="AY161" s="884"/>
      <c r="AZ161" s="884"/>
      <c r="BA161" s="884"/>
      <c r="BB161" s="884"/>
      <c r="BC161" s="884"/>
      <c r="BD161" s="884"/>
      <c r="BE161" s="884"/>
      <c r="BF161" s="884"/>
      <c r="BG161" s="884"/>
      <c r="BH161" s="884"/>
      <c r="BI161" s="884"/>
      <c r="BJ161" s="884"/>
      <c r="BK161" s="884"/>
      <c r="BL161" s="884"/>
      <c r="BM161" s="884"/>
      <c r="BN161" s="884"/>
      <c r="BO161" s="884"/>
      <c r="BP161" s="884"/>
      <c r="BQ161" s="884"/>
      <c r="BR161" s="884"/>
      <c r="BS161" s="884"/>
      <c r="BT161" s="884"/>
      <c r="BU161" s="884"/>
      <c r="BV161" s="884"/>
      <c r="BW161" s="884"/>
      <c r="BX161" s="884"/>
      <c r="BY161" s="884"/>
      <c r="BZ161" s="884"/>
      <c r="CA161" s="884"/>
    </row>
    <row r="162" spans="2:79" s="854" customFormat="1" ht="13.5" thickBot="1">
      <c r="B162" s="858" t="s">
        <v>1096</v>
      </c>
      <c r="C162" s="859" t="s">
        <v>102</v>
      </c>
      <c r="D162" s="876"/>
      <c r="E162" s="877"/>
      <c r="F162" s="877"/>
      <c r="G162" s="860">
        <f>D162*(E162+F162)</f>
        <v>0</v>
      </c>
      <c r="H162" s="876"/>
      <c r="I162" s="877"/>
      <c r="J162" s="877"/>
      <c r="K162" s="860">
        <f>H162*(I162+J162)</f>
        <v>0</v>
      </c>
      <c r="L162" s="876"/>
      <c r="M162" s="877"/>
      <c r="N162" s="877"/>
      <c r="O162" s="860">
        <f>L162*(M162+N162)</f>
        <v>0</v>
      </c>
      <c r="P162" s="876"/>
      <c r="Q162" s="877"/>
      <c r="R162" s="877"/>
      <c r="S162" s="860">
        <f>P162*(Q162+R162)</f>
        <v>0</v>
      </c>
      <c r="T162" s="884"/>
      <c r="U162" s="884"/>
      <c r="V162" s="884"/>
      <c r="W162" s="884"/>
      <c r="X162" s="884"/>
      <c r="Y162" s="884"/>
      <c r="Z162" s="884"/>
      <c r="AA162" s="884"/>
      <c r="AB162" s="884"/>
      <c r="AC162" s="884"/>
      <c r="AD162" s="884"/>
      <c r="AE162" s="884"/>
      <c r="AF162" s="884"/>
      <c r="AG162" s="884"/>
      <c r="AH162" s="884"/>
      <c r="AI162" s="884"/>
      <c r="AJ162" s="884"/>
      <c r="AK162" s="884"/>
      <c r="AL162" s="884"/>
      <c r="AM162" s="884"/>
      <c r="AN162" s="884"/>
      <c r="AO162" s="884"/>
      <c r="AP162" s="884"/>
      <c r="AQ162" s="884"/>
      <c r="AR162" s="884"/>
      <c r="AS162" s="884"/>
      <c r="AT162" s="884"/>
      <c r="AU162" s="884"/>
      <c r="AV162" s="884"/>
      <c r="AW162" s="884"/>
      <c r="AX162" s="884"/>
      <c r="AY162" s="884"/>
      <c r="AZ162" s="884"/>
      <c r="BA162" s="884"/>
      <c r="BB162" s="884"/>
      <c r="BC162" s="884"/>
      <c r="BD162" s="884"/>
      <c r="BE162" s="884"/>
      <c r="BF162" s="884"/>
      <c r="BG162" s="884"/>
      <c r="BH162" s="884"/>
      <c r="BI162" s="884"/>
      <c r="BJ162" s="884"/>
      <c r="BK162" s="884"/>
      <c r="BL162" s="884"/>
      <c r="BM162" s="884"/>
      <c r="BN162" s="884"/>
      <c r="BO162" s="884"/>
      <c r="BP162" s="884"/>
      <c r="BQ162" s="884"/>
      <c r="BR162" s="884"/>
      <c r="BS162" s="884"/>
      <c r="BT162" s="884"/>
      <c r="BU162" s="884"/>
      <c r="BV162" s="884"/>
      <c r="BW162" s="884"/>
      <c r="BX162" s="884"/>
      <c r="BY162" s="884"/>
      <c r="BZ162" s="884"/>
      <c r="CA162" s="884"/>
    </row>
    <row r="163" spans="2:79" s="145" customFormat="1" ht="13.5" thickBot="1">
      <c r="C163" s="260"/>
    </row>
    <row r="164" spans="2:79" ht="13.5" thickBot="1">
      <c r="C164" s="861">
        <v>41274</v>
      </c>
      <c r="D164" s="861">
        <v>41639</v>
      </c>
      <c r="E164" s="861">
        <v>42004</v>
      </c>
      <c r="F164" s="861">
        <v>42369</v>
      </c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</row>
    <row r="165" spans="2:79" ht="13.5" thickBot="1">
      <c r="B165" s="862" t="s">
        <v>886</v>
      </c>
      <c r="C165" s="287">
        <f>SUM(C166:C168,C176:C179,C184)</f>
        <v>0</v>
      </c>
      <c r="D165" s="287">
        <f t="shared" ref="D165:F165" si="52">SUM(D166:D168,D176:D179,D184)</f>
        <v>0</v>
      </c>
      <c r="E165" s="287">
        <f t="shared" si="52"/>
        <v>0</v>
      </c>
      <c r="F165" s="287">
        <f t="shared" si="52"/>
        <v>0</v>
      </c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</row>
    <row r="166" spans="2:79">
      <c r="B166" s="863" t="s">
        <v>887</v>
      </c>
      <c r="C166" s="288"/>
      <c r="D166" s="288"/>
      <c r="E166" s="288"/>
      <c r="F166" s="288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</row>
    <row r="167" spans="2:79">
      <c r="B167" s="864" t="s">
        <v>888</v>
      </c>
      <c r="C167" s="289"/>
      <c r="D167" s="289"/>
      <c r="E167" s="289"/>
      <c r="F167" s="289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</row>
    <row r="168" spans="2:79">
      <c r="B168" s="866" t="s">
        <v>889</v>
      </c>
      <c r="C168" s="865">
        <f>C169+C170+C175</f>
        <v>0</v>
      </c>
      <c r="D168" s="865">
        <f t="shared" ref="D168:F168" si="53">D169+D170+D175</f>
        <v>0</v>
      </c>
      <c r="E168" s="865">
        <f t="shared" si="53"/>
        <v>0</v>
      </c>
      <c r="F168" s="865">
        <f t="shared" si="53"/>
        <v>0</v>
      </c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</row>
    <row r="169" spans="2:79">
      <c r="B169" s="867" t="s">
        <v>890</v>
      </c>
      <c r="C169" s="290"/>
      <c r="D169" s="290"/>
      <c r="E169" s="290"/>
      <c r="F169" s="290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</row>
    <row r="170" spans="2:79">
      <c r="B170" s="867" t="s">
        <v>891</v>
      </c>
      <c r="C170" s="868">
        <f>SUM(C171:C174)</f>
        <v>0</v>
      </c>
      <c r="D170" s="868">
        <f t="shared" ref="D170:F170" si="54">SUM(D171:D174)</f>
        <v>0</v>
      </c>
      <c r="E170" s="868">
        <f t="shared" si="54"/>
        <v>0</v>
      </c>
      <c r="F170" s="868">
        <f t="shared" si="54"/>
        <v>0</v>
      </c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</row>
    <row r="171" spans="2:79">
      <c r="B171" s="869" t="s">
        <v>892</v>
      </c>
      <c r="C171" s="290"/>
      <c r="D171" s="290"/>
      <c r="E171" s="290"/>
      <c r="F171" s="290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</row>
    <row r="172" spans="2:79">
      <c r="B172" s="869" t="s">
        <v>893</v>
      </c>
      <c r="C172" s="290"/>
      <c r="D172" s="290"/>
      <c r="E172" s="290"/>
      <c r="F172" s="290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</row>
    <row r="173" spans="2:79">
      <c r="B173" s="869" t="s">
        <v>894</v>
      </c>
      <c r="C173" s="290"/>
      <c r="D173" s="290"/>
      <c r="E173" s="290"/>
      <c r="F173" s="290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303"/>
      <c r="U173" s="303"/>
      <c r="V173" s="303"/>
      <c r="W173" s="303"/>
      <c r="X173" s="303"/>
      <c r="Y173" s="303"/>
      <c r="Z173" s="303"/>
      <c r="AA173" s="303"/>
      <c r="AB173" s="303"/>
      <c r="AC173" s="303"/>
      <c r="AD173" s="303"/>
      <c r="AE173" s="303"/>
      <c r="AF173" s="303"/>
      <c r="AG173" s="303"/>
      <c r="AH173" s="303"/>
      <c r="AI173" s="303"/>
      <c r="AJ173" s="303"/>
      <c r="AK173" s="303"/>
      <c r="AL173" s="303"/>
      <c r="AM173" s="303"/>
      <c r="AN173" s="303"/>
      <c r="AO173" s="303"/>
      <c r="AP173" s="303"/>
      <c r="AQ173" s="303"/>
      <c r="AR173" s="303"/>
      <c r="AS173" s="303"/>
      <c r="AT173" s="303"/>
      <c r="AU173" s="303"/>
      <c r="AV173" s="303"/>
      <c r="AW173" s="303"/>
      <c r="AX173" s="303"/>
      <c r="AY173" s="303"/>
      <c r="AZ173" s="303"/>
      <c r="BA173" s="303"/>
      <c r="BB173" s="303"/>
      <c r="BC173" s="303"/>
      <c r="BD173" s="303"/>
      <c r="BE173" s="303"/>
      <c r="BF173" s="303"/>
      <c r="BG173" s="303"/>
      <c r="BH173" s="303"/>
      <c r="BI173" s="303"/>
      <c r="BJ173" s="303"/>
      <c r="BK173" s="303"/>
      <c r="BL173" s="303"/>
      <c r="BM173" s="303"/>
      <c r="BN173" s="303"/>
      <c r="BO173" s="303"/>
      <c r="BP173" s="303"/>
      <c r="BQ173" s="303"/>
      <c r="BR173" s="303"/>
      <c r="BS173" s="303"/>
      <c r="BT173" s="303"/>
      <c r="BU173" s="303"/>
      <c r="BV173" s="303"/>
      <c r="BW173" s="303"/>
      <c r="BX173" s="303"/>
      <c r="BY173" s="303"/>
      <c r="BZ173" s="303"/>
      <c r="CA173" s="303"/>
    </row>
    <row r="174" spans="2:79">
      <c r="B174" s="869" t="s">
        <v>895</v>
      </c>
      <c r="C174" s="290"/>
      <c r="D174" s="290"/>
      <c r="E174" s="290"/>
      <c r="F174" s="290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303"/>
      <c r="U174" s="303"/>
      <c r="V174" s="303"/>
      <c r="W174" s="303"/>
      <c r="X174" s="303"/>
      <c r="Y174" s="303"/>
      <c r="Z174" s="303"/>
      <c r="AA174" s="303"/>
      <c r="AB174" s="303"/>
      <c r="AC174" s="303"/>
      <c r="AD174" s="303"/>
      <c r="AE174" s="303"/>
      <c r="AF174" s="303"/>
      <c r="AG174" s="303"/>
      <c r="AH174" s="303"/>
      <c r="AI174" s="303"/>
      <c r="AJ174" s="303"/>
      <c r="AK174" s="303"/>
      <c r="AL174" s="303"/>
      <c r="AM174" s="303"/>
      <c r="AN174" s="303"/>
      <c r="AO174" s="303"/>
      <c r="AP174" s="303"/>
      <c r="AQ174" s="303"/>
      <c r="AR174" s="303"/>
      <c r="AS174" s="303"/>
      <c r="AT174" s="303"/>
      <c r="AU174" s="303"/>
      <c r="AV174" s="303"/>
      <c r="AW174" s="303"/>
      <c r="AX174" s="303"/>
      <c r="AY174" s="303"/>
      <c r="AZ174" s="303"/>
      <c r="BA174" s="303"/>
      <c r="BB174" s="303"/>
      <c r="BC174" s="303"/>
      <c r="BD174" s="303"/>
      <c r="BE174" s="303"/>
      <c r="BF174" s="303"/>
      <c r="BG174" s="303"/>
      <c r="BH174" s="303"/>
      <c r="BI174" s="303"/>
      <c r="BJ174" s="303"/>
      <c r="BK174" s="303"/>
      <c r="BL174" s="303"/>
      <c r="BM174" s="303"/>
      <c r="BN174" s="303"/>
      <c r="BO174" s="303"/>
      <c r="BP174" s="303"/>
      <c r="BQ174" s="303"/>
      <c r="BR174" s="303"/>
      <c r="BS174" s="303"/>
      <c r="BT174" s="303"/>
      <c r="BU174" s="303"/>
      <c r="BV174" s="303"/>
      <c r="BW174" s="303"/>
      <c r="BX174" s="303"/>
      <c r="BY174" s="303"/>
      <c r="BZ174" s="303"/>
      <c r="CA174" s="303"/>
    </row>
    <row r="175" spans="2:79">
      <c r="B175" s="867" t="s">
        <v>902</v>
      </c>
      <c r="C175" s="290"/>
      <c r="D175" s="290"/>
      <c r="E175" s="290"/>
      <c r="F175" s="290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303"/>
      <c r="U175" s="303"/>
      <c r="V175" s="303"/>
      <c r="W175" s="303"/>
      <c r="X175" s="303"/>
      <c r="Y175" s="303"/>
      <c r="Z175" s="303"/>
      <c r="AA175" s="303"/>
      <c r="AB175" s="303"/>
      <c r="AC175" s="303"/>
      <c r="AD175" s="303"/>
      <c r="AE175" s="303"/>
      <c r="AF175" s="303"/>
      <c r="AG175" s="303"/>
      <c r="AH175" s="303"/>
      <c r="AI175" s="303"/>
      <c r="AJ175" s="303"/>
      <c r="AK175" s="303"/>
      <c r="AL175" s="303"/>
      <c r="AM175" s="303"/>
      <c r="AN175" s="303"/>
      <c r="AO175" s="303"/>
      <c r="AP175" s="303"/>
      <c r="AQ175" s="303"/>
      <c r="AR175" s="303"/>
      <c r="AS175" s="303"/>
      <c r="AT175" s="303"/>
      <c r="AU175" s="303"/>
      <c r="AV175" s="303"/>
      <c r="AW175" s="303"/>
      <c r="AX175" s="303"/>
      <c r="AY175" s="303"/>
      <c r="AZ175" s="303"/>
      <c r="BA175" s="303"/>
      <c r="BB175" s="303"/>
      <c r="BC175" s="303"/>
      <c r="BD175" s="303"/>
      <c r="BE175" s="303"/>
      <c r="BF175" s="303"/>
      <c r="BG175" s="303"/>
      <c r="BH175" s="303"/>
      <c r="BI175" s="303"/>
      <c r="BJ175" s="303"/>
      <c r="BK175" s="303"/>
      <c r="BL175" s="303"/>
      <c r="BM175" s="303"/>
      <c r="BN175" s="303"/>
      <c r="BO175" s="303"/>
      <c r="BP175" s="303"/>
      <c r="BQ175" s="303"/>
      <c r="BR175" s="303"/>
      <c r="BS175" s="303"/>
      <c r="BT175" s="303"/>
      <c r="BU175" s="303"/>
      <c r="BV175" s="303"/>
      <c r="BW175" s="303"/>
      <c r="BX175" s="303"/>
      <c r="BY175" s="303"/>
      <c r="BZ175" s="303"/>
      <c r="CA175" s="303"/>
    </row>
    <row r="176" spans="2:79">
      <c r="B176" s="864" t="s">
        <v>896</v>
      </c>
      <c r="C176" s="289"/>
      <c r="D176" s="289"/>
      <c r="E176" s="289"/>
      <c r="F176" s="289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303"/>
      <c r="U176" s="303"/>
      <c r="V176" s="303"/>
      <c r="W176" s="303"/>
      <c r="X176" s="303"/>
      <c r="Y176" s="303"/>
      <c r="Z176" s="303"/>
      <c r="AA176" s="303"/>
      <c r="AB176" s="303"/>
      <c r="AC176" s="303"/>
      <c r="AD176" s="303"/>
      <c r="AE176" s="303"/>
      <c r="AF176" s="303"/>
      <c r="AG176" s="303"/>
      <c r="AH176" s="303"/>
      <c r="AI176" s="303"/>
      <c r="AJ176" s="303"/>
      <c r="AK176" s="303"/>
      <c r="AL176" s="303"/>
      <c r="AM176" s="303"/>
      <c r="AN176" s="303"/>
      <c r="AO176" s="303"/>
      <c r="AP176" s="303"/>
      <c r="AQ176" s="303"/>
      <c r="AR176" s="303"/>
      <c r="AS176" s="303"/>
      <c r="AT176" s="303"/>
      <c r="AU176" s="303"/>
      <c r="AV176" s="303"/>
      <c r="AW176" s="303"/>
      <c r="AX176" s="303"/>
      <c r="AY176" s="303"/>
      <c r="AZ176" s="303"/>
      <c r="BA176" s="303"/>
      <c r="BB176" s="303"/>
      <c r="BC176" s="303"/>
      <c r="BD176" s="303"/>
      <c r="BE176" s="303"/>
      <c r="BF176" s="303"/>
      <c r="BG176" s="303"/>
      <c r="BH176" s="303"/>
      <c r="BI176" s="303"/>
      <c r="BJ176" s="303"/>
      <c r="BK176" s="303"/>
      <c r="BL176" s="303"/>
      <c r="BM176" s="303"/>
      <c r="BN176" s="303"/>
      <c r="BO176" s="303"/>
      <c r="BP176" s="303"/>
      <c r="BQ176" s="303"/>
      <c r="BR176" s="303"/>
      <c r="BS176" s="303"/>
      <c r="BT176" s="303"/>
      <c r="BU176" s="303"/>
      <c r="BV176" s="303"/>
      <c r="BW176" s="303"/>
      <c r="BX176" s="303"/>
      <c r="BY176" s="303"/>
      <c r="BZ176" s="303"/>
      <c r="CA176" s="303"/>
    </row>
    <row r="177" spans="2:79">
      <c r="B177" s="864" t="s">
        <v>897</v>
      </c>
      <c r="C177" s="289"/>
      <c r="D177" s="289"/>
      <c r="E177" s="289"/>
      <c r="F177" s="289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303"/>
      <c r="U177" s="303"/>
      <c r="V177" s="303"/>
      <c r="W177" s="303"/>
      <c r="X177" s="303"/>
      <c r="Y177" s="303"/>
      <c r="Z177" s="303"/>
      <c r="AA177" s="303"/>
      <c r="AB177" s="303"/>
      <c r="AC177" s="303"/>
      <c r="AD177" s="303"/>
      <c r="AE177" s="303"/>
      <c r="AF177" s="303"/>
      <c r="AG177" s="303"/>
      <c r="AH177" s="303"/>
      <c r="AI177" s="303"/>
      <c r="AJ177" s="303"/>
      <c r="AK177" s="303"/>
      <c r="AL177" s="303"/>
      <c r="AM177" s="303"/>
      <c r="AN177" s="303"/>
      <c r="AO177" s="303"/>
      <c r="AP177" s="303"/>
      <c r="AQ177" s="303"/>
      <c r="AR177" s="303"/>
      <c r="AS177" s="303"/>
      <c r="AT177" s="303"/>
      <c r="AU177" s="303"/>
      <c r="AV177" s="303"/>
      <c r="AW177" s="303"/>
      <c r="AX177" s="303"/>
      <c r="AY177" s="303"/>
      <c r="AZ177" s="303"/>
      <c r="BA177" s="303"/>
      <c r="BB177" s="303"/>
      <c r="BC177" s="303"/>
      <c r="BD177" s="303"/>
      <c r="BE177" s="303"/>
      <c r="BF177" s="303"/>
      <c r="BG177" s="303"/>
      <c r="BH177" s="303"/>
      <c r="BI177" s="303"/>
      <c r="BJ177" s="303"/>
      <c r="BK177" s="303"/>
      <c r="BL177" s="303"/>
      <c r="BM177" s="303"/>
      <c r="BN177" s="303"/>
      <c r="BO177" s="303"/>
      <c r="BP177" s="303"/>
      <c r="BQ177" s="303"/>
      <c r="BR177" s="303"/>
      <c r="BS177" s="303"/>
      <c r="BT177" s="303"/>
      <c r="BU177" s="303"/>
      <c r="BV177" s="303"/>
      <c r="BW177" s="303"/>
      <c r="BX177" s="303"/>
      <c r="BY177" s="303"/>
      <c r="BZ177" s="303"/>
      <c r="CA177" s="303"/>
    </row>
    <row r="178" spans="2:79">
      <c r="B178" s="864" t="s">
        <v>969</v>
      </c>
      <c r="C178" s="289"/>
      <c r="D178" s="289"/>
      <c r="E178" s="289"/>
      <c r="F178" s="289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303"/>
      <c r="U178" s="303"/>
      <c r="V178" s="303"/>
      <c r="W178" s="303"/>
      <c r="X178" s="303"/>
      <c r="Y178" s="303"/>
      <c r="Z178" s="303"/>
      <c r="AA178" s="303"/>
      <c r="AB178" s="303"/>
      <c r="AC178" s="303"/>
      <c r="AD178" s="303"/>
      <c r="AE178" s="303"/>
      <c r="AF178" s="303"/>
      <c r="AG178" s="303"/>
      <c r="AH178" s="303"/>
      <c r="AI178" s="303"/>
      <c r="AJ178" s="303"/>
      <c r="AK178" s="303"/>
      <c r="AL178" s="303"/>
      <c r="AM178" s="303"/>
      <c r="AN178" s="303"/>
      <c r="AO178" s="303"/>
      <c r="AP178" s="303"/>
      <c r="AQ178" s="303"/>
      <c r="AR178" s="303"/>
      <c r="AS178" s="303"/>
      <c r="AT178" s="303"/>
      <c r="AU178" s="303"/>
      <c r="AV178" s="303"/>
      <c r="AW178" s="303"/>
      <c r="AX178" s="303"/>
      <c r="AY178" s="303"/>
      <c r="AZ178" s="303"/>
      <c r="BA178" s="303"/>
      <c r="BB178" s="303"/>
      <c r="BC178" s="303"/>
      <c r="BD178" s="303"/>
      <c r="BE178" s="303"/>
      <c r="BF178" s="303"/>
      <c r="BG178" s="303"/>
      <c r="BH178" s="303"/>
      <c r="BI178" s="303"/>
      <c r="BJ178" s="303"/>
      <c r="BK178" s="303"/>
      <c r="BL178" s="303"/>
      <c r="BM178" s="303"/>
      <c r="BN178" s="303"/>
      <c r="BO178" s="303"/>
      <c r="BP178" s="303"/>
      <c r="BQ178" s="303"/>
      <c r="BR178" s="303"/>
      <c r="BS178" s="303"/>
      <c r="BT178" s="303"/>
      <c r="BU178" s="303"/>
      <c r="BV178" s="303"/>
      <c r="BW178" s="303"/>
      <c r="BX178" s="303"/>
      <c r="BY178" s="303"/>
      <c r="BZ178" s="303"/>
      <c r="CA178" s="303"/>
    </row>
    <row r="179" spans="2:79">
      <c r="B179" s="864" t="s">
        <v>968</v>
      </c>
      <c r="C179" s="865">
        <f>SUM(C180:C183)</f>
        <v>0</v>
      </c>
      <c r="D179" s="865">
        <f t="shared" ref="D179:F179" si="55">SUM(D180:D183)</f>
        <v>0</v>
      </c>
      <c r="E179" s="865">
        <f t="shared" si="55"/>
        <v>0</v>
      </c>
      <c r="F179" s="865">
        <f t="shared" si="55"/>
        <v>0</v>
      </c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303"/>
      <c r="U179" s="303"/>
      <c r="V179" s="303"/>
      <c r="W179" s="303"/>
      <c r="X179" s="303"/>
      <c r="Y179" s="303"/>
      <c r="Z179" s="303"/>
      <c r="AA179" s="303"/>
      <c r="AB179" s="303"/>
      <c r="AC179" s="303"/>
      <c r="AD179" s="303"/>
      <c r="AE179" s="303"/>
      <c r="AF179" s="303"/>
      <c r="AG179" s="303"/>
      <c r="AH179" s="303"/>
      <c r="AI179" s="303"/>
      <c r="AJ179" s="303"/>
      <c r="AK179" s="303"/>
      <c r="AL179" s="303"/>
      <c r="AM179" s="303"/>
      <c r="AN179" s="303"/>
      <c r="AO179" s="303"/>
      <c r="AP179" s="303"/>
      <c r="AQ179" s="303"/>
      <c r="AR179" s="303"/>
      <c r="AS179" s="303"/>
      <c r="AT179" s="303"/>
      <c r="AU179" s="303"/>
      <c r="AV179" s="303"/>
      <c r="AW179" s="303"/>
      <c r="AX179" s="303"/>
      <c r="AY179" s="303"/>
      <c r="AZ179" s="303"/>
      <c r="BA179" s="303"/>
      <c r="BB179" s="303"/>
      <c r="BC179" s="303"/>
      <c r="BD179" s="303"/>
      <c r="BE179" s="303"/>
      <c r="BF179" s="303"/>
      <c r="BG179" s="303"/>
      <c r="BH179" s="303"/>
      <c r="BI179" s="303"/>
      <c r="BJ179" s="303"/>
      <c r="BK179" s="303"/>
      <c r="BL179" s="303"/>
      <c r="BM179" s="303"/>
      <c r="BN179" s="303"/>
      <c r="BO179" s="303"/>
      <c r="BP179" s="303"/>
      <c r="BQ179" s="303"/>
      <c r="BR179" s="303"/>
      <c r="BS179" s="303"/>
      <c r="BT179" s="303"/>
      <c r="BU179" s="303"/>
      <c r="BV179" s="303"/>
      <c r="BW179" s="303"/>
      <c r="BX179" s="303"/>
      <c r="BY179" s="303"/>
      <c r="BZ179" s="303"/>
      <c r="CA179" s="303"/>
    </row>
    <row r="180" spans="2:79">
      <c r="B180" s="867" t="s">
        <v>898</v>
      </c>
      <c r="C180" s="290"/>
      <c r="D180" s="290"/>
      <c r="E180" s="290"/>
      <c r="F180" s="290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303"/>
      <c r="AG180" s="303"/>
      <c r="AH180" s="303"/>
      <c r="AI180" s="303"/>
      <c r="AJ180" s="303"/>
      <c r="AK180" s="303"/>
      <c r="AL180" s="303"/>
      <c r="AM180" s="303"/>
      <c r="AN180" s="303"/>
      <c r="AO180" s="303"/>
      <c r="AP180" s="303"/>
      <c r="AQ180" s="303"/>
      <c r="AR180" s="303"/>
      <c r="AS180" s="303"/>
      <c r="AT180" s="303"/>
      <c r="AU180" s="303"/>
      <c r="AV180" s="303"/>
      <c r="AW180" s="303"/>
      <c r="AX180" s="303"/>
      <c r="AY180" s="303"/>
      <c r="AZ180" s="303"/>
      <c r="BA180" s="303"/>
      <c r="BB180" s="303"/>
      <c r="BC180" s="303"/>
      <c r="BD180" s="303"/>
      <c r="BE180" s="303"/>
      <c r="BF180" s="303"/>
      <c r="BG180" s="303"/>
      <c r="BH180" s="303"/>
      <c r="BI180" s="303"/>
      <c r="BJ180" s="303"/>
      <c r="BK180" s="303"/>
      <c r="BL180" s="303"/>
      <c r="BM180" s="303"/>
      <c r="BN180" s="303"/>
      <c r="BO180" s="303"/>
      <c r="BP180" s="303"/>
      <c r="BQ180" s="303"/>
      <c r="BR180" s="303"/>
      <c r="BS180" s="303"/>
      <c r="BT180" s="303"/>
      <c r="BU180" s="303"/>
      <c r="BV180" s="303"/>
      <c r="BW180" s="303"/>
      <c r="BX180" s="303"/>
      <c r="BY180" s="303"/>
      <c r="BZ180" s="303"/>
      <c r="CA180" s="303"/>
    </row>
    <row r="181" spans="2:79">
      <c r="B181" s="867" t="s">
        <v>899</v>
      </c>
      <c r="C181" s="290"/>
      <c r="D181" s="290"/>
      <c r="E181" s="290"/>
      <c r="F181" s="290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303"/>
      <c r="AG181" s="303"/>
      <c r="AH181" s="303"/>
      <c r="AI181" s="303"/>
      <c r="AJ181" s="303"/>
      <c r="AK181" s="303"/>
      <c r="AL181" s="303"/>
      <c r="AM181" s="303"/>
      <c r="AN181" s="303"/>
      <c r="AO181" s="303"/>
      <c r="AP181" s="303"/>
      <c r="AQ181" s="303"/>
      <c r="AR181" s="303"/>
      <c r="AS181" s="303"/>
      <c r="AT181" s="303"/>
      <c r="AU181" s="303"/>
      <c r="AV181" s="303"/>
      <c r="AW181" s="303"/>
      <c r="AX181" s="303"/>
      <c r="AY181" s="303"/>
      <c r="AZ181" s="303"/>
      <c r="BA181" s="303"/>
      <c r="BB181" s="303"/>
      <c r="BC181" s="303"/>
      <c r="BD181" s="303"/>
      <c r="BE181" s="303"/>
      <c r="BF181" s="303"/>
      <c r="BG181" s="303"/>
      <c r="BH181" s="303"/>
      <c r="BI181" s="303"/>
      <c r="BJ181" s="303"/>
      <c r="BK181" s="303"/>
      <c r="BL181" s="303"/>
      <c r="BM181" s="303"/>
      <c r="BN181" s="303"/>
      <c r="BO181" s="303"/>
      <c r="BP181" s="303"/>
      <c r="BQ181" s="303"/>
      <c r="BR181" s="303"/>
      <c r="BS181" s="303"/>
      <c r="BT181" s="303"/>
      <c r="BU181" s="303"/>
      <c r="BV181" s="303"/>
      <c r="BW181" s="303"/>
      <c r="BX181" s="303"/>
      <c r="BY181" s="303"/>
      <c r="BZ181" s="303"/>
      <c r="CA181" s="303"/>
    </row>
    <row r="182" spans="2:79">
      <c r="B182" s="867" t="s">
        <v>900</v>
      </c>
      <c r="C182" s="290"/>
      <c r="D182" s="290"/>
      <c r="E182" s="290"/>
      <c r="F182" s="290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303"/>
      <c r="AG182" s="303"/>
      <c r="AH182" s="303"/>
      <c r="AI182" s="303"/>
      <c r="AJ182" s="303"/>
      <c r="AK182" s="303"/>
      <c r="AL182" s="303"/>
      <c r="AM182" s="303"/>
      <c r="AN182" s="303"/>
      <c r="AO182" s="303"/>
      <c r="AP182" s="303"/>
      <c r="AQ182" s="303"/>
      <c r="AR182" s="303"/>
      <c r="AS182" s="303"/>
      <c r="AT182" s="303"/>
      <c r="AU182" s="303"/>
      <c r="AV182" s="303"/>
      <c r="AW182" s="303"/>
      <c r="AX182" s="303"/>
      <c r="AY182" s="303"/>
      <c r="AZ182" s="303"/>
      <c r="BA182" s="303"/>
      <c r="BB182" s="303"/>
      <c r="BC182" s="303"/>
      <c r="BD182" s="303"/>
      <c r="BE182" s="303"/>
      <c r="BF182" s="303"/>
      <c r="BG182" s="303"/>
      <c r="BH182" s="303"/>
      <c r="BI182" s="303"/>
      <c r="BJ182" s="303"/>
      <c r="BK182" s="303"/>
      <c r="BL182" s="303"/>
      <c r="BM182" s="303"/>
      <c r="BN182" s="303"/>
      <c r="BO182" s="303"/>
      <c r="BP182" s="303"/>
      <c r="BQ182" s="303"/>
      <c r="BR182" s="303"/>
      <c r="BS182" s="303"/>
      <c r="BT182" s="303"/>
      <c r="BU182" s="303"/>
      <c r="BV182" s="303"/>
      <c r="BW182" s="303"/>
      <c r="BX182" s="303"/>
      <c r="BY182" s="303"/>
      <c r="BZ182" s="303"/>
      <c r="CA182" s="303"/>
    </row>
    <row r="183" spans="2:79">
      <c r="B183" s="867" t="s">
        <v>901</v>
      </c>
      <c r="C183" s="290"/>
      <c r="D183" s="290"/>
      <c r="E183" s="290"/>
      <c r="F183" s="290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303"/>
      <c r="AG183" s="303"/>
      <c r="AH183" s="303"/>
      <c r="AI183" s="303"/>
      <c r="AJ183" s="303"/>
      <c r="AK183" s="303"/>
      <c r="AL183" s="303"/>
      <c r="AM183" s="303"/>
      <c r="AN183" s="303"/>
      <c r="AO183" s="303"/>
      <c r="AP183" s="303"/>
      <c r="AQ183" s="303"/>
      <c r="AR183" s="303"/>
      <c r="AS183" s="303"/>
      <c r="AT183" s="303"/>
      <c r="AU183" s="303"/>
      <c r="AV183" s="303"/>
      <c r="AW183" s="303"/>
      <c r="AX183" s="303"/>
      <c r="AY183" s="303"/>
      <c r="AZ183" s="303"/>
      <c r="BA183" s="303"/>
      <c r="BB183" s="303"/>
      <c r="BC183" s="303"/>
      <c r="BD183" s="303"/>
      <c r="BE183" s="303"/>
      <c r="BF183" s="303"/>
      <c r="BG183" s="303"/>
      <c r="BH183" s="303"/>
      <c r="BI183" s="303"/>
      <c r="BJ183" s="303"/>
      <c r="BK183" s="303"/>
      <c r="BL183" s="303"/>
      <c r="BM183" s="303"/>
      <c r="BN183" s="303"/>
      <c r="BO183" s="303"/>
      <c r="BP183" s="303"/>
      <c r="BQ183" s="303"/>
      <c r="BR183" s="303"/>
      <c r="BS183" s="303"/>
      <c r="BT183" s="303"/>
      <c r="BU183" s="303"/>
      <c r="BV183" s="303"/>
      <c r="BW183" s="303"/>
      <c r="BX183" s="303"/>
      <c r="BY183" s="303"/>
      <c r="BZ183" s="303"/>
      <c r="CA183" s="303"/>
    </row>
    <row r="184" spans="2:79" ht="13.5" thickBot="1">
      <c r="B184" s="870" t="s">
        <v>967</v>
      </c>
      <c r="C184" s="291"/>
      <c r="D184" s="291"/>
      <c r="E184" s="291"/>
      <c r="F184" s="291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303"/>
      <c r="U184" s="303"/>
      <c r="V184" s="303"/>
      <c r="W184" s="303"/>
      <c r="X184" s="303"/>
      <c r="Y184" s="303"/>
      <c r="Z184" s="303"/>
      <c r="AA184" s="303"/>
      <c r="AB184" s="303"/>
      <c r="AC184" s="303"/>
      <c r="AD184" s="303"/>
      <c r="AE184" s="303"/>
      <c r="AF184" s="303"/>
      <c r="AG184" s="303"/>
      <c r="AH184" s="303"/>
      <c r="AI184" s="303"/>
      <c r="AJ184" s="303"/>
      <c r="AK184" s="303"/>
      <c r="AL184" s="303"/>
      <c r="AM184" s="303"/>
      <c r="AN184" s="303"/>
      <c r="AO184" s="303"/>
      <c r="AP184" s="303"/>
      <c r="AQ184" s="303"/>
      <c r="AR184" s="303"/>
      <c r="AS184" s="303"/>
      <c r="AT184" s="303"/>
      <c r="AU184" s="303"/>
      <c r="AV184" s="303"/>
      <c r="AW184" s="303"/>
      <c r="AX184" s="303"/>
      <c r="AY184" s="303"/>
      <c r="AZ184" s="303"/>
      <c r="BA184" s="303"/>
      <c r="BB184" s="303"/>
      <c r="BC184" s="303"/>
      <c r="BD184" s="303"/>
      <c r="BE184" s="303"/>
      <c r="BF184" s="303"/>
      <c r="BG184" s="303"/>
      <c r="BH184" s="303"/>
      <c r="BI184" s="303"/>
      <c r="BJ184" s="303"/>
      <c r="BK184" s="303"/>
      <c r="BL184" s="303"/>
      <c r="BM184" s="303"/>
      <c r="BN184" s="303"/>
      <c r="BO184" s="303"/>
      <c r="BP184" s="303"/>
      <c r="BQ184" s="303"/>
      <c r="BR184" s="303"/>
      <c r="BS184" s="303"/>
      <c r="BT184" s="303"/>
      <c r="BU184" s="303"/>
      <c r="BV184" s="303"/>
      <c r="BW184" s="303"/>
      <c r="BX184" s="303"/>
      <c r="BY184" s="303"/>
      <c r="BZ184" s="303"/>
      <c r="CA184" s="303"/>
    </row>
    <row r="185" spans="2:79" s="145" customFormat="1" ht="9" customHeight="1">
      <c r="C185" s="260"/>
    </row>
    <row r="186" spans="2:79" s="145" customFormat="1">
      <c r="C186" s="260"/>
    </row>
    <row r="187" spans="2:79" s="145" customFormat="1">
      <c r="C187" s="260"/>
    </row>
    <row r="188" spans="2:79" s="145" customFormat="1">
      <c r="C188" s="260"/>
    </row>
    <row r="189" spans="2:79" s="145" customFormat="1">
      <c r="C189" s="260"/>
    </row>
    <row r="190" spans="2:79" s="145" customFormat="1">
      <c r="C190" s="260"/>
    </row>
    <row r="191" spans="2:79" s="145" customFormat="1">
      <c r="C191" s="260"/>
    </row>
    <row r="192" spans="2:79" s="145" customFormat="1">
      <c r="C192" s="260"/>
    </row>
    <row r="193" spans="3:3" s="145" customFormat="1">
      <c r="C193" s="260"/>
    </row>
    <row r="194" spans="3:3" s="145" customFormat="1">
      <c r="C194" s="260"/>
    </row>
    <row r="195" spans="3:3" s="145" customFormat="1">
      <c r="C195" s="260"/>
    </row>
    <row r="196" spans="3:3" s="145" customFormat="1">
      <c r="C196" s="260"/>
    </row>
    <row r="197" spans="3:3" s="145" customFormat="1">
      <c r="C197" s="260"/>
    </row>
    <row r="198" spans="3:3" s="145" customFormat="1">
      <c r="C198" s="260"/>
    </row>
    <row r="199" spans="3:3" s="145" customFormat="1">
      <c r="C199" s="260"/>
    </row>
    <row r="200" spans="3:3" s="145" customFormat="1">
      <c r="C200" s="260"/>
    </row>
    <row r="201" spans="3:3" s="145" customFormat="1">
      <c r="C201" s="260"/>
    </row>
    <row r="202" spans="3:3" s="145" customFormat="1">
      <c r="C202" s="260"/>
    </row>
    <row r="203" spans="3:3" s="145" customFormat="1">
      <c r="C203" s="260"/>
    </row>
    <row r="204" spans="3:3" s="145" customFormat="1">
      <c r="C204" s="260"/>
    </row>
    <row r="205" spans="3:3" s="145" customFormat="1">
      <c r="C205" s="260"/>
    </row>
    <row r="206" spans="3:3" s="145" customFormat="1">
      <c r="C206" s="260"/>
    </row>
    <row r="207" spans="3:3" s="145" customFormat="1">
      <c r="C207" s="260"/>
    </row>
    <row r="208" spans="3:3" s="145" customFormat="1">
      <c r="C208" s="260"/>
    </row>
    <row r="209" spans="3:3" s="145" customFormat="1">
      <c r="C209" s="260"/>
    </row>
    <row r="210" spans="3:3" s="145" customFormat="1">
      <c r="C210" s="260"/>
    </row>
    <row r="211" spans="3:3" s="145" customFormat="1">
      <c r="C211" s="260"/>
    </row>
    <row r="212" spans="3:3" s="145" customFormat="1">
      <c r="C212" s="260"/>
    </row>
    <row r="213" spans="3:3" s="145" customFormat="1">
      <c r="C213" s="260"/>
    </row>
    <row r="214" spans="3:3" s="145" customFormat="1">
      <c r="C214" s="260"/>
    </row>
    <row r="215" spans="3:3" s="145" customFormat="1">
      <c r="C215" s="260"/>
    </row>
    <row r="216" spans="3:3" s="145" customFormat="1">
      <c r="C216" s="260"/>
    </row>
    <row r="217" spans="3:3" s="145" customFormat="1">
      <c r="C217" s="260"/>
    </row>
    <row r="218" spans="3:3" s="145" customFormat="1">
      <c r="C218" s="260"/>
    </row>
    <row r="219" spans="3:3" s="145" customFormat="1">
      <c r="C219" s="260"/>
    </row>
    <row r="220" spans="3:3" s="145" customFormat="1">
      <c r="C220" s="260"/>
    </row>
    <row r="221" spans="3:3" s="145" customFormat="1">
      <c r="C221" s="260"/>
    </row>
    <row r="222" spans="3:3" s="145" customFormat="1">
      <c r="C222" s="260"/>
    </row>
    <row r="223" spans="3:3" s="145" customFormat="1">
      <c r="C223" s="260"/>
    </row>
    <row r="224" spans="3:3" s="145" customFormat="1">
      <c r="C224" s="260"/>
    </row>
    <row r="301" spans="3:3">
      <c r="C301" s="303"/>
    </row>
    <row r="302" spans="3:3">
      <c r="C302" s="303"/>
    </row>
    <row r="303" spans="3:3">
      <c r="C303" s="303"/>
    </row>
    <row r="304" spans="3:3">
      <c r="C304" s="303"/>
    </row>
    <row r="305" spans="3:3">
      <c r="C305" s="303"/>
    </row>
    <row r="306" spans="3:3">
      <c r="C306" s="303"/>
    </row>
    <row r="307" spans="3:3">
      <c r="C307" s="303"/>
    </row>
    <row r="308" spans="3:3">
      <c r="C308" s="303"/>
    </row>
    <row r="309" spans="3:3">
      <c r="C309" s="303"/>
    </row>
    <row r="310" spans="3:3">
      <c r="C310" s="303"/>
    </row>
    <row r="311" spans="3:3">
      <c r="C311" s="303"/>
    </row>
    <row r="312" spans="3:3">
      <c r="C312" s="303"/>
    </row>
    <row r="313" spans="3:3">
      <c r="C313" s="303"/>
    </row>
    <row r="314" spans="3:3">
      <c r="C314" s="303"/>
    </row>
    <row r="315" spans="3:3">
      <c r="C315" s="303"/>
    </row>
    <row r="316" spans="3:3">
      <c r="C316" s="303"/>
    </row>
    <row r="317" spans="3:3">
      <c r="C317" s="303"/>
    </row>
    <row r="318" spans="3:3">
      <c r="C318" s="303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53" orientation="landscape" r:id="rId1"/>
  <rowBreaks count="2" manualBreakCount="2">
    <brk id="72" max="19" man="1"/>
    <brk id="148" max="19" man="1"/>
  </rowBreaks>
  <ignoredErrors>
    <ignoredError sqref="G23:S74 G131:S131 G133:S136 H132:J132 L132:N132 P132:R132 G138:S162 G137:Q137 S137" formula="1"/>
    <ignoredError sqref="G75:S100 G116:S130" formula="1" unlockedFormula="1"/>
    <ignoredError sqref="G101:S115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A176"/>
  <sheetViews>
    <sheetView showGridLines="0" view="pageBreakPreview" topLeftCell="A16" zoomScale="85" zoomScaleNormal="80" zoomScaleSheetLayoutView="85" workbookViewId="0">
      <selection activeCell="C36" sqref="C36:F42"/>
    </sheetView>
  </sheetViews>
  <sheetFormatPr defaultColWidth="8.85546875" defaultRowHeight="12.75"/>
  <cols>
    <col min="1" max="1" width="1.7109375" style="303" customWidth="1"/>
    <col min="2" max="2" width="39.140625" style="303" customWidth="1"/>
    <col min="3" max="3" width="11.28515625" style="809" customWidth="1"/>
    <col min="4" max="19" width="12.7109375" style="303" customWidth="1"/>
    <col min="20" max="20" width="1.7109375" style="145" customWidth="1"/>
    <col min="21" max="34" width="10.7109375" style="145" customWidth="1"/>
    <col min="35" max="79" width="8.7109375" style="145" customWidth="1"/>
    <col min="80" max="87" width="8.7109375" style="303" customWidth="1"/>
    <col min="88" max="133" width="3.28515625" style="303" customWidth="1"/>
    <col min="134" max="16384" width="8.85546875" style="303"/>
  </cols>
  <sheetData>
    <row r="1" spans="2:79" ht="9" customHeight="1"/>
    <row r="2" spans="2:79" ht="15.75">
      <c r="B2" s="1157" t="s">
        <v>1086</v>
      </c>
      <c r="C2" s="810"/>
      <c r="D2" s="882"/>
      <c r="E2" s="145"/>
      <c r="F2" s="145"/>
      <c r="G2" s="145"/>
      <c r="H2" s="882"/>
      <c r="I2" s="145"/>
      <c r="J2" s="145"/>
      <c r="K2" s="145"/>
      <c r="L2" s="882"/>
      <c r="M2" s="145"/>
      <c r="N2" s="145"/>
      <c r="O2" s="145"/>
      <c r="P2" s="882"/>
      <c r="Q2" s="145"/>
      <c r="R2" s="145"/>
      <c r="S2" s="145"/>
      <c r="T2" s="882"/>
      <c r="W2" s="882"/>
      <c r="AA2" s="882"/>
      <c r="AE2" s="882"/>
    </row>
    <row r="3" spans="2:79" s="345" customFormat="1" ht="15.75">
      <c r="B3" s="1121"/>
      <c r="C3" s="812"/>
      <c r="D3" s="882"/>
      <c r="E3" s="882"/>
      <c r="F3" s="882"/>
      <c r="G3" s="882"/>
      <c r="H3" s="882"/>
      <c r="I3" s="882"/>
      <c r="J3" s="882"/>
      <c r="K3" s="882"/>
      <c r="L3" s="882"/>
      <c r="M3" s="882"/>
      <c r="N3" s="882"/>
      <c r="O3" s="882"/>
      <c r="P3" s="882"/>
      <c r="Q3" s="882"/>
      <c r="R3" s="882"/>
      <c r="S3" s="882"/>
      <c r="T3" s="882"/>
      <c r="U3" s="882"/>
      <c r="V3" s="882"/>
      <c r="W3" s="882"/>
      <c r="X3" s="882"/>
      <c r="Y3" s="882"/>
      <c r="Z3" s="882"/>
      <c r="AA3" s="882"/>
      <c r="AB3" s="882"/>
      <c r="AC3" s="882"/>
      <c r="AD3" s="882"/>
      <c r="AE3" s="882"/>
      <c r="AF3" s="882"/>
      <c r="AG3" s="882"/>
      <c r="AH3" s="882"/>
      <c r="AI3" s="882"/>
      <c r="AJ3" s="882"/>
      <c r="AK3" s="882"/>
      <c r="AL3" s="882"/>
      <c r="AM3" s="882"/>
      <c r="AN3" s="882"/>
      <c r="AO3" s="882"/>
      <c r="AP3" s="882"/>
      <c r="AQ3" s="882"/>
      <c r="AR3" s="882"/>
      <c r="AS3" s="882"/>
      <c r="AT3" s="882"/>
      <c r="AU3" s="882"/>
      <c r="AV3" s="882"/>
      <c r="AW3" s="882"/>
      <c r="AX3" s="882"/>
      <c r="AY3" s="882"/>
      <c r="AZ3" s="882"/>
      <c r="BA3" s="882"/>
      <c r="BB3" s="882"/>
      <c r="BC3" s="882"/>
      <c r="BD3" s="882"/>
      <c r="BE3" s="882"/>
      <c r="BF3" s="882"/>
      <c r="BG3" s="882"/>
      <c r="BH3" s="882"/>
      <c r="BI3" s="882"/>
      <c r="BJ3" s="882"/>
      <c r="BK3" s="882"/>
      <c r="BL3" s="882"/>
      <c r="BM3" s="882"/>
      <c r="BN3" s="882"/>
      <c r="BO3" s="882"/>
      <c r="BP3" s="882"/>
      <c r="BQ3" s="882"/>
      <c r="BR3" s="882"/>
      <c r="BS3" s="882"/>
      <c r="BT3" s="882"/>
      <c r="BU3" s="882"/>
      <c r="BV3" s="882"/>
      <c r="BW3" s="882"/>
      <c r="BX3" s="882"/>
      <c r="BY3" s="882"/>
      <c r="BZ3" s="882"/>
      <c r="CA3" s="882"/>
    </row>
    <row r="4" spans="2:79" ht="16.5" thickBot="1">
      <c r="B4" s="813" t="s">
        <v>485</v>
      </c>
      <c r="C4" s="814"/>
      <c r="D4" s="145"/>
      <c r="E4" s="883"/>
      <c r="F4" s="883"/>
      <c r="G4" s="258"/>
      <c r="H4" s="145"/>
      <c r="I4" s="883"/>
      <c r="J4" s="883"/>
      <c r="K4" s="258"/>
      <c r="L4" s="145"/>
      <c r="M4" s="883"/>
      <c r="N4" s="883"/>
      <c r="O4" s="258"/>
      <c r="P4" s="145"/>
      <c r="Q4" s="883"/>
      <c r="R4" s="883"/>
      <c r="S4" s="258"/>
      <c r="U4" s="883"/>
      <c r="V4" s="258"/>
      <c r="X4" s="883"/>
      <c r="Y4" s="883"/>
      <c r="Z4" s="258"/>
      <c r="AB4" s="883"/>
      <c r="AC4" s="883"/>
      <c r="AD4" s="258"/>
      <c r="AF4" s="883"/>
      <c r="AG4" s="883"/>
      <c r="AH4" s="258"/>
    </row>
    <row r="5" spans="2:79" ht="13.5" thickBot="1">
      <c r="B5" s="1245"/>
      <c r="C5" s="1246"/>
      <c r="D5" s="1242">
        <v>41274</v>
      </c>
      <c r="E5" s="1243"/>
      <c r="F5" s="1243"/>
      <c r="G5" s="1244"/>
      <c r="H5" s="1242">
        <v>41639</v>
      </c>
      <c r="I5" s="1243"/>
      <c r="J5" s="1243"/>
      <c r="K5" s="1244"/>
      <c r="L5" s="1242">
        <v>42004</v>
      </c>
      <c r="M5" s="1243"/>
      <c r="N5" s="1243"/>
      <c r="O5" s="1244"/>
      <c r="P5" s="1242">
        <v>42369</v>
      </c>
      <c r="Q5" s="1243"/>
      <c r="R5" s="1243"/>
      <c r="S5" s="1244"/>
    </row>
    <row r="6" spans="2:79" ht="69.75" thickBot="1">
      <c r="B6" s="815"/>
      <c r="C6" s="816" t="s">
        <v>38</v>
      </c>
      <c r="D6" s="817" t="s">
        <v>487</v>
      </c>
      <c r="E6" s="818" t="s">
        <v>488</v>
      </c>
      <c r="F6" s="818" t="s">
        <v>489</v>
      </c>
      <c r="G6" s="819" t="s">
        <v>490</v>
      </c>
      <c r="H6" s="817" t="s">
        <v>487</v>
      </c>
      <c r="I6" s="818" t="s">
        <v>488</v>
      </c>
      <c r="J6" s="818" t="s">
        <v>489</v>
      </c>
      <c r="K6" s="819" t="s">
        <v>490</v>
      </c>
      <c r="L6" s="817" t="s">
        <v>487</v>
      </c>
      <c r="M6" s="818" t="s">
        <v>488</v>
      </c>
      <c r="N6" s="818" t="s">
        <v>489</v>
      </c>
      <c r="O6" s="819" t="s">
        <v>490</v>
      </c>
      <c r="P6" s="817" t="s">
        <v>487</v>
      </c>
      <c r="Q6" s="818" t="s">
        <v>488</v>
      </c>
      <c r="R6" s="818" t="s">
        <v>489</v>
      </c>
      <c r="S6" s="819" t="s">
        <v>490</v>
      </c>
    </row>
    <row r="7" spans="2:79" ht="13.5" thickBot="1">
      <c r="B7" s="1133" t="s">
        <v>1085</v>
      </c>
      <c r="C7" s="1135"/>
      <c r="D7" s="1136"/>
      <c r="E7" s="1137"/>
      <c r="F7" s="1137"/>
      <c r="G7" s="1138">
        <f>SUM(G8,G29,G32,C35)</f>
        <v>0</v>
      </c>
      <c r="H7" s="1136"/>
      <c r="I7" s="1137"/>
      <c r="J7" s="1137"/>
      <c r="K7" s="1138">
        <f>SUM(K8,K29,K32,D35)</f>
        <v>0</v>
      </c>
      <c r="L7" s="1136"/>
      <c r="M7" s="1137"/>
      <c r="N7" s="1137"/>
      <c r="O7" s="1138">
        <f>SUM(O8,O29,O32,E35)</f>
        <v>0</v>
      </c>
      <c r="P7" s="1136"/>
      <c r="Q7" s="1137"/>
      <c r="R7" s="1137"/>
      <c r="S7" s="1139">
        <f>SUM(S8,S29,S32,F35)</f>
        <v>0</v>
      </c>
    </row>
    <row r="8" spans="2:79">
      <c r="B8" s="1140" t="s">
        <v>1088</v>
      </c>
      <c r="C8" s="1141"/>
      <c r="D8" s="268"/>
      <c r="E8" s="262"/>
      <c r="F8" s="262"/>
      <c r="G8" s="269">
        <f>G9+G22</f>
        <v>0</v>
      </c>
      <c r="H8" s="268"/>
      <c r="I8" s="262"/>
      <c r="J8" s="262"/>
      <c r="K8" s="269">
        <f>K9+K22</f>
        <v>0</v>
      </c>
      <c r="L8" s="268"/>
      <c r="M8" s="262"/>
      <c r="N8" s="262"/>
      <c r="O8" s="269">
        <f>O9+O22</f>
        <v>0</v>
      </c>
      <c r="P8" s="268"/>
      <c r="Q8" s="262"/>
      <c r="R8" s="262"/>
      <c r="S8" s="269">
        <f>S9+S22</f>
        <v>0</v>
      </c>
    </row>
    <row r="9" spans="2:79">
      <c r="B9" s="822" t="s">
        <v>1077</v>
      </c>
      <c r="C9" s="823"/>
      <c r="D9" s="270"/>
      <c r="E9" s="256"/>
      <c r="F9" s="256"/>
      <c r="G9" s="271">
        <f>SUM(G10:G21)</f>
        <v>0</v>
      </c>
      <c r="H9" s="270"/>
      <c r="I9" s="256"/>
      <c r="J9" s="256"/>
      <c r="K9" s="271">
        <f>SUM(K10:K21)</f>
        <v>0</v>
      </c>
      <c r="L9" s="270"/>
      <c r="M9" s="256"/>
      <c r="N9" s="256"/>
      <c r="O9" s="271">
        <f>SUM(O10:O21)</f>
        <v>0</v>
      </c>
      <c r="P9" s="270"/>
      <c r="Q9" s="256"/>
      <c r="R9" s="256"/>
      <c r="S9" s="271">
        <f>SUM(S10:S21)</f>
        <v>0</v>
      </c>
    </row>
    <row r="10" spans="2:79">
      <c r="B10" s="825" t="s">
        <v>494</v>
      </c>
      <c r="C10" s="826" t="s">
        <v>495</v>
      </c>
      <c r="D10" s="272"/>
      <c r="E10" s="257"/>
      <c r="F10" s="257"/>
      <c r="G10" s="274">
        <f t="shared" ref="G10:G21" si="0">D10*(E10+F10)</f>
        <v>0</v>
      </c>
      <c r="H10" s="272"/>
      <c r="I10" s="257"/>
      <c r="J10" s="257"/>
      <c r="K10" s="274">
        <f t="shared" ref="K10:K21" si="1">H10*(I10+J10)</f>
        <v>0</v>
      </c>
      <c r="L10" s="272"/>
      <c r="M10" s="257"/>
      <c r="N10" s="257"/>
      <c r="O10" s="274">
        <f t="shared" ref="O10:O21" si="2">L10*(M10+N10)</f>
        <v>0</v>
      </c>
      <c r="P10" s="272"/>
      <c r="Q10" s="257"/>
      <c r="R10" s="257"/>
      <c r="S10" s="274">
        <f t="shared" ref="S10:S21" si="3">P10*(Q10+R10)</f>
        <v>0</v>
      </c>
    </row>
    <row r="11" spans="2:79">
      <c r="B11" s="825" t="s">
        <v>496</v>
      </c>
      <c r="C11" s="826" t="s">
        <v>495</v>
      </c>
      <c r="D11" s="272"/>
      <c r="E11" s="257"/>
      <c r="F11" s="257"/>
      <c r="G11" s="274">
        <f t="shared" si="0"/>
        <v>0</v>
      </c>
      <c r="H11" s="272"/>
      <c r="I11" s="257"/>
      <c r="J11" s="257"/>
      <c r="K11" s="274">
        <f t="shared" si="1"/>
        <v>0</v>
      </c>
      <c r="L11" s="272"/>
      <c r="M11" s="257"/>
      <c r="N11" s="257"/>
      <c r="O11" s="274">
        <f t="shared" si="2"/>
        <v>0</v>
      </c>
      <c r="P11" s="272"/>
      <c r="Q11" s="257"/>
      <c r="R11" s="257"/>
      <c r="S11" s="274">
        <f t="shared" si="3"/>
        <v>0</v>
      </c>
    </row>
    <row r="12" spans="2:79">
      <c r="B12" s="825" t="s">
        <v>497</v>
      </c>
      <c r="C12" s="826" t="s">
        <v>495</v>
      </c>
      <c r="D12" s="272"/>
      <c r="E12" s="257"/>
      <c r="F12" s="257"/>
      <c r="G12" s="274">
        <f t="shared" si="0"/>
        <v>0</v>
      </c>
      <c r="H12" s="272"/>
      <c r="I12" s="257"/>
      <c r="J12" s="257"/>
      <c r="K12" s="274">
        <f t="shared" si="1"/>
        <v>0</v>
      </c>
      <c r="L12" s="272"/>
      <c r="M12" s="257"/>
      <c r="N12" s="257"/>
      <c r="O12" s="274">
        <f t="shared" si="2"/>
        <v>0</v>
      </c>
      <c r="P12" s="272"/>
      <c r="Q12" s="257"/>
      <c r="R12" s="257"/>
      <c r="S12" s="274">
        <f t="shared" si="3"/>
        <v>0</v>
      </c>
    </row>
    <row r="13" spans="2:79">
      <c r="B13" s="825" t="s">
        <v>498</v>
      </c>
      <c r="C13" s="826" t="s">
        <v>495</v>
      </c>
      <c r="D13" s="272"/>
      <c r="E13" s="257"/>
      <c r="F13" s="257"/>
      <c r="G13" s="274">
        <f t="shared" si="0"/>
        <v>0</v>
      </c>
      <c r="H13" s="272"/>
      <c r="I13" s="257"/>
      <c r="J13" s="257"/>
      <c r="K13" s="274">
        <f t="shared" si="1"/>
        <v>0</v>
      </c>
      <c r="L13" s="272"/>
      <c r="M13" s="257"/>
      <c r="N13" s="257"/>
      <c r="O13" s="274">
        <f t="shared" si="2"/>
        <v>0</v>
      </c>
      <c r="P13" s="272"/>
      <c r="Q13" s="257"/>
      <c r="R13" s="257"/>
      <c r="S13" s="274">
        <f t="shared" si="3"/>
        <v>0</v>
      </c>
    </row>
    <row r="14" spans="2:79">
      <c r="B14" s="825" t="s">
        <v>499</v>
      </c>
      <c r="C14" s="826" t="s">
        <v>495</v>
      </c>
      <c r="D14" s="272"/>
      <c r="E14" s="257"/>
      <c r="F14" s="257"/>
      <c r="G14" s="274">
        <f t="shared" si="0"/>
        <v>0</v>
      </c>
      <c r="H14" s="272"/>
      <c r="I14" s="257"/>
      <c r="J14" s="257"/>
      <c r="K14" s="274">
        <f t="shared" si="1"/>
        <v>0</v>
      </c>
      <c r="L14" s="272"/>
      <c r="M14" s="257"/>
      <c r="N14" s="257"/>
      <c r="O14" s="274">
        <f t="shared" si="2"/>
        <v>0</v>
      </c>
      <c r="P14" s="272"/>
      <c r="Q14" s="257"/>
      <c r="R14" s="257"/>
      <c r="S14" s="274">
        <f t="shared" si="3"/>
        <v>0</v>
      </c>
    </row>
    <row r="15" spans="2:79">
      <c r="B15" s="825" t="s">
        <v>500</v>
      </c>
      <c r="C15" s="826" t="s">
        <v>495</v>
      </c>
      <c r="D15" s="272"/>
      <c r="E15" s="257"/>
      <c r="F15" s="257"/>
      <c r="G15" s="274">
        <f t="shared" si="0"/>
        <v>0</v>
      </c>
      <c r="H15" s="272"/>
      <c r="I15" s="257"/>
      <c r="J15" s="257"/>
      <c r="K15" s="274">
        <f t="shared" si="1"/>
        <v>0</v>
      </c>
      <c r="L15" s="272"/>
      <c r="M15" s="257"/>
      <c r="N15" s="257"/>
      <c r="O15" s="274">
        <f t="shared" si="2"/>
        <v>0</v>
      </c>
      <c r="P15" s="272"/>
      <c r="Q15" s="257"/>
      <c r="R15" s="257"/>
      <c r="S15" s="274">
        <f t="shared" si="3"/>
        <v>0</v>
      </c>
    </row>
    <row r="16" spans="2:79">
      <c r="B16" s="825" t="s">
        <v>501</v>
      </c>
      <c r="C16" s="826" t="s">
        <v>495</v>
      </c>
      <c r="D16" s="272"/>
      <c r="E16" s="257"/>
      <c r="F16" s="257"/>
      <c r="G16" s="274">
        <f t="shared" si="0"/>
        <v>0</v>
      </c>
      <c r="H16" s="272"/>
      <c r="I16" s="257"/>
      <c r="J16" s="257"/>
      <c r="K16" s="274">
        <f t="shared" si="1"/>
        <v>0</v>
      </c>
      <c r="L16" s="272"/>
      <c r="M16" s="257"/>
      <c r="N16" s="257"/>
      <c r="O16" s="274">
        <f t="shared" si="2"/>
        <v>0</v>
      </c>
      <c r="P16" s="272"/>
      <c r="Q16" s="257"/>
      <c r="R16" s="257"/>
      <c r="S16" s="274">
        <f t="shared" si="3"/>
        <v>0</v>
      </c>
    </row>
    <row r="17" spans="2:79">
      <c r="B17" s="825" t="s">
        <v>502</v>
      </c>
      <c r="C17" s="826" t="s">
        <v>495</v>
      </c>
      <c r="D17" s="272"/>
      <c r="E17" s="257"/>
      <c r="F17" s="257"/>
      <c r="G17" s="274">
        <f t="shared" si="0"/>
        <v>0</v>
      </c>
      <c r="H17" s="272"/>
      <c r="I17" s="257"/>
      <c r="J17" s="257"/>
      <c r="K17" s="274">
        <f t="shared" si="1"/>
        <v>0</v>
      </c>
      <c r="L17" s="272"/>
      <c r="M17" s="257"/>
      <c r="N17" s="257"/>
      <c r="O17" s="274">
        <f t="shared" si="2"/>
        <v>0</v>
      </c>
      <c r="P17" s="272"/>
      <c r="Q17" s="257"/>
      <c r="R17" s="257"/>
      <c r="S17" s="274">
        <f t="shared" si="3"/>
        <v>0</v>
      </c>
      <c r="T17" s="303"/>
      <c r="U17" s="303"/>
      <c r="V17" s="303"/>
      <c r="W17" s="303"/>
      <c r="X17" s="303"/>
      <c r="Y17" s="303"/>
      <c r="Z17" s="303"/>
      <c r="AA17" s="303"/>
      <c r="AB17" s="303"/>
      <c r="AC17" s="303"/>
      <c r="AD17" s="303"/>
      <c r="AE17" s="303"/>
      <c r="AF17" s="303"/>
      <c r="AG17" s="303"/>
      <c r="AH17" s="303"/>
      <c r="AI17" s="303"/>
      <c r="AJ17" s="303"/>
      <c r="AK17" s="303"/>
      <c r="AL17" s="303"/>
      <c r="AM17" s="303"/>
      <c r="AN17" s="303"/>
      <c r="AO17" s="303"/>
      <c r="AP17" s="303"/>
      <c r="AQ17" s="303"/>
      <c r="AR17" s="303"/>
      <c r="AS17" s="303"/>
      <c r="AT17" s="303"/>
      <c r="AU17" s="303"/>
      <c r="AV17" s="303"/>
      <c r="AW17" s="303"/>
      <c r="AX17" s="303"/>
      <c r="AY17" s="303"/>
      <c r="AZ17" s="303"/>
      <c r="BA17" s="303"/>
      <c r="BB17" s="303"/>
      <c r="BC17" s="303"/>
      <c r="BD17" s="303"/>
      <c r="BE17" s="303"/>
      <c r="BF17" s="303"/>
      <c r="BG17" s="303"/>
      <c r="BH17" s="303"/>
      <c r="BI17" s="303"/>
      <c r="BJ17" s="303"/>
      <c r="BK17" s="303"/>
      <c r="BL17" s="303"/>
      <c r="BM17" s="303"/>
      <c r="BN17" s="303"/>
      <c r="BO17" s="303"/>
      <c r="BP17" s="303"/>
      <c r="BQ17" s="303"/>
      <c r="BR17" s="303"/>
      <c r="BS17" s="303"/>
      <c r="BT17" s="303"/>
      <c r="BU17" s="303"/>
      <c r="BV17" s="303"/>
      <c r="BW17" s="303"/>
      <c r="BX17" s="303"/>
      <c r="BY17" s="303"/>
      <c r="BZ17" s="303"/>
      <c r="CA17" s="303"/>
    </row>
    <row r="18" spans="2:79">
      <c r="B18" s="825" t="s">
        <v>503</v>
      </c>
      <c r="C18" s="826" t="s">
        <v>495</v>
      </c>
      <c r="D18" s="272"/>
      <c r="E18" s="257"/>
      <c r="F18" s="257"/>
      <c r="G18" s="274">
        <f t="shared" si="0"/>
        <v>0</v>
      </c>
      <c r="H18" s="272"/>
      <c r="I18" s="257"/>
      <c r="J18" s="257"/>
      <c r="K18" s="274">
        <f t="shared" si="1"/>
        <v>0</v>
      </c>
      <c r="L18" s="272"/>
      <c r="M18" s="257"/>
      <c r="N18" s="257"/>
      <c r="O18" s="274">
        <f t="shared" si="2"/>
        <v>0</v>
      </c>
      <c r="P18" s="272"/>
      <c r="Q18" s="257"/>
      <c r="R18" s="257"/>
      <c r="S18" s="274">
        <f t="shared" si="3"/>
        <v>0</v>
      </c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</row>
    <row r="19" spans="2:79">
      <c r="B19" s="825" t="s">
        <v>504</v>
      </c>
      <c r="C19" s="826" t="s">
        <v>495</v>
      </c>
      <c r="D19" s="272"/>
      <c r="E19" s="257"/>
      <c r="F19" s="257"/>
      <c r="G19" s="274">
        <f t="shared" si="0"/>
        <v>0</v>
      </c>
      <c r="H19" s="272"/>
      <c r="I19" s="257"/>
      <c r="J19" s="257"/>
      <c r="K19" s="274">
        <f t="shared" si="1"/>
        <v>0</v>
      </c>
      <c r="L19" s="272"/>
      <c r="M19" s="257"/>
      <c r="N19" s="257"/>
      <c r="O19" s="274">
        <f t="shared" si="2"/>
        <v>0</v>
      </c>
      <c r="P19" s="272"/>
      <c r="Q19" s="257"/>
      <c r="R19" s="257"/>
      <c r="S19" s="274">
        <f t="shared" si="3"/>
        <v>0</v>
      </c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</row>
    <row r="20" spans="2:79">
      <c r="B20" s="825" t="s">
        <v>505</v>
      </c>
      <c r="C20" s="826" t="s">
        <v>495</v>
      </c>
      <c r="D20" s="272"/>
      <c r="E20" s="257"/>
      <c r="F20" s="257"/>
      <c r="G20" s="274">
        <f t="shared" si="0"/>
        <v>0</v>
      </c>
      <c r="H20" s="272"/>
      <c r="I20" s="257"/>
      <c r="J20" s="257"/>
      <c r="K20" s="274">
        <f t="shared" si="1"/>
        <v>0</v>
      </c>
      <c r="L20" s="272"/>
      <c r="M20" s="257"/>
      <c r="N20" s="257"/>
      <c r="O20" s="274">
        <f t="shared" si="2"/>
        <v>0</v>
      </c>
      <c r="P20" s="272"/>
      <c r="Q20" s="257"/>
      <c r="R20" s="257"/>
      <c r="S20" s="274">
        <f t="shared" si="3"/>
        <v>0</v>
      </c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</row>
    <row r="21" spans="2:79">
      <c r="B21" s="825" t="s">
        <v>506</v>
      </c>
      <c r="C21" s="826" t="s">
        <v>495</v>
      </c>
      <c r="D21" s="272"/>
      <c r="E21" s="257"/>
      <c r="F21" s="257"/>
      <c r="G21" s="274">
        <f t="shared" si="0"/>
        <v>0</v>
      </c>
      <c r="H21" s="272"/>
      <c r="I21" s="257"/>
      <c r="J21" s="257"/>
      <c r="K21" s="274">
        <f t="shared" si="1"/>
        <v>0</v>
      </c>
      <c r="L21" s="272"/>
      <c r="M21" s="257"/>
      <c r="N21" s="257"/>
      <c r="O21" s="274">
        <f t="shared" si="2"/>
        <v>0</v>
      </c>
      <c r="P21" s="272"/>
      <c r="Q21" s="257"/>
      <c r="R21" s="257"/>
      <c r="S21" s="274">
        <f t="shared" si="3"/>
        <v>0</v>
      </c>
      <c r="T21" s="303"/>
      <c r="U21" s="303"/>
      <c r="V21" s="303"/>
      <c r="W21" s="303"/>
      <c r="X21" s="303"/>
      <c r="Y21" s="303"/>
      <c r="Z21" s="303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303"/>
      <c r="BW21" s="303"/>
      <c r="BX21" s="303"/>
      <c r="BY21" s="303"/>
      <c r="BZ21" s="303"/>
      <c r="CA21" s="303"/>
    </row>
    <row r="22" spans="2:79">
      <c r="B22" s="822" t="s">
        <v>1078</v>
      </c>
      <c r="C22" s="823"/>
      <c r="D22" s="270"/>
      <c r="E22" s="256"/>
      <c r="F22" s="256"/>
      <c r="G22" s="271">
        <f>SUM(G23:G28)</f>
        <v>0</v>
      </c>
      <c r="H22" s="270"/>
      <c r="I22" s="256"/>
      <c r="J22" s="256"/>
      <c r="K22" s="271">
        <f>SUM(K23:K28)</f>
        <v>0</v>
      </c>
      <c r="L22" s="270"/>
      <c r="M22" s="256"/>
      <c r="N22" s="256"/>
      <c r="O22" s="271">
        <f>SUM(O23:O28)</f>
        <v>0</v>
      </c>
      <c r="P22" s="270"/>
      <c r="Q22" s="256"/>
      <c r="R22" s="256"/>
      <c r="S22" s="271">
        <f>SUM(S23:S28)</f>
        <v>0</v>
      </c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303"/>
      <c r="AT22" s="303"/>
      <c r="AU22" s="303"/>
      <c r="AV22" s="303"/>
      <c r="AW22" s="303"/>
      <c r="AX22" s="303"/>
      <c r="AY22" s="303"/>
      <c r="AZ22" s="303"/>
      <c r="BA22" s="303"/>
      <c r="BB22" s="303"/>
      <c r="BC22" s="303"/>
      <c r="BD22" s="303"/>
      <c r="BE22" s="303"/>
      <c r="BF22" s="303"/>
      <c r="BG22" s="303"/>
      <c r="BH22" s="303"/>
      <c r="BI22" s="303"/>
      <c r="BJ22" s="303"/>
      <c r="BK22" s="303"/>
      <c r="BL22" s="303"/>
      <c r="BM22" s="303"/>
      <c r="BN22" s="303"/>
      <c r="BO22" s="303"/>
      <c r="BP22" s="303"/>
      <c r="BQ22" s="303"/>
      <c r="BR22" s="303"/>
      <c r="BS22" s="303"/>
      <c r="BT22" s="303"/>
      <c r="BU22" s="303"/>
      <c r="BV22" s="303"/>
      <c r="BW22" s="303"/>
      <c r="BX22" s="303"/>
      <c r="BY22" s="303"/>
      <c r="BZ22" s="303"/>
      <c r="CA22" s="303"/>
    </row>
    <row r="23" spans="2:79">
      <c r="B23" s="825" t="s">
        <v>508</v>
      </c>
      <c r="C23" s="826" t="s">
        <v>495</v>
      </c>
      <c r="D23" s="272"/>
      <c r="E23" s="257"/>
      <c r="F23" s="257"/>
      <c r="G23" s="274">
        <f t="shared" ref="G23:G28" si="4">D23*(E23+F23)</f>
        <v>0</v>
      </c>
      <c r="H23" s="272"/>
      <c r="I23" s="257"/>
      <c r="J23" s="257"/>
      <c r="K23" s="274">
        <f t="shared" ref="K23:K28" si="5">H23*(I23+J23)</f>
        <v>0</v>
      </c>
      <c r="L23" s="272"/>
      <c r="M23" s="257"/>
      <c r="N23" s="257"/>
      <c r="O23" s="274">
        <f t="shared" ref="O23:O28" si="6">L23*(M23+N23)</f>
        <v>0</v>
      </c>
      <c r="P23" s="272"/>
      <c r="Q23" s="257"/>
      <c r="R23" s="257"/>
      <c r="S23" s="274">
        <f t="shared" ref="S23:S28" si="7">P23*(Q23+R23)</f>
        <v>0</v>
      </c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</row>
    <row r="24" spans="2:79">
      <c r="B24" s="825" t="s">
        <v>509</v>
      </c>
      <c r="C24" s="826" t="s">
        <v>495</v>
      </c>
      <c r="D24" s="272"/>
      <c r="E24" s="257"/>
      <c r="F24" s="257"/>
      <c r="G24" s="274">
        <f t="shared" si="4"/>
        <v>0</v>
      </c>
      <c r="H24" s="272"/>
      <c r="I24" s="257"/>
      <c r="J24" s="257"/>
      <c r="K24" s="274">
        <f t="shared" si="5"/>
        <v>0</v>
      </c>
      <c r="L24" s="272"/>
      <c r="M24" s="257"/>
      <c r="N24" s="257"/>
      <c r="O24" s="274">
        <f t="shared" si="6"/>
        <v>0</v>
      </c>
      <c r="P24" s="272"/>
      <c r="Q24" s="257"/>
      <c r="R24" s="257"/>
      <c r="S24" s="274">
        <f t="shared" si="7"/>
        <v>0</v>
      </c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</row>
    <row r="25" spans="2:79">
      <c r="B25" s="825" t="s">
        <v>510</v>
      </c>
      <c r="C25" s="826" t="s">
        <v>495</v>
      </c>
      <c r="D25" s="272"/>
      <c r="E25" s="257"/>
      <c r="F25" s="257"/>
      <c r="G25" s="274">
        <f t="shared" si="4"/>
        <v>0</v>
      </c>
      <c r="H25" s="272"/>
      <c r="I25" s="257"/>
      <c r="J25" s="257"/>
      <c r="K25" s="274">
        <f t="shared" si="5"/>
        <v>0</v>
      </c>
      <c r="L25" s="272"/>
      <c r="M25" s="257"/>
      <c r="N25" s="257"/>
      <c r="O25" s="274">
        <f t="shared" si="6"/>
        <v>0</v>
      </c>
      <c r="P25" s="272"/>
      <c r="Q25" s="257"/>
      <c r="R25" s="257"/>
      <c r="S25" s="274">
        <f t="shared" si="7"/>
        <v>0</v>
      </c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303"/>
      <c r="BW25" s="303"/>
      <c r="BX25" s="303"/>
      <c r="BY25" s="303"/>
      <c r="BZ25" s="303"/>
      <c r="CA25" s="303"/>
    </row>
    <row r="26" spans="2:79">
      <c r="B26" s="825" t="s">
        <v>511</v>
      </c>
      <c r="C26" s="826" t="s">
        <v>495</v>
      </c>
      <c r="D26" s="272"/>
      <c r="E26" s="257"/>
      <c r="F26" s="257"/>
      <c r="G26" s="274">
        <f t="shared" si="4"/>
        <v>0</v>
      </c>
      <c r="H26" s="272"/>
      <c r="I26" s="257"/>
      <c r="J26" s="257"/>
      <c r="K26" s="274">
        <f t="shared" si="5"/>
        <v>0</v>
      </c>
      <c r="L26" s="272"/>
      <c r="M26" s="257"/>
      <c r="N26" s="257"/>
      <c r="O26" s="274">
        <f t="shared" si="6"/>
        <v>0</v>
      </c>
      <c r="P26" s="272"/>
      <c r="Q26" s="257"/>
      <c r="R26" s="257"/>
      <c r="S26" s="274">
        <f t="shared" si="7"/>
        <v>0</v>
      </c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303"/>
      <c r="BW26" s="303"/>
      <c r="BX26" s="303"/>
      <c r="BY26" s="303"/>
      <c r="BZ26" s="303"/>
      <c r="CA26" s="303"/>
    </row>
    <row r="27" spans="2:79">
      <c r="B27" s="825" t="s">
        <v>512</v>
      </c>
      <c r="C27" s="826" t="s">
        <v>495</v>
      </c>
      <c r="D27" s="272"/>
      <c r="E27" s="257"/>
      <c r="F27" s="257"/>
      <c r="G27" s="274">
        <f t="shared" si="4"/>
        <v>0</v>
      </c>
      <c r="H27" s="272"/>
      <c r="I27" s="257"/>
      <c r="J27" s="257"/>
      <c r="K27" s="274">
        <f t="shared" si="5"/>
        <v>0</v>
      </c>
      <c r="L27" s="272"/>
      <c r="M27" s="257"/>
      <c r="N27" s="257"/>
      <c r="O27" s="274">
        <f t="shared" si="6"/>
        <v>0</v>
      </c>
      <c r="P27" s="272"/>
      <c r="Q27" s="257"/>
      <c r="R27" s="257"/>
      <c r="S27" s="274">
        <f t="shared" si="7"/>
        <v>0</v>
      </c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3"/>
      <c r="AX27" s="303"/>
      <c r="AY27" s="303"/>
      <c r="AZ27" s="303"/>
      <c r="BA27" s="303"/>
      <c r="BB27" s="303"/>
      <c r="BC27" s="303"/>
      <c r="BD27" s="303"/>
      <c r="BE27" s="303"/>
      <c r="BF27" s="303"/>
      <c r="BG27" s="303"/>
      <c r="BH27" s="303"/>
      <c r="BI27" s="303"/>
      <c r="BJ27" s="303"/>
      <c r="BK27" s="303"/>
      <c r="BL27" s="303"/>
      <c r="BM27" s="303"/>
      <c r="BN27" s="303"/>
      <c r="BO27" s="303"/>
      <c r="BP27" s="303"/>
      <c r="BQ27" s="303"/>
      <c r="BR27" s="303"/>
      <c r="BS27" s="303"/>
      <c r="BT27" s="303"/>
      <c r="BU27" s="303"/>
      <c r="BV27" s="303"/>
      <c r="BW27" s="303"/>
      <c r="BX27" s="303"/>
      <c r="BY27" s="303"/>
      <c r="BZ27" s="303"/>
      <c r="CA27" s="303"/>
    </row>
    <row r="28" spans="2:79">
      <c r="B28" s="825" t="s">
        <v>513</v>
      </c>
      <c r="C28" s="826" t="s">
        <v>495</v>
      </c>
      <c r="D28" s="272"/>
      <c r="E28" s="257"/>
      <c r="F28" s="257"/>
      <c r="G28" s="274">
        <f t="shared" si="4"/>
        <v>0</v>
      </c>
      <c r="H28" s="272"/>
      <c r="I28" s="257"/>
      <c r="J28" s="257"/>
      <c r="K28" s="274">
        <f t="shared" si="5"/>
        <v>0</v>
      </c>
      <c r="L28" s="272"/>
      <c r="M28" s="257"/>
      <c r="N28" s="257"/>
      <c r="O28" s="274">
        <f t="shared" si="6"/>
        <v>0</v>
      </c>
      <c r="P28" s="272"/>
      <c r="Q28" s="257"/>
      <c r="R28" s="257"/>
      <c r="S28" s="274">
        <f t="shared" si="7"/>
        <v>0</v>
      </c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</row>
    <row r="29" spans="2:79">
      <c r="B29" s="1120" t="s">
        <v>1089</v>
      </c>
      <c r="C29" s="823"/>
      <c r="D29" s="270"/>
      <c r="E29" s="256"/>
      <c r="F29" s="256"/>
      <c r="G29" s="271">
        <f>SUM(G30:G31)</f>
        <v>0</v>
      </c>
      <c r="H29" s="270"/>
      <c r="I29" s="256"/>
      <c r="J29" s="256"/>
      <c r="K29" s="271">
        <f>SUM(K30:K31)</f>
        <v>0</v>
      </c>
      <c r="L29" s="270"/>
      <c r="M29" s="256"/>
      <c r="N29" s="256"/>
      <c r="O29" s="271">
        <f>SUM(O30:O31)</f>
        <v>0</v>
      </c>
      <c r="P29" s="270"/>
      <c r="Q29" s="256"/>
      <c r="R29" s="256"/>
      <c r="S29" s="271">
        <f>SUM(S30:S31)</f>
        <v>0</v>
      </c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</row>
    <row r="30" spans="2:79">
      <c r="B30" s="822" t="s">
        <v>1075</v>
      </c>
      <c r="C30" s="850" t="s">
        <v>102</v>
      </c>
      <c r="D30" s="286"/>
      <c r="E30" s="261"/>
      <c r="F30" s="261"/>
      <c r="G30" s="849">
        <f t="shared" ref="G30:G31" si="8">D30*(E30+F30)</f>
        <v>0</v>
      </c>
      <c r="H30" s="286"/>
      <c r="I30" s="261"/>
      <c r="J30" s="261"/>
      <c r="K30" s="849">
        <f t="shared" ref="K30:K31" si="9">H30*(I30+J30)</f>
        <v>0</v>
      </c>
      <c r="L30" s="286"/>
      <c r="M30" s="261"/>
      <c r="N30" s="261"/>
      <c r="O30" s="849">
        <f t="shared" ref="O30:O31" si="10">L30*(M30+N30)</f>
        <v>0</v>
      </c>
      <c r="P30" s="286"/>
      <c r="Q30" s="261"/>
      <c r="R30" s="261"/>
      <c r="S30" s="849">
        <f t="shared" ref="S30:S31" si="11">P30*(Q30+R30)</f>
        <v>0</v>
      </c>
    </row>
    <row r="31" spans="2:79">
      <c r="B31" s="822" t="s">
        <v>1076</v>
      </c>
      <c r="C31" s="847" t="s">
        <v>102</v>
      </c>
      <c r="D31" s="874"/>
      <c r="E31" s="875"/>
      <c r="F31" s="875"/>
      <c r="G31" s="849">
        <f t="shared" si="8"/>
        <v>0</v>
      </c>
      <c r="H31" s="874"/>
      <c r="I31" s="875"/>
      <c r="J31" s="875"/>
      <c r="K31" s="849">
        <f t="shared" si="9"/>
        <v>0</v>
      </c>
      <c r="L31" s="874"/>
      <c r="M31" s="875"/>
      <c r="N31" s="875"/>
      <c r="O31" s="849">
        <f t="shared" si="10"/>
        <v>0</v>
      </c>
      <c r="P31" s="874"/>
      <c r="Q31" s="875"/>
      <c r="R31" s="875"/>
      <c r="S31" s="849">
        <f t="shared" si="11"/>
        <v>0</v>
      </c>
    </row>
    <row r="32" spans="2:79" ht="13.5" thickBot="1">
      <c r="B32" s="1122" t="s">
        <v>1090</v>
      </c>
      <c r="C32" s="859" t="s">
        <v>102</v>
      </c>
      <c r="D32" s="1123"/>
      <c r="E32" s="1124"/>
      <c r="F32" s="1124"/>
      <c r="G32" s="1125">
        <f>D32*(E32+F32)</f>
        <v>0</v>
      </c>
      <c r="H32" s="1123"/>
      <c r="I32" s="1124"/>
      <c r="J32" s="1124"/>
      <c r="K32" s="1125">
        <f t="shared" ref="K32" si="12">H32*(I32+J32)</f>
        <v>0</v>
      </c>
      <c r="L32" s="1123"/>
      <c r="M32" s="1124"/>
      <c r="N32" s="1124"/>
      <c r="O32" s="1125">
        <f t="shared" ref="O32" si="13">L32*(M32+N32)</f>
        <v>0</v>
      </c>
      <c r="P32" s="1123"/>
      <c r="Q32" s="1124"/>
      <c r="R32" s="1124"/>
      <c r="S32" s="1125">
        <f t="shared" ref="S32" si="14">P32*(Q32+R32)</f>
        <v>0</v>
      </c>
    </row>
    <row r="33" spans="2:79" s="145" customFormat="1" ht="13.5" thickBot="1">
      <c r="C33" s="260"/>
    </row>
    <row r="34" spans="2:79" ht="13.5" thickBot="1">
      <c r="C34" s="861">
        <v>41274</v>
      </c>
      <c r="D34" s="861">
        <v>41639</v>
      </c>
      <c r="E34" s="861">
        <v>42004</v>
      </c>
      <c r="F34" s="861">
        <v>42369</v>
      </c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</row>
    <row r="35" spans="2:79" ht="13.5" thickBot="1">
      <c r="B35" s="862" t="s">
        <v>886</v>
      </c>
      <c r="C35" s="1126">
        <f>SUM(C36:C42)</f>
        <v>0</v>
      </c>
      <c r="D35" s="1126">
        <f t="shared" ref="D35:F35" si="15">SUM(D36:D42)</f>
        <v>0</v>
      </c>
      <c r="E35" s="1126">
        <f t="shared" si="15"/>
        <v>0</v>
      </c>
      <c r="F35" s="1126">
        <f t="shared" si="15"/>
        <v>0</v>
      </c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</row>
    <row r="36" spans="2:79">
      <c r="B36" s="863" t="s">
        <v>887</v>
      </c>
      <c r="C36" s="288"/>
      <c r="D36" s="288"/>
      <c r="E36" s="288"/>
      <c r="F36" s="288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</row>
    <row r="37" spans="2:79">
      <c r="B37" s="864" t="s">
        <v>888</v>
      </c>
      <c r="C37" s="289"/>
      <c r="D37" s="289"/>
      <c r="E37" s="289"/>
      <c r="F37" s="289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</row>
    <row r="38" spans="2:79">
      <c r="B38" s="866" t="s">
        <v>889</v>
      </c>
      <c r="C38" s="289"/>
      <c r="D38" s="289"/>
      <c r="E38" s="289"/>
      <c r="F38" s="289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</row>
    <row r="39" spans="2:79">
      <c r="B39" s="864" t="s">
        <v>896</v>
      </c>
      <c r="C39" s="289"/>
      <c r="D39" s="289"/>
      <c r="E39" s="289"/>
      <c r="F39" s="289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</row>
    <row r="40" spans="2:79">
      <c r="B40" s="864" t="s">
        <v>897</v>
      </c>
      <c r="C40" s="289"/>
      <c r="D40" s="289"/>
      <c r="E40" s="289"/>
      <c r="F40" s="289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</row>
    <row r="41" spans="2:79">
      <c r="B41" s="864" t="s">
        <v>969</v>
      </c>
      <c r="C41" s="289"/>
      <c r="D41" s="289"/>
      <c r="E41" s="289"/>
      <c r="F41" s="289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</row>
    <row r="42" spans="2:79" ht="13.5" thickBot="1">
      <c r="B42" s="870" t="s">
        <v>968</v>
      </c>
      <c r="C42" s="291"/>
      <c r="D42" s="291"/>
      <c r="E42" s="291"/>
      <c r="F42" s="291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</row>
    <row r="43" spans="2:79" s="145" customFormat="1" ht="9" customHeight="1">
      <c r="C43" s="260"/>
    </row>
    <row r="44" spans="2:79" s="145" customFormat="1">
      <c r="C44" s="260"/>
    </row>
    <row r="45" spans="2:79" s="145" customFormat="1">
      <c r="C45" s="260"/>
    </row>
    <row r="46" spans="2:79" s="145" customFormat="1">
      <c r="C46" s="260"/>
    </row>
    <row r="47" spans="2:79" s="145" customFormat="1">
      <c r="C47" s="260"/>
    </row>
    <row r="48" spans="2:79" s="145" customFormat="1">
      <c r="C48" s="260"/>
    </row>
    <row r="49" spans="3:3" s="145" customFormat="1">
      <c r="C49" s="260"/>
    </row>
    <row r="50" spans="3:3" s="145" customFormat="1">
      <c r="C50" s="260"/>
    </row>
    <row r="51" spans="3:3" s="145" customFormat="1">
      <c r="C51" s="260"/>
    </row>
    <row r="52" spans="3:3" s="145" customFormat="1">
      <c r="C52" s="260"/>
    </row>
    <row r="53" spans="3:3" s="145" customFormat="1">
      <c r="C53" s="260"/>
    </row>
    <row r="54" spans="3:3" s="145" customFormat="1">
      <c r="C54" s="260"/>
    </row>
    <row r="55" spans="3:3" s="145" customFormat="1">
      <c r="C55" s="260"/>
    </row>
    <row r="56" spans="3:3" s="145" customFormat="1">
      <c r="C56" s="260"/>
    </row>
    <row r="57" spans="3:3" s="145" customFormat="1">
      <c r="C57" s="260"/>
    </row>
    <row r="58" spans="3:3" s="145" customFormat="1">
      <c r="C58" s="260"/>
    </row>
    <row r="59" spans="3:3" s="145" customFormat="1">
      <c r="C59" s="260"/>
    </row>
    <row r="60" spans="3:3" s="145" customFormat="1">
      <c r="C60" s="260"/>
    </row>
    <row r="61" spans="3:3" s="145" customFormat="1">
      <c r="C61" s="260"/>
    </row>
    <row r="62" spans="3:3" s="145" customFormat="1">
      <c r="C62" s="260"/>
    </row>
    <row r="63" spans="3:3" s="145" customFormat="1">
      <c r="C63" s="260"/>
    </row>
    <row r="64" spans="3:3" s="145" customFormat="1">
      <c r="C64" s="260"/>
    </row>
    <row r="65" spans="3:3" s="145" customFormat="1">
      <c r="C65" s="260"/>
    </row>
    <row r="66" spans="3:3" s="145" customFormat="1">
      <c r="C66" s="260"/>
    </row>
    <row r="67" spans="3:3" s="145" customFormat="1">
      <c r="C67" s="260"/>
    </row>
    <row r="68" spans="3:3" s="145" customFormat="1">
      <c r="C68" s="260"/>
    </row>
    <row r="69" spans="3:3" s="145" customFormat="1">
      <c r="C69" s="260"/>
    </row>
    <row r="70" spans="3:3" s="145" customFormat="1">
      <c r="C70" s="260"/>
    </row>
    <row r="71" spans="3:3" s="145" customFormat="1">
      <c r="C71" s="260"/>
    </row>
    <row r="72" spans="3:3" s="145" customFormat="1">
      <c r="C72" s="260"/>
    </row>
    <row r="73" spans="3:3" s="145" customFormat="1">
      <c r="C73" s="260"/>
    </row>
    <row r="74" spans="3:3" s="145" customFormat="1">
      <c r="C74" s="260"/>
    </row>
    <row r="75" spans="3:3" s="145" customFormat="1">
      <c r="C75" s="260"/>
    </row>
    <row r="76" spans="3:3" s="145" customFormat="1">
      <c r="C76" s="260"/>
    </row>
    <row r="77" spans="3:3" s="145" customFormat="1">
      <c r="C77" s="260"/>
    </row>
    <row r="78" spans="3:3" s="145" customFormat="1">
      <c r="C78" s="260"/>
    </row>
    <row r="79" spans="3:3" s="145" customFormat="1">
      <c r="C79" s="260"/>
    </row>
    <row r="80" spans="3:3" s="145" customFormat="1">
      <c r="C80" s="260"/>
    </row>
    <row r="81" spans="3:3" s="145" customFormat="1">
      <c r="C81" s="260"/>
    </row>
    <row r="82" spans="3:3" s="145" customFormat="1">
      <c r="C82" s="260"/>
    </row>
    <row r="159" spans="3:3">
      <c r="C159" s="303"/>
    </row>
    <row r="160" spans="3:3">
      <c r="C160" s="303"/>
    </row>
    <row r="161" spans="3:3">
      <c r="C161" s="303"/>
    </row>
    <row r="162" spans="3:3">
      <c r="C162" s="303"/>
    </row>
    <row r="163" spans="3:3">
      <c r="C163" s="303"/>
    </row>
    <row r="164" spans="3:3">
      <c r="C164" s="303"/>
    </row>
    <row r="165" spans="3:3">
      <c r="C165" s="303"/>
    </row>
    <row r="166" spans="3:3">
      <c r="C166" s="303"/>
    </row>
    <row r="167" spans="3:3">
      <c r="C167" s="303"/>
    </row>
    <row r="168" spans="3:3">
      <c r="C168" s="303"/>
    </row>
    <row r="169" spans="3:3">
      <c r="C169" s="303"/>
    </row>
    <row r="170" spans="3:3">
      <c r="C170" s="303"/>
    </row>
    <row r="171" spans="3:3">
      <c r="C171" s="303"/>
    </row>
    <row r="172" spans="3:3">
      <c r="C172" s="303"/>
    </row>
    <row r="173" spans="3:3">
      <c r="C173" s="303"/>
    </row>
    <row r="174" spans="3:3">
      <c r="C174" s="303"/>
    </row>
    <row r="175" spans="3:3">
      <c r="C175" s="303"/>
    </row>
    <row r="176" spans="3:3">
      <c r="C176" s="303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B5:C5"/>
    <mergeCell ref="D5:G5"/>
    <mergeCell ref="H5:K5"/>
    <mergeCell ref="L5:O5"/>
    <mergeCell ref="P5:S5"/>
  </mergeCells>
  <pageMargins left="0.7" right="0.7" top="0.75" bottom="0.75" header="0.3" footer="0.3"/>
  <pageSetup paperSize="9" scale="34" orientation="portrait" r:id="rId1"/>
  <ignoredErrors>
    <ignoredError sqref="G22:S28 G29:S31" 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202"/>
  <sheetViews>
    <sheetView showGridLines="0" view="pageBreakPreview" topLeftCell="A10" zoomScale="85" zoomScaleNormal="100" zoomScaleSheetLayoutView="85" workbookViewId="0">
      <selection activeCell="X10" sqref="X10"/>
    </sheetView>
  </sheetViews>
  <sheetFormatPr defaultColWidth="8.85546875" defaultRowHeight="12.75"/>
  <cols>
    <col min="1" max="1" width="1.7109375" style="303" customWidth="1"/>
    <col min="2" max="2" width="39.140625" style="303" customWidth="1"/>
    <col min="3" max="3" width="11.28515625" style="809" customWidth="1"/>
    <col min="4" max="19" width="12.7109375" style="303" customWidth="1"/>
    <col min="20" max="20" width="1.7109375" style="145" customWidth="1"/>
    <col min="21" max="34" width="10.7109375" style="145" customWidth="1"/>
    <col min="35" max="43" width="8.7109375" style="145" customWidth="1"/>
    <col min="44" max="87" width="8.7109375" style="303" customWidth="1"/>
    <col min="88" max="133" width="3.28515625" style="303" customWidth="1"/>
    <col min="134" max="16384" width="8.85546875" style="303"/>
  </cols>
  <sheetData>
    <row r="1" spans="2:43" ht="9" customHeight="1">
      <c r="E1" s="885"/>
      <c r="F1" s="744"/>
      <c r="G1" s="744"/>
    </row>
    <row r="2" spans="2:43" ht="15.75">
      <c r="B2" s="232" t="s">
        <v>1087</v>
      </c>
      <c r="C2" s="345"/>
      <c r="D2" s="882"/>
      <c r="E2" s="1100"/>
      <c r="F2" s="461"/>
      <c r="G2" s="461"/>
      <c r="H2" s="882"/>
      <c r="I2" s="145"/>
      <c r="J2" s="145"/>
      <c r="K2" s="145"/>
      <c r="L2" s="882"/>
      <c r="M2" s="145"/>
      <c r="N2" s="145"/>
      <c r="O2" s="145"/>
      <c r="P2" s="882"/>
      <c r="Q2" s="145"/>
      <c r="R2" s="145"/>
      <c r="S2" s="145"/>
      <c r="T2" s="882"/>
      <c r="W2" s="882"/>
      <c r="AA2" s="882"/>
      <c r="AE2" s="882"/>
    </row>
    <row r="3" spans="2:43" s="345" customFormat="1" ht="7.9" customHeight="1">
      <c r="B3" s="811"/>
      <c r="C3" s="812"/>
      <c r="D3" s="882"/>
      <c r="E3" s="1101"/>
      <c r="F3" s="1102"/>
      <c r="G3" s="1102"/>
      <c r="H3" s="882"/>
      <c r="I3" s="882"/>
      <c r="J3" s="882"/>
      <c r="K3" s="882"/>
      <c r="L3" s="882"/>
      <c r="M3" s="882"/>
      <c r="N3" s="882"/>
      <c r="O3" s="882"/>
      <c r="P3" s="882"/>
      <c r="Q3" s="882"/>
      <c r="R3" s="882"/>
      <c r="S3" s="882"/>
      <c r="T3" s="882"/>
      <c r="U3" s="882"/>
      <c r="V3" s="882"/>
      <c r="W3" s="882"/>
      <c r="X3" s="882"/>
      <c r="Y3" s="882"/>
      <c r="Z3" s="882"/>
      <c r="AA3" s="882"/>
      <c r="AB3" s="882"/>
      <c r="AC3" s="882"/>
      <c r="AD3" s="882"/>
      <c r="AE3" s="882"/>
      <c r="AF3" s="882"/>
      <c r="AG3" s="882"/>
      <c r="AH3" s="882"/>
      <c r="AI3" s="882"/>
      <c r="AJ3" s="882"/>
      <c r="AK3" s="882"/>
      <c r="AL3" s="882"/>
      <c r="AM3" s="882"/>
      <c r="AN3" s="882"/>
      <c r="AO3" s="882"/>
      <c r="AP3" s="882"/>
      <c r="AQ3" s="882"/>
    </row>
    <row r="4" spans="2:43" ht="16.5" thickBot="1">
      <c r="B4" s="813" t="s">
        <v>485</v>
      </c>
      <c r="C4" s="814"/>
      <c r="D4" s="145"/>
      <c r="E4" s="145"/>
      <c r="F4" s="1103"/>
      <c r="G4" s="1104"/>
      <c r="H4" s="145"/>
      <c r="I4" s="883"/>
      <c r="J4" s="883"/>
      <c r="K4" s="258"/>
      <c r="L4" s="145"/>
      <c r="M4" s="883"/>
      <c r="N4" s="883"/>
      <c r="O4" s="258"/>
      <c r="P4" s="145"/>
      <c r="Q4" s="883"/>
      <c r="R4" s="883"/>
      <c r="S4" s="258"/>
      <c r="U4" s="883"/>
      <c r="V4" s="258"/>
      <c r="X4" s="883"/>
      <c r="Y4" s="883"/>
      <c r="Z4" s="258"/>
      <c r="AB4" s="883"/>
      <c r="AC4" s="883"/>
      <c r="AD4" s="258"/>
      <c r="AF4" s="883"/>
      <c r="AG4" s="883"/>
      <c r="AH4" s="258"/>
    </row>
    <row r="5" spans="2:43" ht="20.25" customHeight="1" thickBot="1">
      <c r="B5" s="1247"/>
      <c r="C5" s="1248"/>
      <c r="D5" s="1249">
        <v>41274</v>
      </c>
      <c r="E5" s="1250"/>
      <c r="F5" s="1250"/>
      <c r="G5" s="1251"/>
      <c r="H5" s="1249">
        <v>41639</v>
      </c>
      <c r="I5" s="1250"/>
      <c r="J5" s="1250"/>
      <c r="K5" s="1251"/>
      <c r="L5" s="1249">
        <v>42004</v>
      </c>
      <c r="M5" s="1250"/>
      <c r="N5" s="1250"/>
      <c r="O5" s="1251"/>
      <c r="P5" s="1249">
        <v>42369</v>
      </c>
      <c r="Q5" s="1250"/>
      <c r="R5" s="1250"/>
      <c r="S5" s="1251"/>
    </row>
    <row r="6" spans="2:43" ht="69.75" thickBot="1">
      <c r="B6" s="815" t="s">
        <v>486</v>
      </c>
      <c r="C6" s="816" t="s">
        <v>38</v>
      </c>
      <c r="D6" s="886" t="s">
        <v>487</v>
      </c>
      <c r="E6" s="887" t="s">
        <v>488</v>
      </c>
      <c r="F6" s="887" t="s">
        <v>489</v>
      </c>
      <c r="G6" s="888" t="s">
        <v>490</v>
      </c>
      <c r="H6" s="886" t="s">
        <v>487</v>
      </c>
      <c r="I6" s="887" t="s">
        <v>488</v>
      </c>
      <c r="J6" s="887" t="s">
        <v>489</v>
      </c>
      <c r="K6" s="888" t="s">
        <v>490</v>
      </c>
      <c r="L6" s="886" t="s">
        <v>487</v>
      </c>
      <c r="M6" s="887" t="s">
        <v>488</v>
      </c>
      <c r="N6" s="887" t="s">
        <v>489</v>
      </c>
      <c r="O6" s="888" t="s">
        <v>490</v>
      </c>
      <c r="P6" s="886" t="s">
        <v>487</v>
      </c>
      <c r="Q6" s="887" t="s">
        <v>488</v>
      </c>
      <c r="R6" s="887" t="s">
        <v>489</v>
      </c>
      <c r="S6" s="888" t="s">
        <v>490</v>
      </c>
    </row>
    <row r="7" spans="2:43" ht="26.25" thickBot="1">
      <c r="B7" s="1133" t="s">
        <v>1097</v>
      </c>
      <c r="C7" s="1128"/>
      <c r="D7" s="1129"/>
      <c r="E7" s="1130"/>
      <c r="F7" s="1130"/>
      <c r="G7" s="1131">
        <f>'Yatırımlar-Mevcut Bölge'!G7+'Yatırımlar-Genişleme1'!G7+'Yatırımlar-Genişleme2'!G7+'Münferit Hatlar'!G7</f>
        <v>0</v>
      </c>
      <c r="H7" s="1129"/>
      <c r="I7" s="1130"/>
      <c r="J7" s="1130"/>
      <c r="K7" s="1131">
        <f>'Yatırımlar-Mevcut Bölge'!K7+'Yatırımlar-Genişleme1'!K7+'Yatırımlar-Genişleme2'!K7+'Münferit Hatlar'!K7</f>
        <v>0</v>
      </c>
      <c r="L7" s="1129"/>
      <c r="M7" s="1130"/>
      <c r="N7" s="1130"/>
      <c r="O7" s="1131">
        <f>'Yatırımlar-Mevcut Bölge'!O7+'Yatırımlar-Genişleme1'!O7+'Yatırımlar-Genişleme2'!O7+'Münferit Hatlar'!O7</f>
        <v>0</v>
      </c>
      <c r="P7" s="1129"/>
      <c r="Q7" s="1130"/>
      <c r="R7" s="1130"/>
      <c r="S7" s="1132">
        <f>'Yatırımlar-Mevcut Bölge'!S7+'Yatırımlar-Genişleme1'!S7+'Yatırımlar-Genişleme2'!S7+'Münferit Hatlar'!S7</f>
        <v>0</v>
      </c>
    </row>
    <row r="8" spans="2:43">
      <c r="B8" s="820" t="s">
        <v>491</v>
      </c>
      <c r="C8" s="821"/>
      <c r="D8" s="453"/>
      <c r="E8" s="454"/>
      <c r="F8" s="454"/>
      <c r="G8" s="456">
        <f>SUM(G9,G30,G51,G72,G73,G88)</f>
        <v>0</v>
      </c>
      <c r="H8" s="453"/>
      <c r="I8" s="454"/>
      <c r="J8" s="454"/>
      <c r="K8" s="456">
        <f>SUM(K9,K30,K51,K72,K73,K88)</f>
        <v>0</v>
      </c>
      <c r="L8" s="453"/>
      <c r="M8" s="454"/>
      <c r="N8" s="454"/>
      <c r="O8" s="456">
        <f>SUM(O9,O30,O51,O72,O73,O88)</f>
        <v>0</v>
      </c>
      <c r="P8" s="453"/>
      <c r="Q8" s="454"/>
      <c r="R8" s="454"/>
      <c r="S8" s="455">
        <f>SUM(S9,S30,S51,S72,S73,S88)</f>
        <v>0</v>
      </c>
    </row>
    <row r="9" spans="2:43">
      <c r="B9" s="822" t="s">
        <v>492</v>
      </c>
      <c r="C9" s="823"/>
      <c r="D9" s="270"/>
      <c r="E9" s="256"/>
      <c r="F9" s="256"/>
      <c r="G9" s="457">
        <f>SUM(G10,G23)</f>
        <v>0</v>
      </c>
      <c r="H9" s="270"/>
      <c r="I9" s="256"/>
      <c r="J9" s="256"/>
      <c r="K9" s="457">
        <f>SUM(K10,K23)</f>
        <v>0</v>
      </c>
      <c r="L9" s="270"/>
      <c r="M9" s="256"/>
      <c r="N9" s="256"/>
      <c r="O9" s="457">
        <f>SUM(O10,O23)</f>
        <v>0</v>
      </c>
      <c r="P9" s="270"/>
      <c r="Q9" s="256"/>
      <c r="R9" s="256"/>
      <c r="S9" s="271">
        <f>SUM(S10,S23)</f>
        <v>0</v>
      </c>
    </row>
    <row r="10" spans="2:43">
      <c r="B10" s="824" t="s">
        <v>493</v>
      </c>
      <c r="C10" s="823"/>
      <c r="D10" s="270"/>
      <c r="E10" s="256"/>
      <c r="F10" s="256"/>
      <c r="G10" s="457">
        <f>SUM(G11:G22)</f>
        <v>0</v>
      </c>
      <c r="H10" s="270"/>
      <c r="I10" s="256"/>
      <c r="J10" s="256"/>
      <c r="K10" s="457">
        <f>SUM(K11:K22)</f>
        <v>0</v>
      </c>
      <c r="L10" s="270"/>
      <c r="M10" s="256"/>
      <c r="N10" s="256"/>
      <c r="O10" s="457">
        <f>SUM(O11:O22)</f>
        <v>0</v>
      </c>
      <c r="P10" s="270"/>
      <c r="Q10" s="256"/>
      <c r="R10" s="256"/>
      <c r="S10" s="271">
        <f>SUM(S11:S22)</f>
        <v>0</v>
      </c>
    </row>
    <row r="11" spans="2:43">
      <c r="B11" s="825" t="s">
        <v>494</v>
      </c>
      <c r="C11" s="826" t="s">
        <v>495</v>
      </c>
      <c r="D11" s="827">
        <f>'Yatırımlar-Mevcut Bölge'!D11+'Yatırımlar-Genişleme1'!D11+'Yatırımlar-Genişleme2'!D11</f>
        <v>0</v>
      </c>
      <c r="E11" s="828" t="str">
        <f>IFERROR((('Yatırımlar-Mevcut Bölge'!D11*'Yatırımlar-Mevcut Bölge'!E11)+('Yatırımlar-Genişleme1'!D11*'Yatırımlar-Genişleme1'!E11)+('Yatırımlar-Genişleme2'!D11*'Yatırımlar-Genişleme2'!E11))/SUM('Yatırımlar-Mevcut Bölge'!D11,'Yatırımlar-Genişleme1'!D11,'Yatırımlar-Genişleme2'!D11),"")</f>
        <v/>
      </c>
      <c r="F11" s="828" t="str">
        <f>IFERROR((('Yatırımlar-Mevcut Bölge'!D11*'Yatırımlar-Mevcut Bölge'!F11)+('Yatırımlar-Genişleme1'!D11*'Yatırımlar-Genişleme1'!F11)+('Yatırımlar-Genişleme2'!D11*'Yatırımlar-Genişleme2'!F11))/SUM('Yatırımlar-Mevcut Bölge'!D11,'Yatırımlar-Genişleme1'!D11,'Yatırımlar-Genişleme2'!D11),"")</f>
        <v/>
      </c>
      <c r="G11" s="458" t="str">
        <f>IFERROR(D11*(E11+F11),"")</f>
        <v/>
      </c>
      <c r="H11" s="827">
        <f>'Yatırımlar-Mevcut Bölge'!H11+'Yatırımlar-Genişleme1'!H11+'Yatırımlar-Genişleme2'!H11</f>
        <v>0</v>
      </c>
      <c r="I11" s="828" t="str">
        <f>IFERROR((('Yatırımlar-Mevcut Bölge'!H11*'Yatırımlar-Mevcut Bölge'!I11)+('Yatırımlar-Genişleme1'!H11*'Yatırımlar-Genişleme1'!I11)+('Yatırımlar-Genişleme2'!H11*'Yatırımlar-Genişleme2'!I11))/SUM('Yatırımlar-Mevcut Bölge'!H11,'Yatırımlar-Genişleme1'!H11,'Yatırımlar-Genişleme2'!H11),"")</f>
        <v/>
      </c>
      <c r="J11" s="828" t="str">
        <f>IFERROR((('Yatırımlar-Mevcut Bölge'!H11*'Yatırımlar-Mevcut Bölge'!J11)+('Yatırımlar-Genişleme1'!H11*'Yatırımlar-Genişleme1'!J11)+('Yatırımlar-Genişleme2'!H11*'Yatırımlar-Genişleme2'!J11))/SUM('Yatırımlar-Mevcut Bölge'!H11,'Yatırımlar-Genişleme1'!H11,'Yatırımlar-Genişleme2'!H11),"")</f>
        <v/>
      </c>
      <c r="K11" s="458" t="str">
        <f>IFERROR(H11*(I11+J11),"")</f>
        <v/>
      </c>
      <c r="L11" s="827">
        <f>'Yatırımlar-Mevcut Bölge'!L11+'Yatırımlar-Genişleme1'!L11+'Yatırımlar-Genişleme2'!L11</f>
        <v>0</v>
      </c>
      <c r="M11" s="828" t="str">
        <f>IFERROR((('Yatırımlar-Mevcut Bölge'!L11*'Yatırımlar-Mevcut Bölge'!M11)+('Yatırımlar-Genişleme1'!L11*'Yatırımlar-Genişleme1'!M11)+('Yatırımlar-Genişleme2'!L11*'Yatırımlar-Genişleme2'!M11))/SUM('Yatırımlar-Mevcut Bölge'!L11,'Yatırımlar-Genişleme1'!L11,'Yatırımlar-Genişleme2'!L11),"")</f>
        <v/>
      </c>
      <c r="N11" s="828" t="str">
        <f>IFERROR((('Yatırımlar-Mevcut Bölge'!L11*'Yatırımlar-Mevcut Bölge'!N11)+('Yatırımlar-Genişleme1'!L11*'Yatırımlar-Genişleme1'!N11)+('Yatırımlar-Genişleme2'!L11*'Yatırımlar-Genişleme2'!N11))/SUM('Yatırımlar-Mevcut Bölge'!L11,'Yatırımlar-Genişleme1'!L11,'Yatırımlar-Genişleme2'!L11),"")</f>
        <v/>
      </c>
      <c r="O11" s="458" t="str">
        <f>IFERROR(L11*(M11+N11),"")</f>
        <v/>
      </c>
      <c r="P11" s="827">
        <f>'Yatırımlar-Mevcut Bölge'!P11+'Yatırımlar-Genişleme1'!P11+'Yatırımlar-Genişleme2'!P11</f>
        <v>0</v>
      </c>
      <c r="Q11" s="828" t="str">
        <f>IFERROR((('Yatırımlar-Mevcut Bölge'!P11*'Yatırımlar-Mevcut Bölge'!Q11)+('Yatırımlar-Genişleme1'!P11*'Yatırımlar-Genişleme1'!Q11)+('Yatırımlar-Genişleme2'!P11*'Yatırımlar-Genişleme2'!Q11))/SUM('Yatırımlar-Mevcut Bölge'!P11,'Yatırımlar-Genişleme1'!P11,'Yatırımlar-Genişleme2'!P11),"")</f>
        <v/>
      </c>
      <c r="R11" s="828" t="str">
        <f>IFERROR((('Yatırımlar-Mevcut Bölge'!P11*'Yatırımlar-Mevcut Bölge'!R11)+('Yatırımlar-Genişleme1'!P11*'Yatırımlar-Genişleme1'!R11)+('Yatırımlar-Genişleme2'!P11*'Yatırımlar-Genişleme2'!R11))/SUM('Yatırımlar-Mevcut Bölge'!P11,'Yatırımlar-Genişleme1'!P11,'Yatırımlar-Genişleme2'!P11),"")</f>
        <v/>
      </c>
      <c r="S11" s="274" t="str">
        <f>IFERROR(P11*(Q11+R11),"")</f>
        <v/>
      </c>
    </row>
    <row r="12" spans="2:43">
      <c r="B12" s="825" t="s">
        <v>496</v>
      </c>
      <c r="C12" s="826" t="s">
        <v>495</v>
      </c>
      <c r="D12" s="827">
        <f>'Yatırımlar-Mevcut Bölge'!D12+'Yatırımlar-Genişleme1'!D12+'Yatırımlar-Genişleme2'!D12</f>
        <v>0</v>
      </c>
      <c r="E12" s="828" t="str">
        <f>IFERROR((('Yatırımlar-Mevcut Bölge'!D12*'Yatırımlar-Mevcut Bölge'!E12)+('Yatırımlar-Genişleme1'!D12*'Yatırımlar-Genişleme1'!E12)+('Yatırımlar-Genişleme2'!D12*'Yatırımlar-Genişleme2'!E12))/SUM('Yatırımlar-Mevcut Bölge'!D12,'Yatırımlar-Genişleme1'!D12,'Yatırımlar-Genişleme2'!D12),"")</f>
        <v/>
      </c>
      <c r="F12" s="828" t="str">
        <f>IFERROR((('Yatırımlar-Mevcut Bölge'!D12*'Yatırımlar-Mevcut Bölge'!F12)+('Yatırımlar-Genişleme1'!D12*'Yatırımlar-Genişleme1'!F12)+('Yatırımlar-Genişleme2'!D12*'Yatırımlar-Genişleme2'!F12))/SUM('Yatırımlar-Mevcut Bölge'!D12,'Yatırımlar-Genişleme1'!D12,'Yatırımlar-Genişleme2'!D12),"")</f>
        <v/>
      </c>
      <c r="G12" s="458" t="str">
        <f t="shared" ref="G12:G22" si="0">IFERROR(D12*(E12+F12),"")</f>
        <v/>
      </c>
      <c r="H12" s="827">
        <f>'Yatırımlar-Mevcut Bölge'!H12+'Yatırımlar-Genişleme1'!H12+'Yatırımlar-Genişleme2'!H12</f>
        <v>0</v>
      </c>
      <c r="I12" s="828" t="str">
        <f>IFERROR((('Yatırımlar-Mevcut Bölge'!H12*'Yatırımlar-Mevcut Bölge'!I12)+('Yatırımlar-Genişleme1'!H12*'Yatırımlar-Genişleme1'!I12)+('Yatırımlar-Genişleme2'!H12*'Yatırımlar-Genişleme2'!I12))/SUM('Yatırımlar-Mevcut Bölge'!H12,'Yatırımlar-Genişleme1'!H12,'Yatırımlar-Genişleme2'!H12),"")</f>
        <v/>
      </c>
      <c r="J12" s="828" t="str">
        <f>IFERROR((('Yatırımlar-Mevcut Bölge'!H12*'Yatırımlar-Mevcut Bölge'!J12)+('Yatırımlar-Genişleme1'!H12*'Yatırımlar-Genişleme1'!J12)+('Yatırımlar-Genişleme2'!H12*'Yatırımlar-Genişleme2'!J12))/SUM('Yatırımlar-Mevcut Bölge'!H12,'Yatırımlar-Genişleme1'!H12,'Yatırımlar-Genişleme2'!H12),"")</f>
        <v/>
      </c>
      <c r="K12" s="458" t="str">
        <f t="shared" ref="K12:K22" si="1">IFERROR(H12*(I12+J12),"")</f>
        <v/>
      </c>
      <c r="L12" s="827">
        <f>'Yatırımlar-Mevcut Bölge'!L12+'Yatırımlar-Genişleme1'!L12+'Yatırımlar-Genişleme2'!L12</f>
        <v>0</v>
      </c>
      <c r="M12" s="828" t="str">
        <f>IFERROR((('Yatırımlar-Mevcut Bölge'!L12*'Yatırımlar-Mevcut Bölge'!M12)+('Yatırımlar-Genişleme1'!L12*'Yatırımlar-Genişleme1'!M12)+('Yatırımlar-Genişleme2'!L12*'Yatırımlar-Genişleme2'!M12))/SUM('Yatırımlar-Mevcut Bölge'!L12,'Yatırımlar-Genişleme1'!L12,'Yatırımlar-Genişleme2'!L12),"")</f>
        <v/>
      </c>
      <c r="N12" s="828" t="str">
        <f>IFERROR((('Yatırımlar-Mevcut Bölge'!L12*'Yatırımlar-Mevcut Bölge'!N12)+('Yatırımlar-Genişleme1'!L12*'Yatırımlar-Genişleme1'!N12)+('Yatırımlar-Genişleme2'!L12*'Yatırımlar-Genişleme2'!N12))/SUM('Yatırımlar-Mevcut Bölge'!L12,'Yatırımlar-Genişleme1'!L12,'Yatırımlar-Genişleme2'!L12),"")</f>
        <v/>
      </c>
      <c r="O12" s="458" t="str">
        <f t="shared" ref="O12:O22" si="2">IFERROR(L12*(M12+N12),"")</f>
        <v/>
      </c>
      <c r="P12" s="827">
        <f>'Yatırımlar-Mevcut Bölge'!P12+'Yatırımlar-Genişleme1'!P12+'Yatırımlar-Genişleme2'!P12</f>
        <v>0</v>
      </c>
      <c r="Q12" s="828" t="str">
        <f>IFERROR((('Yatırımlar-Mevcut Bölge'!P12*'Yatırımlar-Mevcut Bölge'!Q12)+('Yatırımlar-Genişleme1'!P12*'Yatırımlar-Genişleme1'!Q12)+('Yatırımlar-Genişleme2'!P12*'Yatırımlar-Genişleme2'!Q12))/SUM('Yatırımlar-Mevcut Bölge'!P12,'Yatırımlar-Genişleme1'!P12,'Yatırımlar-Genişleme2'!P12),"")</f>
        <v/>
      </c>
      <c r="R12" s="828" t="str">
        <f>IFERROR((('Yatırımlar-Mevcut Bölge'!P12*'Yatırımlar-Mevcut Bölge'!R12)+('Yatırımlar-Genişleme1'!P12*'Yatırımlar-Genişleme1'!R12)+('Yatırımlar-Genişleme2'!P12*'Yatırımlar-Genişleme2'!R12))/SUM('Yatırımlar-Mevcut Bölge'!P12,'Yatırımlar-Genişleme1'!P12,'Yatırımlar-Genişleme2'!P12),"")</f>
        <v/>
      </c>
      <c r="S12" s="274" t="str">
        <f t="shared" ref="S12:S22" si="3">IFERROR(P12*(Q12+R12),"")</f>
        <v/>
      </c>
    </row>
    <row r="13" spans="2:43">
      <c r="B13" s="825" t="s">
        <v>497</v>
      </c>
      <c r="C13" s="826" t="s">
        <v>495</v>
      </c>
      <c r="D13" s="827">
        <f>'Yatırımlar-Mevcut Bölge'!D13+'Yatırımlar-Genişleme1'!D13+'Yatırımlar-Genişleme2'!D13</f>
        <v>0</v>
      </c>
      <c r="E13" s="828" t="str">
        <f>IFERROR((('Yatırımlar-Mevcut Bölge'!D13*'Yatırımlar-Mevcut Bölge'!E13)+('Yatırımlar-Genişleme1'!D13*'Yatırımlar-Genişleme1'!E13)+('Yatırımlar-Genişleme2'!D13*'Yatırımlar-Genişleme2'!E13))/SUM('Yatırımlar-Mevcut Bölge'!D13,'Yatırımlar-Genişleme1'!D13,'Yatırımlar-Genişleme2'!D13),"")</f>
        <v/>
      </c>
      <c r="F13" s="828" t="str">
        <f>IFERROR((('Yatırımlar-Mevcut Bölge'!D13*'Yatırımlar-Mevcut Bölge'!F13)+('Yatırımlar-Genişleme1'!D13*'Yatırımlar-Genişleme1'!F13)+('Yatırımlar-Genişleme2'!D13*'Yatırımlar-Genişleme2'!F13))/SUM('Yatırımlar-Mevcut Bölge'!D13,'Yatırımlar-Genişleme1'!D13,'Yatırımlar-Genişleme2'!D13),"")</f>
        <v/>
      </c>
      <c r="G13" s="458" t="str">
        <f t="shared" si="0"/>
        <v/>
      </c>
      <c r="H13" s="827">
        <f>'Yatırımlar-Mevcut Bölge'!H13+'Yatırımlar-Genişleme1'!H13+'Yatırımlar-Genişleme2'!H13</f>
        <v>0</v>
      </c>
      <c r="I13" s="828" t="str">
        <f>IFERROR((('Yatırımlar-Mevcut Bölge'!H13*'Yatırımlar-Mevcut Bölge'!I13)+('Yatırımlar-Genişleme1'!H13*'Yatırımlar-Genişleme1'!I13)+('Yatırımlar-Genişleme2'!H13*'Yatırımlar-Genişleme2'!I13))/SUM('Yatırımlar-Mevcut Bölge'!H13,'Yatırımlar-Genişleme1'!H13,'Yatırımlar-Genişleme2'!H13),"")</f>
        <v/>
      </c>
      <c r="J13" s="828" t="str">
        <f>IFERROR((('Yatırımlar-Mevcut Bölge'!H13*'Yatırımlar-Mevcut Bölge'!J13)+('Yatırımlar-Genişleme1'!H13*'Yatırımlar-Genişleme1'!J13)+('Yatırımlar-Genişleme2'!H13*'Yatırımlar-Genişleme2'!J13))/SUM('Yatırımlar-Mevcut Bölge'!H13,'Yatırımlar-Genişleme1'!H13,'Yatırımlar-Genişleme2'!H13),"")</f>
        <v/>
      </c>
      <c r="K13" s="458" t="str">
        <f t="shared" si="1"/>
        <v/>
      </c>
      <c r="L13" s="827">
        <f>'Yatırımlar-Mevcut Bölge'!L13+'Yatırımlar-Genişleme1'!L13+'Yatırımlar-Genişleme2'!L13</f>
        <v>0</v>
      </c>
      <c r="M13" s="828" t="str">
        <f>IFERROR((('Yatırımlar-Mevcut Bölge'!L13*'Yatırımlar-Mevcut Bölge'!M13)+('Yatırımlar-Genişleme1'!L13*'Yatırımlar-Genişleme1'!M13)+('Yatırımlar-Genişleme2'!L13*'Yatırımlar-Genişleme2'!M13))/SUM('Yatırımlar-Mevcut Bölge'!L13,'Yatırımlar-Genişleme1'!L13,'Yatırımlar-Genişleme2'!L13),"")</f>
        <v/>
      </c>
      <c r="N13" s="828" t="str">
        <f>IFERROR((('Yatırımlar-Mevcut Bölge'!L13*'Yatırımlar-Mevcut Bölge'!N13)+('Yatırımlar-Genişleme1'!L13*'Yatırımlar-Genişleme1'!N13)+('Yatırımlar-Genişleme2'!L13*'Yatırımlar-Genişleme2'!N13))/SUM('Yatırımlar-Mevcut Bölge'!L13,'Yatırımlar-Genişleme1'!L13,'Yatırımlar-Genişleme2'!L13),"")</f>
        <v/>
      </c>
      <c r="O13" s="458" t="str">
        <f t="shared" si="2"/>
        <v/>
      </c>
      <c r="P13" s="827">
        <f>'Yatırımlar-Mevcut Bölge'!P13+'Yatırımlar-Genişleme1'!P13+'Yatırımlar-Genişleme2'!P13</f>
        <v>0</v>
      </c>
      <c r="Q13" s="828" t="str">
        <f>IFERROR((('Yatırımlar-Mevcut Bölge'!P13*'Yatırımlar-Mevcut Bölge'!Q13)+('Yatırımlar-Genişleme1'!P13*'Yatırımlar-Genişleme1'!Q13)+('Yatırımlar-Genişleme2'!P13*'Yatırımlar-Genişleme2'!Q13))/SUM('Yatırımlar-Mevcut Bölge'!P13,'Yatırımlar-Genişleme1'!P13,'Yatırımlar-Genişleme2'!P13),"")</f>
        <v/>
      </c>
      <c r="R13" s="828" t="str">
        <f>IFERROR((('Yatırımlar-Mevcut Bölge'!P13*'Yatırımlar-Mevcut Bölge'!R13)+('Yatırımlar-Genişleme1'!P13*'Yatırımlar-Genişleme1'!R13)+('Yatırımlar-Genişleme2'!P13*'Yatırımlar-Genişleme2'!R13))/SUM('Yatırımlar-Mevcut Bölge'!P13,'Yatırımlar-Genişleme1'!P13,'Yatırımlar-Genişleme2'!P13),"")</f>
        <v/>
      </c>
      <c r="S13" s="274" t="str">
        <f t="shared" si="3"/>
        <v/>
      </c>
    </row>
    <row r="14" spans="2:43">
      <c r="B14" s="825" t="s">
        <v>498</v>
      </c>
      <c r="C14" s="826" t="s">
        <v>495</v>
      </c>
      <c r="D14" s="827">
        <f>'Yatırımlar-Mevcut Bölge'!D14+'Yatırımlar-Genişleme1'!D14+'Yatırımlar-Genişleme2'!D14</f>
        <v>0</v>
      </c>
      <c r="E14" s="828" t="str">
        <f>IFERROR((('Yatırımlar-Mevcut Bölge'!D14*'Yatırımlar-Mevcut Bölge'!E14)+('Yatırımlar-Genişleme1'!D14*'Yatırımlar-Genişleme1'!E14)+('Yatırımlar-Genişleme2'!D14*'Yatırımlar-Genişleme2'!E14))/SUM('Yatırımlar-Mevcut Bölge'!D14,'Yatırımlar-Genişleme1'!D14,'Yatırımlar-Genişleme2'!D14),"")</f>
        <v/>
      </c>
      <c r="F14" s="828" t="str">
        <f>IFERROR((('Yatırımlar-Mevcut Bölge'!D14*'Yatırımlar-Mevcut Bölge'!F14)+('Yatırımlar-Genişleme1'!D14*'Yatırımlar-Genişleme1'!F14)+('Yatırımlar-Genişleme2'!D14*'Yatırımlar-Genişleme2'!F14))/SUM('Yatırımlar-Mevcut Bölge'!D14,'Yatırımlar-Genişleme1'!D14,'Yatırımlar-Genişleme2'!D14),"")</f>
        <v/>
      </c>
      <c r="G14" s="458" t="str">
        <f t="shared" si="0"/>
        <v/>
      </c>
      <c r="H14" s="827">
        <f>'Yatırımlar-Mevcut Bölge'!H14+'Yatırımlar-Genişleme1'!H14+'Yatırımlar-Genişleme2'!H14</f>
        <v>0</v>
      </c>
      <c r="I14" s="828" t="str">
        <f>IFERROR((('Yatırımlar-Mevcut Bölge'!H14*'Yatırımlar-Mevcut Bölge'!I14)+('Yatırımlar-Genişleme1'!H14*'Yatırımlar-Genişleme1'!I14)+('Yatırımlar-Genişleme2'!H14*'Yatırımlar-Genişleme2'!I14))/SUM('Yatırımlar-Mevcut Bölge'!H14,'Yatırımlar-Genişleme1'!H14,'Yatırımlar-Genişleme2'!H14),"")</f>
        <v/>
      </c>
      <c r="J14" s="828" t="str">
        <f>IFERROR((('Yatırımlar-Mevcut Bölge'!H14*'Yatırımlar-Mevcut Bölge'!J14)+('Yatırımlar-Genişleme1'!H14*'Yatırımlar-Genişleme1'!J14)+('Yatırımlar-Genişleme2'!H14*'Yatırımlar-Genişleme2'!J14))/SUM('Yatırımlar-Mevcut Bölge'!H14,'Yatırımlar-Genişleme1'!H14,'Yatırımlar-Genişleme2'!H14),"")</f>
        <v/>
      </c>
      <c r="K14" s="458" t="str">
        <f t="shared" si="1"/>
        <v/>
      </c>
      <c r="L14" s="827">
        <f>'Yatırımlar-Mevcut Bölge'!L14+'Yatırımlar-Genişleme1'!L14+'Yatırımlar-Genişleme2'!L14</f>
        <v>0</v>
      </c>
      <c r="M14" s="828" t="str">
        <f>IFERROR((('Yatırımlar-Mevcut Bölge'!L14*'Yatırımlar-Mevcut Bölge'!M14)+('Yatırımlar-Genişleme1'!L14*'Yatırımlar-Genişleme1'!M14)+('Yatırımlar-Genişleme2'!L14*'Yatırımlar-Genişleme2'!M14))/SUM('Yatırımlar-Mevcut Bölge'!L14,'Yatırımlar-Genişleme1'!L14,'Yatırımlar-Genişleme2'!L14),"")</f>
        <v/>
      </c>
      <c r="N14" s="828" t="str">
        <f>IFERROR((('Yatırımlar-Mevcut Bölge'!L14*'Yatırımlar-Mevcut Bölge'!N14)+('Yatırımlar-Genişleme1'!L14*'Yatırımlar-Genişleme1'!N14)+('Yatırımlar-Genişleme2'!L14*'Yatırımlar-Genişleme2'!N14))/SUM('Yatırımlar-Mevcut Bölge'!L14,'Yatırımlar-Genişleme1'!L14,'Yatırımlar-Genişleme2'!L14),"")</f>
        <v/>
      </c>
      <c r="O14" s="458" t="str">
        <f t="shared" si="2"/>
        <v/>
      </c>
      <c r="P14" s="827">
        <f>'Yatırımlar-Mevcut Bölge'!P14+'Yatırımlar-Genişleme1'!P14+'Yatırımlar-Genişleme2'!P14</f>
        <v>0</v>
      </c>
      <c r="Q14" s="828" t="str">
        <f>IFERROR((('Yatırımlar-Mevcut Bölge'!P14*'Yatırımlar-Mevcut Bölge'!Q14)+('Yatırımlar-Genişleme1'!P14*'Yatırımlar-Genişleme1'!Q14)+('Yatırımlar-Genişleme2'!P14*'Yatırımlar-Genişleme2'!Q14))/SUM('Yatırımlar-Mevcut Bölge'!P14,'Yatırımlar-Genişleme1'!P14,'Yatırımlar-Genişleme2'!P14),"")</f>
        <v/>
      </c>
      <c r="R14" s="828" t="str">
        <f>IFERROR((('Yatırımlar-Mevcut Bölge'!P14*'Yatırımlar-Mevcut Bölge'!R14)+('Yatırımlar-Genişleme1'!P14*'Yatırımlar-Genişleme1'!R14)+('Yatırımlar-Genişleme2'!P14*'Yatırımlar-Genişleme2'!R14))/SUM('Yatırımlar-Mevcut Bölge'!P14,'Yatırımlar-Genişleme1'!P14,'Yatırımlar-Genişleme2'!P14),"")</f>
        <v/>
      </c>
      <c r="S14" s="274" t="str">
        <f t="shared" si="3"/>
        <v/>
      </c>
    </row>
    <row r="15" spans="2:43">
      <c r="B15" s="825" t="s">
        <v>499</v>
      </c>
      <c r="C15" s="826" t="s">
        <v>495</v>
      </c>
      <c r="D15" s="827">
        <f>'Yatırımlar-Mevcut Bölge'!D15+'Yatırımlar-Genişleme1'!D15+'Yatırımlar-Genişleme2'!D15</f>
        <v>0</v>
      </c>
      <c r="E15" s="828" t="str">
        <f>IFERROR((('Yatırımlar-Mevcut Bölge'!D15*'Yatırımlar-Mevcut Bölge'!E15)+('Yatırımlar-Genişleme1'!D15*'Yatırımlar-Genişleme1'!E15)+('Yatırımlar-Genişleme2'!D15*'Yatırımlar-Genişleme2'!E15))/SUM('Yatırımlar-Mevcut Bölge'!D15,'Yatırımlar-Genişleme1'!D15,'Yatırımlar-Genişleme2'!D15),"")</f>
        <v/>
      </c>
      <c r="F15" s="828" t="str">
        <f>IFERROR((('Yatırımlar-Mevcut Bölge'!D15*'Yatırımlar-Mevcut Bölge'!F15)+('Yatırımlar-Genişleme1'!D15*'Yatırımlar-Genişleme1'!F15)+('Yatırımlar-Genişleme2'!D15*'Yatırımlar-Genişleme2'!F15))/SUM('Yatırımlar-Mevcut Bölge'!D15,'Yatırımlar-Genişleme1'!D15,'Yatırımlar-Genişleme2'!D15),"")</f>
        <v/>
      </c>
      <c r="G15" s="458" t="str">
        <f t="shared" si="0"/>
        <v/>
      </c>
      <c r="H15" s="827">
        <f>'Yatırımlar-Mevcut Bölge'!H15+'Yatırımlar-Genişleme1'!H15+'Yatırımlar-Genişleme2'!H15</f>
        <v>0</v>
      </c>
      <c r="I15" s="828" t="str">
        <f>IFERROR((('Yatırımlar-Mevcut Bölge'!H15*'Yatırımlar-Mevcut Bölge'!I15)+('Yatırımlar-Genişleme1'!H15*'Yatırımlar-Genişleme1'!I15)+('Yatırımlar-Genişleme2'!H15*'Yatırımlar-Genişleme2'!I15))/SUM('Yatırımlar-Mevcut Bölge'!H15,'Yatırımlar-Genişleme1'!H15,'Yatırımlar-Genişleme2'!H15),"")</f>
        <v/>
      </c>
      <c r="J15" s="828" t="str">
        <f>IFERROR((('Yatırımlar-Mevcut Bölge'!H15*'Yatırımlar-Mevcut Bölge'!J15)+('Yatırımlar-Genişleme1'!H15*'Yatırımlar-Genişleme1'!J15)+('Yatırımlar-Genişleme2'!H15*'Yatırımlar-Genişleme2'!J15))/SUM('Yatırımlar-Mevcut Bölge'!H15,'Yatırımlar-Genişleme1'!H15,'Yatırımlar-Genişleme2'!H15),"")</f>
        <v/>
      </c>
      <c r="K15" s="458" t="str">
        <f t="shared" si="1"/>
        <v/>
      </c>
      <c r="L15" s="827">
        <f>'Yatırımlar-Mevcut Bölge'!L15+'Yatırımlar-Genişleme1'!L15+'Yatırımlar-Genişleme2'!L15</f>
        <v>0</v>
      </c>
      <c r="M15" s="828" t="str">
        <f>IFERROR((('Yatırımlar-Mevcut Bölge'!L15*'Yatırımlar-Mevcut Bölge'!M15)+('Yatırımlar-Genişleme1'!L15*'Yatırımlar-Genişleme1'!M15)+('Yatırımlar-Genişleme2'!L15*'Yatırımlar-Genişleme2'!M15))/SUM('Yatırımlar-Mevcut Bölge'!L15,'Yatırımlar-Genişleme1'!L15,'Yatırımlar-Genişleme2'!L15),"")</f>
        <v/>
      </c>
      <c r="N15" s="828" t="str">
        <f>IFERROR((('Yatırımlar-Mevcut Bölge'!L15*'Yatırımlar-Mevcut Bölge'!N15)+('Yatırımlar-Genişleme1'!L15*'Yatırımlar-Genişleme1'!N15)+('Yatırımlar-Genişleme2'!L15*'Yatırımlar-Genişleme2'!N15))/SUM('Yatırımlar-Mevcut Bölge'!L15,'Yatırımlar-Genişleme1'!L15,'Yatırımlar-Genişleme2'!L15),"")</f>
        <v/>
      </c>
      <c r="O15" s="458" t="str">
        <f t="shared" si="2"/>
        <v/>
      </c>
      <c r="P15" s="827">
        <f>'Yatırımlar-Mevcut Bölge'!P15+'Yatırımlar-Genişleme1'!P15+'Yatırımlar-Genişleme2'!P15</f>
        <v>0</v>
      </c>
      <c r="Q15" s="828" t="str">
        <f>IFERROR((('Yatırımlar-Mevcut Bölge'!P15*'Yatırımlar-Mevcut Bölge'!Q15)+('Yatırımlar-Genişleme1'!P15*'Yatırımlar-Genişleme1'!Q15)+('Yatırımlar-Genişleme2'!P15*'Yatırımlar-Genişleme2'!Q15))/SUM('Yatırımlar-Mevcut Bölge'!P15,'Yatırımlar-Genişleme1'!P15,'Yatırımlar-Genişleme2'!P15),"")</f>
        <v/>
      </c>
      <c r="R15" s="828" t="str">
        <f>IFERROR((('Yatırımlar-Mevcut Bölge'!P15*'Yatırımlar-Mevcut Bölge'!R15)+('Yatırımlar-Genişleme1'!P15*'Yatırımlar-Genişleme1'!R15)+('Yatırımlar-Genişleme2'!P15*'Yatırımlar-Genişleme2'!R15))/SUM('Yatırımlar-Mevcut Bölge'!P15,'Yatırımlar-Genişleme1'!P15,'Yatırımlar-Genişleme2'!P15),"")</f>
        <v/>
      </c>
      <c r="S15" s="274" t="str">
        <f t="shared" si="3"/>
        <v/>
      </c>
    </row>
    <row r="16" spans="2:43">
      <c r="B16" s="825" t="s">
        <v>500</v>
      </c>
      <c r="C16" s="826" t="s">
        <v>495</v>
      </c>
      <c r="D16" s="827">
        <f>'Yatırımlar-Mevcut Bölge'!D16+'Yatırımlar-Genişleme1'!D16+'Yatırımlar-Genişleme2'!D16</f>
        <v>0</v>
      </c>
      <c r="E16" s="828" t="str">
        <f>IFERROR((('Yatırımlar-Mevcut Bölge'!D16*'Yatırımlar-Mevcut Bölge'!E16)+('Yatırımlar-Genişleme1'!D16*'Yatırımlar-Genişleme1'!E16)+('Yatırımlar-Genişleme2'!D16*'Yatırımlar-Genişleme2'!E16))/SUM('Yatırımlar-Mevcut Bölge'!D16,'Yatırımlar-Genişleme1'!D16,'Yatırımlar-Genişleme2'!D16),"")</f>
        <v/>
      </c>
      <c r="F16" s="828" t="str">
        <f>IFERROR((('Yatırımlar-Mevcut Bölge'!D16*'Yatırımlar-Mevcut Bölge'!F16)+('Yatırımlar-Genişleme1'!D16*'Yatırımlar-Genişleme1'!F16)+('Yatırımlar-Genişleme2'!D16*'Yatırımlar-Genişleme2'!F16))/SUM('Yatırımlar-Mevcut Bölge'!D16,'Yatırımlar-Genişleme1'!D16,'Yatırımlar-Genişleme2'!D16),"")</f>
        <v/>
      </c>
      <c r="G16" s="458" t="str">
        <f t="shared" si="0"/>
        <v/>
      </c>
      <c r="H16" s="827">
        <f>'Yatırımlar-Mevcut Bölge'!H16+'Yatırımlar-Genişleme1'!H16+'Yatırımlar-Genişleme2'!H16</f>
        <v>0</v>
      </c>
      <c r="I16" s="828" t="str">
        <f>IFERROR((('Yatırımlar-Mevcut Bölge'!H16*'Yatırımlar-Mevcut Bölge'!I16)+('Yatırımlar-Genişleme1'!H16*'Yatırımlar-Genişleme1'!I16)+('Yatırımlar-Genişleme2'!H16*'Yatırımlar-Genişleme2'!I16))/SUM('Yatırımlar-Mevcut Bölge'!H16,'Yatırımlar-Genişleme1'!H16,'Yatırımlar-Genişleme2'!H16),"")</f>
        <v/>
      </c>
      <c r="J16" s="828" t="str">
        <f>IFERROR((('Yatırımlar-Mevcut Bölge'!H16*'Yatırımlar-Mevcut Bölge'!J16)+('Yatırımlar-Genişleme1'!H16*'Yatırımlar-Genişleme1'!J16)+('Yatırımlar-Genişleme2'!H16*'Yatırımlar-Genişleme2'!J16))/SUM('Yatırımlar-Mevcut Bölge'!H16,'Yatırımlar-Genişleme1'!H16,'Yatırımlar-Genişleme2'!H16),"")</f>
        <v/>
      </c>
      <c r="K16" s="458" t="str">
        <f t="shared" si="1"/>
        <v/>
      </c>
      <c r="L16" s="827">
        <f>'Yatırımlar-Mevcut Bölge'!L16+'Yatırımlar-Genişleme1'!L16+'Yatırımlar-Genişleme2'!L16</f>
        <v>0</v>
      </c>
      <c r="M16" s="828" t="str">
        <f>IFERROR((('Yatırımlar-Mevcut Bölge'!L16*'Yatırımlar-Mevcut Bölge'!M16)+('Yatırımlar-Genişleme1'!L16*'Yatırımlar-Genişleme1'!M16)+('Yatırımlar-Genişleme2'!L16*'Yatırımlar-Genişleme2'!M16))/SUM('Yatırımlar-Mevcut Bölge'!L16,'Yatırımlar-Genişleme1'!L16,'Yatırımlar-Genişleme2'!L16),"")</f>
        <v/>
      </c>
      <c r="N16" s="828" t="str">
        <f>IFERROR((('Yatırımlar-Mevcut Bölge'!L16*'Yatırımlar-Mevcut Bölge'!N16)+('Yatırımlar-Genişleme1'!L16*'Yatırımlar-Genişleme1'!N16)+('Yatırımlar-Genişleme2'!L16*'Yatırımlar-Genişleme2'!N16))/SUM('Yatırımlar-Mevcut Bölge'!L16,'Yatırımlar-Genişleme1'!L16,'Yatırımlar-Genişleme2'!L16),"")</f>
        <v/>
      </c>
      <c r="O16" s="458" t="str">
        <f t="shared" si="2"/>
        <v/>
      </c>
      <c r="P16" s="827">
        <f>'Yatırımlar-Mevcut Bölge'!P16+'Yatırımlar-Genişleme1'!P16+'Yatırımlar-Genişleme2'!P16</f>
        <v>0</v>
      </c>
      <c r="Q16" s="828" t="str">
        <f>IFERROR((('Yatırımlar-Mevcut Bölge'!P16*'Yatırımlar-Mevcut Bölge'!Q16)+('Yatırımlar-Genişleme1'!P16*'Yatırımlar-Genişleme1'!Q16)+('Yatırımlar-Genişleme2'!P16*'Yatırımlar-Genişleme2'!Q16))/SUM('Yatırımlar-Mevcut Bölge'!P16,'Yatırımlar-Genişleme1'!P16,'Yatırımlar-Genişleme2'!P16),"")</f>
        <v/>
      </c>
      <c r="R16" s="828" t="str">
        <f>IFERROR((('Yatırımlar-Mevcut Bölge'!P16*'Yatırımlar-Mevcut Bölge'!R16)+('Yatırımlar-Genişleme1'!P16*'Yatırımlar-Genişleme1'!R16)+('Yatırımlar-Genişleme2'!P16*'Yatırımlar-Genişleme2'!R16))/SUM('Yatırımlar-Mevcut Bölge'!P16,'Yatırımlar-Genişleme1'!P16,'Yatırımlar-Genişleme2'!P16),"")</f>
        <v/>
      </c>
      <c r="S16" s="274" t="str">
        <f t="shared" si="3"/>
        <v/>
      </c>
    </row>
    <row r="17" spans="2:19">
      <c r="B17" s="825" t="s">
        <v>501</v>
      </c>
      <c r="C17" s="826" t="s">
        <v>495</v>
      </c>
      <c r="D17" s="827">
        <f>'Yatırımlar-Mevcut Bölge'!D17+'Yatırımlar-Genişleme1'!D17+'Yatırımlar-Genişleme2'!D17</f>
        <v>0</v>
      </c>
      <c r="E17" s="828" t="str">
        <f>IFERROR((('Yatırımlar-Mevcut Bölge'!D17*'Yatırımlar-Mevcut Bölge'!E17)+('Yatırımlar-Genişleme1'!D17*'Yatırımlar-Genişleme1'!E17)+('Yatırımlar-Genişleme2'!D17*'Yatırımlar-Genişleme2'!E17))/SUM('Yatırımlar-Mevcut Bölge'!D17,'Yatırımlar-Genişleme1'!D17,'Yatırımlar-Genişleme2'!D17),"")</f>
        <v/>
      </c>
      <c r="F17" s="828" t="str">
        <f>IFERROR((('Yatırımlar-Mevcut Bölge'!D17*'Yatırımlar-Mevcut Bölge'!F17)+('Yatırımlar-Genişleme1'!D17*'Yatırımlar-Genişleme1'!F17)+('Yatırımlar-Genişleme2'!D17*'Yatırımlar-Genişleme2'!F17))/SUM('Yatırımlar-Mevcut Bölge'!D17,'Yatırımlar-Genişleme1'!D17,'Yatırımlar-Genişleme2'!D17),"")</f>
        <v/>
      </c>
      <c r="G17" s="458" t="str">
        <f t="shared" si="0"/>
        <v/>
      </c>
      <c r="H17" s="827">
        <f>'Yatırımlar-Mevcut Bölge'!H17+'Yatırımlar-Genişleme1'!H17+'Yatırımlar-Genişleme2'!H17</f>
        <v>0</v>
      </c>
      <c r="I17" s="828" t="str">
        <f>IFERROR((('Yatırımlar-Mevcut Bölge'!H17*'Yatırımlar-Mevcut Bölge'!I17)+('Yatırımlar-Genişleme1'!H17*'Yatırımlar-Genişleme1'!I17)+('Yatırımlar-Genişleme2'!H17*'Yatırımlar-Genişleme2'!I17))/SUM('Yatırımlar-Mevcut Bölge'!H17,'Yatırımlar-Genişleme1'!H17,'Yatırımlar-Genişleme2'!H17),"")</f>
        <v/>
      </c>
      <c r="J17" s="828" t="str">
        <f>IFERROR((('Yatırımlar-Mevcut Bölge'!H17*'Yatırımlar-Mevcut Bölge'!J17)+('Yatırımlar-Genişleme1'!H17*'Yatırımlar-Genişleme1'!J17)+('Yatırımlar-Genişleme2'!H17*'Yatırımlar-Genişleme2'!J17))/SUM('Yatırımlar-Mevcut Bölge'!H17,'Yatırımlar-Genişleme1'!H17,'Yatırımlar-Genişleme2'!H17),"")</f>
        <v/>
      </c>
      <c r="K17" s="458" t="str">
        <f t="shared" si="1"/>
        <v/>
      </c>
      <c r="L17" s="827">
        <f>'Yatırımlar-Mevcut Bölge'!L17+'Yatırımlar-Genişleme1'!L17+'Yatırımlar-Genişleme2'!L17</f>
        <v>0</v>
      </c>
      <c r="M17" s="828" t="str">
        <f>IFERROR((('Yatırımlar-Mevcut Bölge'!L17*'Yatırımlar-Mevcut Bölge'!M17)+('Yatırımlar-Genişleme1'!L17*'Yatırımlar-Genişleme1'!M17)+('Yatırımlar-Genişleme2'!L17*'Yatırımlar-Genişleme2'!M17))/SUM('Yatırımlar-Mevcut Bölge'!L17,'Yatırımlar-Genişleme1'!L17,'Yatırımlar-Genişleme2'!L17),"")</f>
        <v/>
      </c>
      <c r="N17" s="828" t="str">
        <f>IFERROR((('Yatırımlar-Mevcut Bölge'!L17*'Yatırımlar-Mevcut Bölge'!N17)+('Yatırımlar-Genişleme1'!L17*'Yatırımlar-Genişleme1'!N17)+('Yatırımlar-Genişleme2'!L17*'Yatırımlar-Genişleme2'!N17))/SUM('Yatırımlar-Mevcut Bölge'!L17,'Yatırımlar-Genişleme1'!L17,'Yatırımlar-Genişleme2'!L17),"")</f>
        <v/>
      </c>
      <c r="O17" s="458" t="str">
        <f t="shared" si="2"/>
        <v/>
      </c>
      <c r="P17" s="827">
        <f>'Yatırımlar-Mevcut Bölge'!P17+'Yatırımlar-Genişleme1'!P17+'Yatırımlar-Genişleme2'!P17</f>
        <v>0</v>
      </c>
      <c r="Q17" s="828" t="str">
        <f>IFERROR((('Yatırımlar-Mevcut Bölge'!P17*'Yatırımlar-Mevcut Bölge'!Q17)+('Yatırımlar-Genişleme1'!P17*'Yatırımlar-Genişleme1'!Q17)+('Yatırımlar-Genişleme2'!P17*'Yatırımlar-Genişleme2'!Q17))/SUM('Yatırımlar-Mevcut Bölge'!P17,'Yatırımlar-Genişleme1'!P17,'Yatırımlar-Genişleme2'!P17),"")</f>
        <v/>
      </c>
      <c r="R17" s="828" t="str">
        <f>IFERROR((('Yatırımlar-Mevcut Bölge'!P17*'Yatırımlar-Mevcut Bölge'!R17)+('Yatırımlar-Genişleme1'!P17*'Yatırımlar-Genişleme1'!R17)+('Yatırımlar-Genişleme2'!P17*'Yatırımlar-Genişleme2'!R17))/SUM('Yatırımlar-Mevcut Bölge'!P17,'Yatırımlar-Genişleme1'!P17,'Yatırımlar-Genişleme2'!P17),"")</f>
        <v/>
      </c>
      <c r="S17" s="274" t="str">
        <f t="shared" si="3"/>
        <v/>
      </c>
    </row>
    <row r="18" spans="2:19">
      <c r="B18" s="825" t="s">
        <v>502</v>
      </c>
      <c r="C18" s="826" t="s">
        <v>495</v>
      </c>
      <c r="D18" s="827">
        <f>'Yatırımlar-Mevcut Bölge'!D18+'Yatırımlar-Genişleme1'!D18+'Yatırımlar-Genişleme2'!D18</f>
        <v>0</v>
      </c>
      <c r="E18" s="828" t="str">
        <f>IFERROR((('Yatırımlar-Mevcut Bölge'!D18*'Yatırımlar-Mevcut Bölge'!E18)+('Yatırımlar-Genişleme1'!D18*'Yatırımlar-Genişleme1'!E18)+('Yatırımlar-Genişleme2'!D18*'Yatırımlar-Genişleme2'!E18))/SUM('Yatırımlar-Mevcut Bölge'!D18,'Yatırımlar-Genişleme1'!D18,'Yatırımlar-Genişleme2'!D18),"")</f>
        <v/>
      </c>
      <c r="F18" s="828" t="str">
        <f>IFERROR((('Yatırımlar-Mevcut Bölge'!D18*'Yatırımlar-Mevcut Bölge'!F18)+('Yatırımlar-Genişleme1'!D18*'Yatırımlar-Genişleme1'!F18)+('Yatırımlar-Genişleme2'!D18*'Yatırımlar-Genişleme2'!F18))/SUM('Yatırımlar-Mevcut Bölge'!D18,'Yatırımlar-Genişleme1'!D18,'Yatırımlar-Genişleme2'!D18),"")</f>
        <v/>
      </c>
      <c r="G18" s="458" t="str">
        <f t="shared" si="0"/>
        <v/>
      </c>
      <c r="H18" s="827">
        <f>'Yatırımlar-Mevcut Bölge'!H18+'Yatırımlar-Genişleme1'!H18+'Yatırımlar-Genişleme2'!H18</f>
        <v>0</v>
      </c>
      <c r="I18" s="828" t="str">
        <f>IFERROR((('Yatırımlar-Mevcut Bölge'!H18*'Yatırımlar-Mevcut Bölge'!I18)+('Yatırımlar-Genişleme1'!H18*'Yatırımlar-Genişleme1'!I18)+('Yatırımlar-Genişleme2'!H18*'Yatırımlar-Genişleme2'!I18))/SUM('Yatırımlar-Mevcut Bölge'!H18,'Yatırımlar-Genişleme1'!H18,'Yatırımlar-Genişleme2'!H18),"")</f>
        <v/>
      </c>
      <c r="J18" s="828" t="str">
        <f>IFERROR((('Yatırımlar-Mevcut Bölge'!H18*'Yatırımlar-Mevcut Bölge'!J18)+('Yatırımlar-Genişleme1'!H18*'Yatırımlar-Genişleme1'!J18)+('Yatırımlar-Genişleme2'!H18*'Yatırımlar-Genişleme2'!J18))/SUM('Yatırımlar-Mevcut Bölge'!H18,'Yatırımlar-Genişleme1'!H18,'Yatırımlar-Genişleme2'!H18),"")</f>
        <v/>
      </c>
      <c r="K18" s="458" t="str">
        <f t="shared" si="1"/>
        <v/>
      </c>
      <c r="L18" s="827">
        <f>'Yatırımlar-Mevcut Bölge'!L18+'Yatırımlar-Genişleme1'!L18+'Yatırımlar-Genişleme2'!L18</f>
        <v>0</v>
      </c>
      <c r="M18" s="828" t="str">
        <f>IFERROR((('Yatırımlar-Mevcut Bölge'!L18*'Yatırımlar-Mevcut Bölge'!M18)+('Yatırımlar-Genişleme1'!L18*'Yatırımlar-Genişleme1'!M18)+('Yatırımlar-Genişleme2'!L18*'Yatırımlar-Genişleme2'!M18))/SUM('Yatırımlar-Mevcut Bölge'!L18,'Yatırımlar-Genişleme1'!L18,'Yatırımlar-Genişleme2'!L18),"")</f>
        <v/>
      </c>
      <c r="N18" s="828" t="str">
        <f>IFERROR((('Yatırımlar-Mevcut Bölge'!L18*'Yatırımlar-Mevcut Bölge'!N18)+('Yatırımlar-Genişleme1'!L18*'Yatırımlar-Genişleme1'!N18)+('Yatırımlar-Genişleme2'!L18*'Yatırımlar-Genişleme2'!N18))/SUM('Yatırımlar-Mevcut Bölge'!L18,'Yatırımlar-Genişleme1'!L18,'Yatırımlar-Genişleme2'!L18),"")</f>
        <v/>
      </c>
      <c r="O18" s="458" t="str">
        <f t="shared" si="2"/>
        <v/>
      </c>
      <c r="P18" s="827">
        <f>'Yatırımlar-Mevcut Bölge'!P18+'Yatırımlar-Genişleme1'!P18+'Yatırımlar-Genişleme2'!P18</f>
        <v>0</v>
      </c>
      <c r="Q18" s="828" t="str">
        <f>IFERROR((('Yatırımlar-Mevcut Bölge'!P18*'Yatırımlar-Mevcut Bölge'!Q18)+('Yatırımlar-Genişleme1'!P18*'Yatırımlar-Genişleme1'!Q18)+('Yatırımlar-Genişleme2'!P18*'Yatırımlar-Genişleme2'!Q18))/SUM('Yatırımlar-Mevcut Bölge'!P18,'Yatırımlar-Genişleme1'!P18,'Yatırımlar-Genişleme2'!P18),"")</f>
        <v/>
      </c>
      <c r="R18" s="828" t="str">
        <f>IFERROR((('Yatırımlar-Mevcut Bölge'!P18*'Yatırımlar-Mevcut Bölge'!R18)+('Yatırımlar-Genişleme1'!P18*'Yatırımlar-Genişleme1'!R18)+('Yatırımlar-Genişleme2'!P18*'Yatırımlar-Genişleme2'!R18))/SUM('Yatırımlar-Mevcut Bölge'!P18,'Yatırımlar-Genişleme1'!P18,'Yatırımlar-Genişleme2'!P18),"")</f>
        <v/>
      </c>
      <c r="S18" s="274" t="str">
        <f t="shared" si="3"/>
        <v/>
      </c>
    </row>
    <row r="19" spans="2:19">
      <c r="B19" s="825" t="s">
        <v>503</v>
      </c>
      <c r="C19" s="826" t="s">
        <v>495</v>
      </c>
      <c r="D19" s="827">
        <f>'Yatırımlar-Mevcut Bölge'!D19+'Yatırımlar-Genişleme1'!D19+'Yatırımlar-Genişleme2'!D19</f>
        <v>0</v>
      </c>
      <c r="E19" s="828" t="str">
        <f>IFERROR((('Yatırımlar-Mevcut Bölge'!D19*'Yatırımlar-Mevcut Bölge'!E19)+('Yatırımlar-Genişleme1'!D19*'Yatırımlar-Genişleme1'!E19)+('Yatırımlar-Genişleme2'!D19*'Yatırımlar-Genişleme2'!E19))/SUM('Yatırımlar-Mevcut Bölge'!D19,'Yatırımlar-Genişleme1'!D19,'Yatırımlar-Genişleme2'!D19),"")</f>
        <v/>
      </c>
      <c r="F19" s="828" t="str">
        <f>IFERROR((('Yatırımlar-Mevcut Bölge'!D19*'Yatırımlar-Mevcut Bölge'!F19)+('Yatırımlar-Genişleme1'!D19*'Yatırımlar-Genişleme1'!F19)+('Yatırımlar-Genişleme2'!D19*'Yatırımlar-Genişleme2'!F19))/SUM('Yatırımlar-Mevcut Bölge'!D19,'Yatırımlar-Genişleme1'!D19,'Yatırımlar-Genişleme2'!D19),"")</f>
        <v/>
      </c>
      <c r="G19" s="458" t="str">
        <f t="shared" si="0"/>
        <v/>
      </c>
      <c r="H19" s="827">
        <f>'Yatırımlar-Mevcut Bölge'!H19+'Yatırımlar-Genişleme1'!H19+'Yatırımlar-Genişleme2'!H19</f>
        <v>0</v>
      </c>
      <c r="I19" s="828" t="str">
        <f>IFERROR((('Yatırımlar-Mevcut Bölge'!H19*'Yatırımlar-Mevcut Bölge'!I19)+('Yatırımlar-Genişleme1'!H19*'Yatırımlar-Genişleme1'!I19)+('Yatırımlar-Genişleme2'!H19*'Yatırımlar-Genişleme2'!I19))/SUM('Yatırımlar-Mevcut Bölge'!H19,'Yatırımlar-Genişleme1'!H19,'Yatırımlar-Genişleme2'!H19),"")</f>
        <v/>
      </c>
      <c r="J19" s="828" t="str">
        <f>IFERROR((('Yatırımlar-Mevcut Bölge'!H19*'Yatırımlar-Mevcut Bölge'!J19)+('Yatırımlar-Genişleme1'!H19*'Yatırımlar-Genişleme1'!J19)+('Yatırımlar-Genişleme2'!H19*'Yatırımlar-Genişleme2'!J19))/SUM('Yatırımlar-Mevcut Bölge'!H19,'Yatırımlar-Genişleme1'!H19,'Yatırımlar-Genişleme2'!H19),"")</f>
        <v/>
      </c>
      <c r="K19" s="458" t="str">
        <f t="shared" si="1"/>
        <v/>
      </c>
      <c r="L19" s="827">
        <f>'Yatırımlar-Mevcut Bölge'!L19+'Yatırımlar-Genişleme1'!L19+'Yatırımlar-Genişleme2'!L19</f>
        <v>0</v>
      </c>
      <c r="M19" s="828" t="str">
        <f>IFERROR((('Yatırımlar-Mevcut Bölge'!L19*'Yatırımlar-Mevcut Bölge'!M19)+('Yatırımlar-Genişleme1'!L19*'Yatırımlar-Genişleme1'!M19)+('Yatırımlar-Genişleme2'!L19*'Yatırımlar-Genişleme2'!M19))/SUM('Yatırımlar-Mevcut Bölge'!L19,'Yatırımlar-Genişleme1'!L19,'Yatırımlar-Genişleme2'!L19),"")</f>
        <v/>
      </c>
      <c r="N19" s="828" t="str">
        <f>IFERROR((('Yatırımlar-Mevcut Bölge'!L19*'Yatırımlar-Mevcut Bölge'!N19)+('Yatırımlar-Genişleme1'!L19*'Yatırımlar-Genişleme1'!N19)+('Yatırımlar-Genişleme2'!L19*'Yatırımlar-Genişleme2'!N19))/SUM('Yatırımlar-Mevcut Bölge'!L19,'Yatırımlar-Genişleme1'!L19,'Yatırımlar-Genişleme2'!L19),"")</f>
        <v/>
      </c>
      <c r="O19" s="458" t="str">
        <f t="shared" si="2"/>
        <v/>
      </c>
      <c r="P19" s="827">
        <f>'Yatırımlar-Mevcut Bölge'!P19+'Yatırımlar-Genişleme1'!P19+'Yatırımlar-Genişleme2'!P19</f>
        <v>0</v>
      </c>
      <c r="Q19" s="828" t="str">
        <f>IFERROR((('Yatırımlar-Mevcut Bölge'!P19*'Yatırımlar-Mevcut Bölge'!Q19)+('Yatırımlar-Genişleme1'!P19*'Yatırımlar-Genişleme1'!Q19)+('Yatırımlar-Genişleme2'!P19*'Yatırımlar-Genişleme2'!Q19))/SUM('Yatırımlar-Mevcut Bölge'!P19,'Yatırımlar-Genişleme1'!P19,'Yatırımlar-Genişleme2'!P19),"")</f>
        <v/>
      </c>
      <c r="R19" s="828" t="str">
        <f>IFERROR((('Yatırımlar-Mevcut Bölge'!P19*'Yatırımlar-Mevcut Bölge'!R19)+('Yatırımlar-Genişleme1'!P19*'Yatırımlar-Genişleme1'!R19)+('Yatırımlar-Genişleme2'!P19*'Yatırımlar-Genişleme2'!R19))/SUM('Yatırımlar-Mevcut Bölge'!P19,'Yatırımlar-Genişleme1'!P19,'Yatırımlar-Genişleme2'!P19),"")</f>
        <v/>
      </c>
      <c r="S19" s="274" t="str">
        <f t="shared" si="3"/>
        <v/>
      </c>
    </row>
    <row r="20" spans="2:19">
      <c r="B20" s="825" t="s">
        <v>504</v>
      </c>
      <c r="C20" s="826" t="s">
        <v>495</v>
      </c>
      <c r="D20" s="827">
        <f>'Yatırımlar-Mevcut Bölge'!D20+'Yatırımlar-Genişleme1'!D20+'Yatırımlar-Genişleme2'!D20</f>
        <v>0</v>
      </c>
      <c r="E20" s="828" t="str">
        <f>IFERROR((('Yatırımlar-Mevcut Bölge'!D20*'Yatırımlar-Mevcut Bölge'!E20)+('Yatırımlar-Genişleme1'!D20*'Yatırımlar-Genişleme1'!E20)+('Yatırımlar-Genişleme2'!D20*'Yatırımlar-Genişleme2'!E20))/SUM('Yatırımlar-Mevcut Bölge'!D20,'Yatırımlar-Genişleme1'!D20,'Yatırımlar-Genişleme2'!D20),"")</f>
        <v/>
      </c>
      <c r="F20" s="828" t="str">
        <f>IFERROR((('Yatırımlar-Mevcut Bölge'!D20*'Yatırımlar-Mevcut Bölge'!F20)+('Yatırımlar-Genişleme1'!D20*'Yatırımlar-Genişleme1'!F20)+('Yatırımlar-Genişleme2'!D20*'Yatırımlar-Genişleme2'!F20))/SUM('Yatırımlar-Mevcut Bölge'!D20,'Yatırımlar-Genişleme1'!D20,'Yatırımlar-Genişleme2'!D20),"")</f>
        <v/>
      </c>
      <c r="G20" s="458" t="str">
        <f t="shared" si="0"/>
        <v/>
      </c>
      <c r="H20" s="827">
        <f>'Yatırımlar-Mevcut Bölge'!H20+'Yatırımlar-Genişleme1'!H20+'Yatırımlar-Genişleme2'!H20</f>
        <v>0</v>
      </c>
      <c r="I20" s="828" t="str">
        <f>IFERROR((('Yatırımlar-Mevcut Bölge'!H20*'Yatırımlar-Mevcut Bölge'!I20)+('Yatırımlar-Genişleme1'!H20*'Yatırımlar-Genişleme1'!I20)+('Yatırımlar-Genişleme2'!H20*'Yatırımlar-Genişleme2'!I20))/SUM('Yatırımlar-Mevcut Bölge'!H20,'Yatırımlar-Genişleme1'!H20,'Yatırımlar-Genişleme2'!H20),"")</f>
        <v/>
      </c>
      <c r="J20" s="828" t="str">
        <f>IFERROR((('Yatırımlar-Mevcut Bölge'!H20*'Yatırımlar-Mevcut Bölge'!J20)+('Yatırımlar-Genişleme1'!H20*'Yatırımlar-Genişleme1'!J20)+('Yatırımlar-Genişleme2'!H20*'Yatırımlar-Genişleme2'!J20))/SUM('Yatırımlar-Mevcut Bölge'!H20,'Yatırımlar-Genişleme1'!H20,'Yatırımlar-Genişleme2'!H20),"")</f>
        <v/>
      </c>
      <c r="K20" s="458" t="str">
        <f t="shared" si="1"/>
        <v/>
      </c>
      <c r="L20" s="827">
        <f>'Yatırımlar-Mevcut Bölge'!L20+'Yatırımlar-Genişleme1'!L20+'Yatırımlar-Genişleme2'!L20</f>
        <v>0</v>
      </c>
      <c r="M20" s="828" t="str">
        <f>IFERROR((('Yatırımlar-Mevcut Bölge'!L20*'Yatırımlar-Mevcut Bölge'!M20)+('Yatırımlar-Genişleme1'!L20*'Yatırımlar-Genişleme1'!M20)+('Yatırımlar-Genişleme2'!L20*'Yatırımlar-Genişleme2'!M20))/SUM('Yatırımlar-Mevcut Bölge'!L20,'Yatırımlar-Genişleme1'!L20,'Yatırımlar-Genişleme2'!L20),"")</f>
        <v/>
      </c>
      <c r="N20" s="828" t="str">
        <f>IFERROR((('Yatırımlar-Mevcut Bölge'!L20*'Yatırımlar-Mevcut Bölge'!N20)+('Yatırımlar-Genişleme1'!L20*'Yatırımlar-Genişleme1'!N20)+('Yatırımlar-Genişleme2'!L20*'Yatırımlar-Genişleme2'!N20))/SUM('Yatırımlar-Mevcut Bölge'!L20,'Yatırımlar-Genişleme1'!L20,'Yatırımlar-Genişleme2'!L20),"")</f>
        <v/>
      </c>
      <c r="O20" s="458" t="str">
        <f t="shared" si="2"/>
        <v/>
      </c>
      <c r="P20" s="827">
        <f>'Yatırımlar-Mevcut Bölge'!P20+'Yatırımlar-Genişleme1'!P20+'Yatırımlar-Genişleme2'!P20</f>
        <v>0</v>
      </c>
      <c r="Q20" s="828" t="str">
        <f>IFERROR((('Yatırımlar-Mevcut Bölge'!P20*'Yatırımlar-Mevcut Bölge'!Q20)+('Yatırımlar-Genişleme1'!P20*'Yatırımlar-Genişleme1'!Q20)+('Yatırımlar-Genişleme2'!P20*'Yatırımlar-Genişleme2'!Q20))/SUM('Yatırımlar-Mevcut Bölge'!P20,'Yatırımlar-Genişleme1'!P20,'Yatırımlar-Genişleme2'!P20),"")</f>
        <v/>
      </c>
      <c r="R20" s="828" t="str">
        <f>IFERROR((('Yatırımlar-Mevcut Bölge'!P20*'Yatırımlar-Mevcut Bölge'!R20)+('Yatırımlar-Genişleme1'!P20*'Yatırımlar-Genişleme1'!R20)+('Yatırımlar-Genişleme2'!P20*'Yatırımlar-Genişleme2'!R20))/SUM('Yatırımlar-Mevcut Bölge'!P20,'Yatırımlar-Genişleme1'!P20,'Yatırımlar-Genişleme2'!P20),"")</f>
        <v/>
      </c>
      <c r="S20" s="274" t="str">
        <f t="shared" si="3"/>
        <v/>
      </c>
    </row>
    <row r="21" spans="2:19">
      <c r="B21" s="825" t="s">
        <v>505</v>
      </c>
      <c r="C21" s="826" t="s">
        <v>495</v>
      </c>
      <c r="D21" s="827">
        <f>'Yatırımlar-Mevcut Bölge'!D21+'Yatırımlar-Genişleme1'!D21+'Yatırımlar-Genişleme2'!D21</f>
        <v>0</v>
      </c>
      <c r="E21" s="828" t="str">
        <f>IFERROR((('Yatırımlar-Mevcut Bölge'!D21*'Yatırımlar-Mevcut Bölge'!E21)+('Yatırımlar-Genişleme1'!D21*'Yatırımlar-Genişleme1'!E21)+('Yatırımlar-Genişleme2'!D21*'Yatırımlar-Genişleme2'!E21))/SUM('Yatırımlar-Mevcut Bölge'!D21,'Yatırımlar-Genişleme1'!D21,'Yatırımlar-Genişleme2'!D21),"")</f>
        <v/>
      </c>
      <c r="F21" s="828" t="str">
        <f>IFERROR((('Yatırımlar-Mevcut Bölge'!D21*'Yatırımlar-Mevcut Bölge'!F21)+('Yatırımlar-Genişleme1'!D21*'Yatırımlar-Genişleme1'!F21)+('Yatırımlar-Genişleme2'!D21*'Yatırımlar-Genişleme2'!F21))/SUM('Yatırımlar-Mevcut Bölge'!D21,'Yatırımlar-Genişleme1'!D21,'Yatırımlar-Genişleme2'!D21),"")</f>
        <v/>
      </c>
      <c r="G21" s="458" t="str">
        <f t="shared" si="0"/>
        <v/>
      </c>
      <c r="H21" s="827">
        <f>'Yatırımlar-Mevcut Bölge'!H21+'Yatırımlar-Genişleme1'!H21+'Yatırımlar-Genişleme2'!H21</f>
        <v>0</v>
      </c>
      <c r="I21" s="828" t="str">
        <f>IFERROR((('Yatırımlar-Mevcut Bölge'!H21*'Yatırımlar-Mevcut Bölge'!I21)+('Yatırımlar-Genişleme1'!H21*'Yatırımlar-Genişleme1'!I21)+('Yatırımlar-Genişleme2'!H21*'Yatırımlar-Genişleme2'!I21))/SUM('Yatırımlar-Mevcut Bölge'!H21,'Yatırımlar-Genişleme1'!H21,'Yatırımlar-Genişleme2'!H21),"")</f>
        <v/>
      </c>
      <c r="J21" s="828" t="str">
        <f>IFERROR((('Yatırımlar-Mevcut Bölge'!H21*'Yatırımlar-Mevcut Bölge'!J21)+('Yatırımlar-Genişleme1'!H21*'Yatırımlar-Genişleme1'!J21)+('Yatırımlar-Genişleme2'!H21*'Yatırımlar-Genişleme2'!J21))/SUM('Yatırımlar-Mevcut Bölge'!H21,'Yatırımlar-Genişleme1'!H21,'Yatırımlar-Genişleme2'!H21),"")</f>
        <v/>
      </c>
      <c r="K21" s="458" t="str">
        <f t="shared" si="1"/>
        <v/>
      </c>
      <c r="L21" s="827">
        <f>'Yatırımlar-Mevcut Bölge'!L21+'Yatırımlar-Genişleme1'!L21+'Yatırımlar-Genişleme2'!L21</f>
        <v>0</v>
      </c>
      <c r="M21" s="828" t="str">
        <f>IFERROR((('Yatırımlar-Mevcut Bölge'!L21*'Yatırımlar-Mevcut Bölge'!M21)+('Yatırımlar-Genişleme1'!L21*'Yatırımlar-Genişleme1'!M21)+('Yatırımlar-Genişleme2'!L21*'Yatırımlar-Genişleme2'!M21))/SUM('Yatırımlar-Mevcut Bölge'!L21,'Yatırımlar-Genişleme1'!L21,'Yatırımlar-Genişleme2'!L21),"")</f>
        <v/>
      </c>
      <c r="N21" s="828" t="str">
        <f>IFERROR((('Yatırımlar-Mevcut Bölge'!L21*'Yatırımlar-Mevcut Bölge'!N21)+('Yatırımlar-Genişleme1'!L21*'Yatırımlar-Genişleme1'!N21)+('Yatırımlar-Genişleme2'!L21*'Yatırımlar-Genişleme2'!N21))/SUM('Yatırımlar-Mevcut Bölge'!L21,'Yatırımlar-Genişleme1'!L21,'Yatırımlar-Genişleme2'!L21),"")</f>
        <v/>
      </c>
      <c r="O21" s="458" t="str">
        <f t="shared" si="2"/>
        <v/>
      </c>
      <c r="P21" s="827">
        <f>'Yatırımlar-Mevcut Bölge'!P21+'Yatırımlar-Genişleme1'!P21+'Yatırımlar-Genişleme2'!P21</f>
        <v>0</v>
      </c>
      <c r="Q21" s="828" t="str">
        <f>IFERROR((('Yatırımlar-Mevcut Bölge'!P21*'Yatırımlar-Mevcut Bölge'!Q21)+('Yatırımlar-Genişleme1'!P21*'Yatırımlar-Genişleme1'!Q21)+('Yatırımlar-Genişleme2'!P21*'Yatırımlar-Genişleme2'!Q21))/SUM('Yatırımlar-Mevcut Bölge'!P21,'Yatırımlar-Genişleme1'!P21,'Yatırımlar-Genişleme2'!P21),"")</f>
        <v/>
      </c>
      <c r="R21" s="828" t="str">
        <f>IFERROR((('Yatırımlar-Mevcut Bölge'!P21*'Yatırımlar-Mevcut Bölge'!R21)+('Yatırımlar-Genişleme1'!P21*'Yatırımlar-Genişleme1'!R21)+('Yatırımlar-Genişleme2'!P21*'Yatırımlar-Genişleme2'!R21))/SUM('Yatırımlar-Mevcut Bölge'!P21,'Yatırımlar-Genişleme1'!P21,'Yatırımlar-Genişleme2'!P21),"")</f>
        <v/>
      </c>
      <c r="S21" s="274" t="str">
        <f t="shared" si="3"/>
        <v/>
      </c>
    </row>
    <row r="22" spans="2:19">
      <c r="B22" s="825" t="s">
        <v>506</v>
      </c>
      <c r="C22" s="826" t="s">
        <v>495</v>
      </c>
      <c r="D22" s="827">
        <f>'Yatırımlar-Mevcut Bölge'!D22+'Yatırımlar-Genişleme1'!D22+'Yatırımlar-Genişleme2'!D22</f>
        <v>0</v>
      </c>
      <c r="E22" s="828" t="str">
        <f>IFERROR((('Yatırımlar-Mevcut Bölge'!D22*'Yatırımlar-Mevcut Bölge'!E22)+('Yatırımlar-Genişleme1'!D22*'Yatırımlar-Genişleme1'!E22)+('Yatırımlar-Genişleme2'!D22*'Yatırımlar-Genişleme2'!E22))/SUM('Yatırımlar-Mevcut Bölge'!D22,'Yatırımlar-Genişleme1'!D22,'Yatırımlar-Genişleme2'!D22),"")</f>
        <v/>
      </c>
      <c r="F22" s="828" t="str">
        <f>IFERROR((('Yatırımlar-Mevcut Bölge'!D22*'Yatırımlar-Mevcut Bölge'!F22)+('Yatırımlar-Genişleme1'!D22*'Yatırımlar-Genişleme1'!F22)+('Yatırımlar-Genişleme2'!D22*'Yatırımlar-Genişleme2'!F22))/SUM('Yatırımlar-Mevcut Bölge'!D22,'Yatırımlar-Genişleme1'!D22,'Yatırımlar-Genişleme2'!D22),"")</f>
        <v/>
      </c>
      <c r="G22" s="458" t="str">
        <f t="shared" si="0"/>
        <v/>
      </c>
      <c r="H22" s="827">
        <f>'Yatırımlar-Mevcut Bölge'!H22+'Yatırımlar-Genişleme1'!H22+'Yatırımlar-Genişleme2'!H22</f>
        <v>0</v>
      </c>
      <c r="I22" s="828" t="str">
        <f>IFERROR((('Yatırımlar-Mevcut Bölge'!H22*'Yatırımlar-Mevcut Bölge'!I22)+('Yatırımlar-Genişleme1'!H22*'Yatırımlar-Genişleme1'!I22)+('Yatırımlar-Genişleme2'!H22*'Yatırımlar-Genişleme2'!I22))/SUM('Yatırımlar-Mevcut Bölge'!H22,'Yatırımlar-Genişleme1'!H22,'Yatırımlar-Genişleme2'!H22),"")</f>
        <v/>
      </c>
      <c r="J22" s="828" t="str">
        <f>IFERROR((('Yatırımlar-Mevcut Bölge'!H22*'Yatırımlar-Mevcut Bölge'!J22)+('Yatırımlar-Genişleme1'!H22*'Yatırımlar-Genişleme1'!J22)+('Yatırımlar-Genişleme2'!H22*'Yatırımlar-Genişleme2'!J22))/SUM('Yatırımlar-Mevcut Bölge'!H22,'Yatırımlar-Genişleme1'!H22,'Yatırımlar-Genişleme2'!H22),"")</f>
        <v/>
      </c>
      <c r="K22" s="458" t="str">
        <f t="shared" si="1"/>
        <v/>
      </c>
      <c r="L22" s="827">
        <f>'Yatırımlar-Mevcut Bölge'!L22+'Yatırımlar-Genişleme1'!L22+'Yatırımlar-Genişleme2'!L22</f>
        <v>0</v>
      </c>
      <c r="M22" s="828" t="str">
        <f>IFERROR((('Yatırımlar-Mevcut Bölge'!L22*'Yatırımlar-Mevcut Bölge'!M22)+('Yatırımlar-Genişleme1'!L22*'Yatırımlar-Genişleme1'!M22)+('Yatırımlar-Genişleme2'!L22*'Yatırımlar-Genişleme2'!M22))/SUM('Yatırımlar-Mevcut Bölge'!L22,'Yatırımlar-Genişleme1'!L22,'Yatırımlar-Genişleme2'!L22),"")</f>
        <v/>
      </c>
      <c r="N22" s="828" t="str">
        <f>IFERROR((('Yatırımlar-Mevcut Bölge'!L22*'Yatırımlar-Mevcut Bölge'!N22)+('Yatırımlar-Genişleme1'!L22*'Yatırımlar-Genişleme1'!N22)+('Yatırımlar-Genişleme2'!L22*'Yatırımlar-Genişleme2'!N22))/SUM('Yatırımlar-Mevcut Bölge'!L22,'Yatırımlar-Genişleme1'!L22,'Yatırımlar-Genişleme2'!L22),"")</f>
        <v/>
      </c>
      <c r="O22" s="458" t="str">
        <f t="shared" si="2"/>
        <v/>
      </c>
      <c r="P22" s="827">
        <f>'Yatırımlar-Mevcut Bölge'!P22+'Yatırımlar-Genişleme1'!P22+'Yatırımlar-Genişleme2'!P22</f>
        <v>0</v>
      </c>
      <c r="Q22" s="828" t="str">
        <f>IFERROR((('Yatırımlar-Mevcut Bölge'!P22*'Yatırımlar-Mevcut Bölge'!Q22)+('Yatırımlar-Genişleme1'!P22*'Yatırımlar-Genişleme1'!Q22)+('Yatırımlar-Genişleme2'!P22*'Yatırımlar-Genişleme2'!Q22))/SUM('Yatırımlar-Mevcut Bölge'!P22,'Yatırımlar-Genişleme1'!P22,'Yatırımlar-Genişleme2'!P22),"")</f>
        <v/>
      </c>
      <c r="R22" s="828" t="str">
        <f>IFERROR((('Yatırımlar-Mevcut Bölge'!P22*'Yatırımlar-Mevcut Bölge'!R22)+('Yatırımlar-Genişleme1'!P22*'Yatırımlar-Genişleme1'!R22)+('Yatırımlar-Genişleme2'!P22*'Yatırımlar-Genişleme2'!R22))/SUM('Yatırımlar-Mevcut Bölge'!P22,'Yatırımlar-Genişleme1'!P22,'Yatırımlar-Genişleme2'!P22),"")</f>
        <v/>
      </c>
      <c r="S22" s="274" t="str">
        <f t="shared" si="3"/>
        <v/>
      </c>
    </row>
    <row r="23" spans="2:19">
      <c r="B23" s="824" t="s">
        <v>507</v>
      </c>
      <c r="C23" s="823"/>
      <c r="D23" s="270"/>
      <c r="E23" s="256"/>
      <c r="F23" s="256"/>
      <c r="G23" s="457">
        <f>SUM(G24:G29)</f>
        <v>0</v>
      </c>
      <c r="H23" s="270"/>
      <c r="I23" s="256"/>
      <c r="J23" s="256"/>
      <c r="K23" s="457">
        <f>SUM(K24:K29)</f>
        <v>0</v>
      </c>
      <c r="L23" s="270"/>
      <c r="M23" s="256"/>
      <c r="N23" s="256"/>
      <c r="O23" s="457">
        <f>SUM(O24:O29)</f>
        <v>0</v>
      </c>
      <c r="P23" s="270"/>
      <c r="Q23" s="256"/>
      <c r="R23" s="256"/>
      <c r="S23" s="271">
        <f>SUM(S24:S29)</f>
        <v>0</v>
      </c>
    </row>
    <row r="24" spans="2:19">
      <c r="B24" s="825" t="s">
        <v>508</v>
      </c>
      <c r="C24" s="826" t="s">
        <v>495</v>
      </c>
      <c r="D24" s="827">
        <f>'Yatırımlar-Mevcut Bölge'!D24+'Yatırımlar-Genişleme1'!D24+'Yatırımlar-Genişleme2'!D24</f>
        <v>0</v>
      </c>
      <c r="E24" s="828" t="str">
        <f>IFERROR((('Yatırımlar-Mevcut Bölge'!D24*'Yatırımlar-Mevcut Bölge'!E24)+('Yatırımlar-Genişleme1'!D24*'Yatırımlar-Genişleme1'!E24)+('Yatırımlar-Genişleme2'!D24*'Yatırımlar-Genişleme2'!E24))/SUM('Yatırımlar-Mevcut Bölge'!D24,'Yatırımlar-Genişleme1'!D24,'Yatırımlar-Genişleme2'!D24),"")</f>
        <v/>
      </c>
      <c r="F24" s="828" t="str">
        <f>IFERROR((('Yatırımlar-Mevcut Bölge'!D24*'Yatırımlar-Mevcut Bölge'!F24)+('Yatırımlar-Genişleme1'!D24*'Yatırımlar-Genişleme1'!F24)+('Yatırımlar-Genişleme2'!D24*'Yatırımlar-Genişleme2'!F24))/SUM('Yatırımlar-Mevcut Bölge'!D24,'Yatırımlar-Genişleme1'!D24,'Yatırımlar-Genişleme2'!D24),"")</f>
        <v/>
      </c>
      <c r="G24" s="458" t="str">
        <f t="shared" ref="G24:G29" si="4">IFERROR(D24*(E24+F24),"")</f>
        <v/>
      </c>
      <c r="H24" s="827">
        <f>'Yatırımlar-Mevcut Bölge'!H24+'Yatırımlar-Genişleme1'!H24+'Yatırımlar-Genişleme2'!H24</f>
        <v>0</v>
      </c>
      <c r="I24" s="828" t="str">
        <f>IFERROR((('Yatırımlar-Mevcut Bölge'!H24*'Yatırımlar-Mevcut Bölge'!I24)+('Yatırımlar-Genişleme1'!H24*'Yatırımlar-Genişleme1'!I24)+('Yatırımlar-Genişleme2'!H24*'Yatırımlar-Genişleme2'!I24))/SUM('Yatırımlar-Mevcut Bölge'!H24,'Yatırımlar-Genişleme1'!H24,'Yatırımlar-Genişleme2'!H24),"")</f>
        <v/>
      </c>
      <c r="J24" s="828" t="str">
        <f>IFERROR((('Yatırımlar-Mevcut Bölge'!H24*'Yatırımlar-Mevcut Bölge'!J24)+('Yatırımlar-Genişleme1'!H24*'Yatırımlar-Genişleme1'!J24)+('Yatırımlar-Genişleme2'!H24*'Yatırımlar-Genişleme2'!J24))/SUM('Yatırımlar-Mevcut Bölge'!H24,'Yatırımlar-Genişleme1'!H24,'Yatırımlar-Genişleme2'!H24),"")</f>
        <v/>
      </c>
      <c r="K24" s="458" t="str">
        <f t="shared" ref="K24:K29" si="5">IFERROR(H24*(I24+J24),"")</f>
        <v/>
      </c>
      <c r="L24" s="827">
        <f>'Yatırımlar-Mevcut Bölge'!L24+'Yatırımlar-Genişleme1'!L24+'Yatırımlar-Genişleme2'!L24</f>
        <v>0</v>
      </c>
      <c r="M24" s="828" t="str">
        <f>IFERROR((('Yatırımlar-Mevcut Bölge'!L24*'Yatırımlar-Mevcut Bölge'!M24)+('Yatırımlar-Genişleme1'!L24*'Yatırımlar-Genişleme1'!M24)+('Yatırımlar-Genişleme2'!L24*'Yatırımlar-Genişleme2'!M24))/SUM('Yatırımlar-Mevcut Bölge'!L24,'Yatırımlar-Genişleme1'!L24,'Yatırımlar-Genişleme2'!L24),"")</f>
        <v/>
      </c>
      <c r="N24" s="828" t="str">
        <f>IFERROR((('Yatırımlar-Mevcut Bölge'!L24*'Yatırımlar-Mevcut Bölge'!N24)+('Yatırımlar-Genişleme1'!L24*'Yatırımlar-Genişleme1'!N24)+('Yatırımlar-Genişleme2'!L24*'Yatırımlar-Genişleme2'!N24))/SUM('Yatırımlar-Mevcut Bölge'!L24,'Yatırımlar-Genişleme1'!L24,'Yatırımlar-Genişleme2'!L24),"")</f>
        <v/>
      </c>
      <c r="O24" s="458" t="str">
        <f t="shared" ref="O24:O29" si="6">IFERROR(L24*(M24+N24),"")</f>
        <v/>
      </c>
      <c r="P24" s="827">
        <f>'Yatırımlar-Mevcut Bölge'!P24+'Yatırımlar-Genişleme1'!P24+'Yatırımlar-Genişleme2'!P24</f>
        <v>0</v>
      </c>
      <c r="Q24" s="828" t="str">
        <f>IFERROR((('Yatırımlar-Mevcut Bölge'!P24*'Yatırımlar-Mevcut Bölge'!Q24)+('Yatırımlar-Genişleme1'!P24*'Yatırımlar-Genişleme1'!Q24)+('Yatırımlar-Genişleme2'!P24*'Yatırımlar-Genişleme2'!Q24))/SUM('Yatırımlar-Mevcut Bölge'!P24,'Yatırımlar-Genişleme1'!P24,'Yatırımlar-Genişleme2'!P24),"")</f>
        <v/>
      </c>
      <c r="R24" s="828" t="str">
        <f>IFERROR((('Yatırımlar-Mevcut Bölge'!P24*'Yatırımlar-Mevcut Bölge'!R24)+('Yatırımlar-Genişleme1'!P24*'Yatırımlar-Genişleme1'!R24)+('Yatırımlar-Genişleme2'!P24*'Yatırımlar-Genişleme2'!R24))/SUM('Yatırımlar-Mevcut Bölge'!P24,'Yatırımlar-Genişleme1'!P24,'Yatırımlar-Genişleme2'!P24),"")</f>
        <v/>
      </c>
      <c r="S24" s="274" t="str">
        <f t="shared" ref="S24:S29" si="7">IFERROR(P24*(Q24+R24),"")</f>
        <v/>
      </c>
    </row>
    <row r="25" spans="2:19">
      <c r="B25" s="825" t="s">
        <v>509</v>
      </c>
      <c r="C25" s="826" t="s">
        <v>495</v>
      </c>
      <c r="D25" s="827">
        <f>'Yatırımlar-Mevcut Bölge'!D25+'Yatırımlar-Genişleme1'!D25+'Yatırımlar-Genişleme2'!D25</f>
        <v>0</v>
      </c>
      <c r="E25" s="828" t="str">
        <f>IFERROR((('Yatırımlar-Mevcut Bölge'!D25*'Yatırımlar-Mevcut Bölge'!E25)+('Yatırımlar-Genişleme1'!D25*'Yatırımlar-Genişleme1'!E25)+('Yatırımlar-Genişleme2'!D25*'Yatırımlar-Genişleme2'!E25))/SUM('Yatırımlar-Mevcut Bölge'!D25,'Yatırımlar-Genişleme1'!D25,'Yatırımlar-Genişleme2'!D25),"")</f>
        <v/>
      </c>
      <c r="F25" s="828" t="str">
        <f>IFERROR((('Yatırımlar-Mevcut Bölge'!D25*'Yatırımlar-Mevcut Bölge'!F25)+('Yatırımlar-Genişleme1'!D25*'Yatırımlar-Genişleme1'!F25)+('Yatırımlar-Genişleme2'!D25*'Yatırımlar-Genişleme2'!F25))/SUM('Yatırımlar-Mevcut Bölge'!D25,'Yatırımlar-Genişleme1'!D25,'Yatırımlar-Genişleme2'!D25),"")</f>
        <v/>
      </c>
      <c r="G25" s="458" t="str">
        <f t="shared" si="4"/>
        <v/>
      </c>
      <c r="H25" s="827">
        <f>'Yatırımlar-Mevcut Bölge'!H25+'Yatırımlar-Genişleme1'!H25+'Yatırımlar-Genişleme2'!H25</f>
        <v>0</v>
      </c>
      <c r="I25" s="828" t="str">
        <f>IFERROR((('Yatırımlar-Mevcut Bölge'!H25*'Yatırımlar-Mevcut Bölge'!I25)+('Yatırımlar-Genişleme1'!H25*'Yatırımlar-Genişleme1'!I25)+('Yatırımlar-Genişleme2'!H25*'Yatırımlar-Genişleme2'!I25))/SUM('Yatırımlar-Mevcut Bölge'!H25,'Yatırımlar-Genişleme1'!H25,'Yatırımlar-Genişleme2'!H25),"")</f>
        <v/>
      </c>
      <c r="J25" s="828" t="str">
        <f>IFERROR((('Yatırımlar-Mevcut Bölge'!H25*'Yatırımlar-Mevcut Bölge'!J25)+('Yatırımlar-Genişleme1'!H25*'Yatırımlar-Genişleme1'!J25)+('Yatırımlar-Genişleme2'!H25*'Yatırımlar-Genişleme2'!J25))/SUM('Yatırımlar-Mevcut Bölge'!H25,'Yatırımlar-Genişleme1'!H25,'Yatırımlar-Genişleme2'!H25),"")</f>
        <v/>
      </c>
      <c r="K25" s="458" t="str">
        <f t="shared" si="5"/>
        <v/>
      </c>
      <c r="L25" s="827">
        <f>'Yatırımlar-Mevcut Bölge'!L25+'Yatırımlar-Genişleme1'!L25+'Yatırımlar-Genişleme2'!L25</f>
        <v>0</v>
      </c>
      <c r="M25" s="828" t="str">
        <f>IFERROR((('Yatırımlar-Mevcut Bölge'!L25*'Yatırımlar-Mevcut Bölge'!M25)+('Yatırımlar-Genişleme1'!L25*'Yatırımlar-Genişleme1'!M25)+('Yatırımlar-Genişleme2'!L25*'Yatırımlar-Genişleme2'!M25))/SUM('Yatırımlar-Mevcut Bölge'!L25,'Yatırımlar-Genişleme1'!L25,'Yatırımlar-Genişleme2'!L25),"")</f>
        <v/>
      </c>
      <c r="N25" s="828" t="str">
        <f>IFERROR((('Yatırımlar-Mevcut Bölge'!L25*'Yatırımlar-Mevcut Bölge'!N25)+('Yatırımlar-Genişleme1'!L25*'Yatırımlar-Genişleme1'!N25)+('Yatırımlar-Genişleme2'!L25*'Yatırımlar-Genişleme2'!N25))/SUM('Yatırımlar-Mevcut Bölge'!L25,'Yatırımlar-Genişleme1'!L25,'Yatırımlar-Genişleme2'!L25),"")</f>
        <v/>
      </c>
      <c r="O25" s="458" t="str">
        <f t="shared" si="6"/>
        <v/>
      </c>
      <c r="P25" s="827">
        <f>'Yatırımlar-Mevcut Bölge'!P25+'Yatırımlar-Genişleme1'!P25+'Yatırımlar-Genişleme2'!P25</f>
        <v>0</v>
      </c>
      <c r="Q25" s="828" t="str">
        <f>IFERROR((('Yatırımlar-Mevcut Bölge'!P25*'Yatırımlar-Mevcut Bölge'!Q25)+('Yatırımlar-Genişleme1'!P25*'Yatırımlar-Genişleme1'!Q25)+('Yatırımlar-Genişleme2'!P25*'Yatırımlar-Genişleme2'!Q25))/SUM('Yatırımlar-Mevcut Bölge'!P25,'Yatırımlar-Genişleme1'!P25,'Yatırımlar-Genişleme2'!P25),"")</f>
        <v/>
      </c>
      <c r="R25" s="828" t="str">
        <f>IFERROR((('Yatırımlar-Mevcut Bölge'!P25*'Yatırımlar-Mevcut Bölge'!R25)+('Yatırımlar-Genişleme1'!P25*'Yatırımlar-Genişleme1'!R25)+('Yatırımlar-Genişleme2'!P25*'Yatırımlar-Genişleme2'!R25))/SUM('Yatırımlar-Mevcut Bölge'!P25,'Yatırımlar-Genişleme1'!P25,'Yatırımlar-Genişleme2'!P25),"")</f>
        <v/>
      </c>
      <c r="S25" s="274" t="str">
        <f t="shared" si="7"/>
        <v/>
      </c>
    </row>
    <row r="26" spans="2:19">
      <c r="B26" s="825" t="s">
        <v>510</v>
      </c>
      <c r="C26" s="826" t="s">
        <v>495</v>
      </c>
      <c r="D26" s="827">
        <f>'Yatırımlar-Mevcut Bölge'!D26+'Yatırımlar-Genişleme1'!D26+'Yatırımlar-Genişleme2'!D26</f>
        <v>0</v>
      </c>
      <c r="E26" s="828" t="str">
        <f>IFERROR((('Yatırımlar-Mevcut Bölge'!D26*'Yatırımlar-Mevcut Bölge'!E26)+('Yatırımlar-Genişleme1'!D26*'Yatırımlar-Genişleme1'!E26)+('Yatırımlar-Genişleme2'!D26*'Yatırımlar-Genişleme2'!E26))/SUM('Yatırımlar-Mevcut Bölge'!D26,'Yatırımlar-Genişleme1'!D26,'Yatırımlar-Genişleme2'!D26),"")</f>
        <v/>
      </c>
      <c r="F26" s="828" t="str">
        <f>IFERROR((('Yatırımlar-Mevcut Bölge'!D26*'Yatırımlar-Mevcut Bölge'!F26)+('Yatırımlar-Genişleme1'!D26*'Yatırımlar-Genişleme1'!F26)+('Yatırımlar-Genişleme2'!D26*'Yatırımlar-Genişleme2'!F26))/SUM('Yatırımlar-Mevcut Bölge'!D26,'Yatırımlar-Genişleme1'!D26,'Yatırımlar-Genişleme2'!D26),"")</f>
        <v/>
      </c>
      <c r="G26" s="458" t="str">
        <f t="shared" si="4"/>
        <v/>
      </c>
      <c r="H26" s="827">
        <f>'Yatırımlar-Mevcut Bölge'!H26+'Yatırımlar-Genişleme1'!H26+'Yatırımlar-Genişleme2'!H26</f>
        <v>0</v>
      </c>
      <c r="I26" s="828" t="str">
        <f>IFERROR((('Yatırımlar-Mevcut Bölge'!H26*'Yatırımlar-Mevcut Bölge'!I26)+('Yatırımlar-Genişleme1'!H26*'Yatırımlar-Genişleme1'!I26)+('Yatırımlar-Genişleme2'!H26*'Yatırımlar-Genişleme2'!I26))/SUM('Yatırımlar-Mevcut Bölge'!H26,'Yatırımlar-Genişleme1'!H26,'Yatırımlar-Genişleme2'!H26),"")</f>
        <v/>
      </c>
      <c r="J26" s="828" t="str">
        <f>IFERROR((('Yatırımlar-Mevcut Bölge'!H26*'Yatırımlar-Mevcut Bölge'!J26)+('Yatırımlar-Genişleme1'!H26*'Yatırımlar-Genişleme1'!J26)+('Yatırımlar-Genişleme2'!H26*'Yatırımlar-Genişleme2'!J26))/SUM('Yatırımlar-Mevcut Bölge'!H26,'Yatırımlar-Genişleme1'!H26,'Yatırımlar-Genişleme2'!H26),"")</f>
        <v/>
      </c>
      <c r="K26" s="458" t="str">
        <f t="shared" si="5"/>
        <v/>
      </c>
      <c r="L26" s="827">
        <f>'Yatırımlar-Mevcut Bölge'!L26+'Yatırımlar-Genişleme1'!L26+'Yatırımlar-Genişleme2'!L26</f>
        <v>0</v>
      </c>
      <c r="M26" s="828" t="str">
        <f>IFERROR((('Yatırımlar-Mevcut Bölge'!L26*'Yatırımlar-Mevcut Bölge'!M26)+('Yatırımlar-Genişleme1'!L26*'Yatırımlar-Genişleme1'!M26)+('Yatırımlar-Genişleme2'!L26*'Yatırımlar-Genişleme2'!M26))/SUM('Yatırımlar-Mevcut Bölge'!L26,'Yatırımlar-Genişleme1'!L26,'Yatırımlar-Genişleme2'!L26),"")</f>
        <v/>
      </c>
      <c r="N26" s="828" t="str">
        <f>IFERROR((('Yatırımlar-Mevcut Bölge'!L26*'Yatırımlar-Mevcut Bölge'!N26)+('Yatırımlar-Genişleme1'!L26*'Yatırımlar-Genişleme1'!N26)+('Yatırımlar-Genişleme2'!L26*'Yatırımlar-Genişleme2'!N26))/SUM('Yatırımlar-Mevcut Bölge'!L26,'Yatırımlar-Genişleme1'!L26,'Yatırımlar-Genişleme2'!L26),"")</f>
        <v/>
      </c>
      <c r="O26" s="458" t="str">
        <f t="shared" si="6"/>
        <v/>
      </c>
      <c r="P26" s="827">
        <f>'Yatırımlar-Mevcut Bölge'!P26+'Yatırımlar-Genişleme1'!P26+'Yatırımlar-Genişleme2'!P26</f>
        <v>0</v>
      </c>
      <c r="Q26" s="828" t="str">
        <f>IFERROR((('Yatırımlar-Mevcut Bölge'!P26*'Yatırımlar-Mevcut Bölge'!Q26)+('Yatırımlar-Genişleme1'!P26*'Yatırımlar-Genişleme1'!Q26)+('Yatırımlar-Genişleme2'!P26*'Yatırımlar-Genişleme2'!Q26))/SUM('Yatırımlar-Mevcut Bölge'!P26,'Yatırımlar-Genişleme1'!P26,'Yatırımlar-Genişleme2'!P26),"")</f>
        <v/>
      </c>
      <c r="R26" s="828" t="str">
        <f>IFERROR((('Yatırımlar-Mevcut Bölge'!P26*'Yatırımlar-Mevcut Bölge'!R26)+('Yatırımlar-Genişleme1'!P26*'Yatırımlar-Genişleme1'!R26)+('Yatırımlar-Genişleme2'!P26*'Yatırımlar-Genişleme2'!R26))/SUM('Yatırımlar-Mevcut Bölge'!P26,'Yatırımlar-Genişleme1'!P26,'Yatırımlar-Genişleme2'!P26),"")</f>
        <v/>
      </c>
      <c r="S26" s="274" t="str">
        <f t="shared" si="7"/>
        <v/>
      </c>
    </row>
    <row r="27" spans="2:19">
      <c r="B27" s="825" t="s">
        <v>511</v>
      </c>
      <c r="C27" s="826" t="s">
        <v>495</v>
      </c>
      <c r="D27" s="827">
        <f>'Yatırımlar-Mevcut Bölge'!D27+'Yatırımlar-Genişleme1'!D27+'Yatırımlar-Genişleme2'!D27</f>
        <v>0</v>
      </c>
      <c r="E27" s="828" t="str">
        <f>IFERROR((('Yatırımlar-Mevcut Bölge'!D27*'Yatırımlar-Mevcut Bölge'!E27)+('Yatırımlar-Genişleme1'!D27*'Yatırımlar-Genişleme1'!E27)+('Yatırımlar-Genişleme2'!D27*'Yatırımlar-Genişleme2'!E27))/SUM('Yatırımlar-Mevcut Bölge'!D27,'Yatırımlar-Genişleme1'!D27,'Yatırımlar-Genişleme2'!D27),"")</f>
        <v/>
      </c>
      <c r="F27" s="828" t="str">
        <f>IFERROR((('Yatırımlar-Mevcut Bölge'!D27*'Yatırımlar-Mevcut Bölge'!F27)+('Yatırımlar-Genişleme1'!D27*'Yatırımlar-Genişleme1'!F27)+('Yatırımlar-Genişleme2'!D27*'Yatırımlar-Genişleme2'!F27))/SUM('Yatırımlar-Mevcut Bölge'!D27,'Yatırımlar-Genişleme1'!D27,'Yatırımlar-Genişleme2'!D27),"")</f>
        <v/>
      </c>
      <c r="G27" s="458" t="str">
        <f t="shared" si="4"/>
        <v/>
      </c>
      <c r="H27" s="827">
        <f>'Yatırımlar-Mevcut Bölge'!H27+'Yatırımlar-Genişleme1'!H27+'Yatırımlar-Genişleme2'!H27</f>
        <v>0</v>
      </c>
      <c r="I27" s="828" t="str">
        <f>IFERROR((('Yatırımlar-Mevcut Bölge'!H27*'Yatırımlar-Mevcut Bölge'!I27)+('Yatırımlar-Genişleme1'!H27*'Yatırımlar-Genişleme1'!I27)+('Yatırımlar-Genişleme2'!H27*'Yatırımlar-Genişleme2'!I27))/SUM('Yatırımlar-Mevcut Bölge'!H27,'Yatırımlar-Genişleme1'!H27,'Yatırımlar-Genişleme2'!H27),"")</f>
        <v/>
      </c>
      <c r="J27" s="828" t="str">
        <f>IFERROR((('Yatırımlar-Mevcut Bölge'!H27*'Yatırımlar-Mevcut Bölge'!J27)+('Yatırımlar-Genişleme1'!H27*'Yatırımlar-Genişleme1'!J27)+('Yatırımlar-Genişleme2'!H27*'Yatırımlar-Genişleme2'!J27))/SUM('Yatırımlar-Mevcut Bölge'!H27,'Yatırımlar-Genişleme1'!H27,'Yatırımlar-Genişleme2'!H27),"")</f>
        <v/>
      </c>
      <c r="K27" s="458" t="str">
        <f t="shared" si="5"/>
        <v/>
      </c>
      <c r="L27" s="827">
        <f>'Yatırımlar-Mevcut Bölge'!L27+'Yatırımlar-Genişleme1'!L27+'Yatırımlar-Genişleme2'!L27</f>
        <v>0</v>
      </c>
      <c r="M27" s="828" t="str">
        <f>IFERROR((('Yatırımlar-Mevcut Bölge'!L27*'Yatırımlar-Mevcut Bölge'!M27)+('Yatırımlar-Genişleme1'!L27*'Yatırımlar-Genişleme1'!M27)+('Yatırımlar-Genişleme2'!L27*'Yatırımlar-Genişleme2'!M27))/SUM('Yatırımlar-Mevcut Bölge'!L27,'Yatırımlar-Genişleme1'!L27,'Yatırımlar-Genişleme2'!L27),"")</f>
        <v/>
      </c>
      <c r="N27" s="828" t="str">
        <f>IFERROR((('Yatırımlar-Mevcut Bölge'!L27*'Yatırımlar-Mevcut Bölge'!N27)+('Yatırımlar-Genişleme1'!L27*'Yatırımlar-Genişleme1'!N27)+('Yatırımlar-Genişleme2'!L27*'Yatırımlar-Genişleme2'!N27))/SUM('Yatırımlar-Mevcut Bölge'!L27,'Yatırımlar-Genişleme1'!L27,'Yatırımlar-Genişleme2'!L27),"")</f>
        <v/>
      </c>
      <c r="O27" s="458" t="str">
        <f t="shared" si="6"/>
        <v/>
      </c>
      <c r="P27" s="827">
        <f>'Yatırımlar-Mevcut Bölge'!P27+'Yatırımlar-Genişleme1'!P27+'Yatırımlar-Genişleme2'!P27</f>
        <v>0</v>
      </c>
      <c r="Q27" s="828" t="str">
        <f>IFERROR((('Yatırımlar-Mevcut Bölge'!P27*'Yatırımlar-Mevcut Bölge'!Q27)+('Yatırımlar-Genişleme1'!P27*'Yatırımlar-Genişleme1'!Q27)+('Yatırımlar-Genişleme2'!P27*'Yatırımlar-Genişleme2'!Q27))/SUM('Yatırımlar-Mevcut Bölge'!P27,'Yatırımlar-Genişleme1'!P27,'Yatırımlar-Genişleme2'!P27),"")</f>
        <v/>
      </c>
      <c r="R27" s="828" t="str">
        <f>IFERROR((('Yatırımlar-Mevcut Bölge'!P27*'Yatırımlar-Mevcut Bölge'!R27)+('Yatırımlar-Genişleme1'!P27*'Yatırımlar-Genişleme1'!R27)+('Yatırımlar-Genişleme2'!P27*'Yatırımlar-Genişleme2'!R27))/SUM('Yatırımlar-Mevcut Bölge'!P27,'Yatırımlar-Genişleme1'!P27,'Yatırımlar-Genişleme2'!P27),"")</f>
        <v/>
      </c>
      <c r="S27" s="274" t="str">
        <f t="shared" si="7"/>
        <v/>
      </c>
    </row>
    <row r="28" spans="2:19">
      <c r="B28" s="825" t="s">
        <v>512</v>
      </c>
      <c r="C28" s="826" t="s">
        <v>495</v>
      </c>
      <c r="D28" s="827">
        <f>'Yatırımlar-Mevcut Bölge'!D28+'Yatırımlar-Genişleme1'!D28+'Yatırımlar-Genişleme2'!D28</f>
        <v>0</v>
      </c>
      <c r="E28" s="828" t="str">
        <f>IFERROR((('Yatırımlar-Mevcut Bölge'!D28*'Yatırımlar-Mevcut Bölge'!E28)+('Yatırımlar-Genişleme1'!D28*'Yatırımlar-Genişleme1'!E28)+('Yatırımlar-Genişleme2'!D28*'Yatırımlar-Genişleme2'!E28))/SUM('Yatırımlar-Mevcut Bölge'!D28,'Yatırımlar-Genişleme1'!D28,'Yatırımlar-Genişleme2'!D28),"")</f>
        <v/>
      </c>
      <c r="F28" s="828" t="str">
        <f>IFERROR((('Yatırımlar-Mevcut Bölge'!D28*'Yatırımlar-Mevcut Bölge'!F28)+('Yatırımlar-Genişleme1'!D28*'Yatırımlar-Genişleme1'!F28)+('Yatırımlar-Genişleme2'!D28*'Yatırımlar-Genişleme2'!F28))/SUM('Yatırımlar-Mevcut Bölge'!D28,'Yatırımlar-Genişleme1'!D28,'Yatırımlar-Genişleme2'!D28),"")</f>
        <v/>
      </c>
      <c r="G28" s="458" t="str">
        <f t="shared" si="4"/>
        <v/>
      </c>
      <c r="H28" s="827">
        <f>'Yatırımlar-Mevcut Bölge'!H28+'Yatırımlar-Genişleme1'!H28+'Yatırımlar-Genişleme2'!H28</f>
        <v>0</v>
      </c>
      <c r="I28" s="828" t="str">
        <f>IFERROR((('Yatırımlar-Mevcut Bölge'!H28*'Yatırımlar-Mevcut Bölge'!I28)+('Yatırımlar-Genişleme1'!H28*'Yatırımlar-Genişleme1'!I28)+('Yatırımlar-Genişleme2'!H28*'Yatırımlar-Genişleme2'!I28))/SUM('Yatırımlar-Mevcut Bölge'!H28,'Yatırımlar-Genişleme1'!H28,'Yatırımlar-Genişleme2'!H28),"")</f>
        <v/>
      </c>
      <c r="J28" s="828" t="str">
        <f>IFERROR((('Yatırımlar-Mevcut Bölge'!H28*'Yatırımlar-Mevcut Bölge'!J28)+('Yatırımlar-Genişleme1'!H28*'Yatırımlar-Genişleme1'!J28)+('Yatırımlar-Genişleme2'!H28*'Yatırımlar-Genişleme2'!J28))/SUM('Yatırımlar-Mevcut Bölge'!H28,'Yatırımlar-Genişleme1'!H28,'Yatırımlar-Genişleme2'!H28),"")</f>
        <v/>
      </c>
      <c r="K28" s="458" t="str">
        <f t="shared" si="5"/>
        <v/>
      </c>
      <c r="L28" s="827">
        <f>'Yatırımlar-Mevcut Bölge'!L28+'Yatırımlar-Genişleme1'!L28+'Yatırımlar-Genişleme2'!L28</f>
        <v>0</v>
      </c>
      <c r="M28" s="828" t="str">
        <f>IFERROR((('Yatırımlar-Mevcut Bölge'!L28*'Yatırımlar-Mevcut Bölge'!M28)+('Yatırımlar-Genişleme1'!L28*'Yatırımlar-Genişleme1'!M28)+('Yatırımlar-Genişleme2'!L28*'Yatırımlar-Genişleme2'!M28))/SUM('Yatırımlar-Mevcut Bölge'!L28,'Yatırımlar-Genişleme1'!L28,'Yatırımlar-Genişleme2'!L28),"")</f>
        <v/>
      </c>
      <c r="N28" s="828" t="str">
        <f>IFERROR((('Yatırımlar-Mevcut Bölge'!L28*'Yatırımlar-Mevcut Bölge'!N28)+('Yatırımlar-Genişleme1'!L28*'Yatırımlar-Genişleme1'!N28)+('Yatırımlar-Genişleme2'!L28*'Yatırımlar-Genişleme2'!N28))/SUM('Yatırımlar-Mevcut Bölge'!L28,'Yatırımlar-Genişleme1'!L28,'Yatırımlar-Genişleme2'!L28),"")</f>
        <v/>
      </c>
      <c r="O28" s="458" t="str">
        <f t="shared" si="6"/>
        <v/>
      </c>
      <c r="P28" s="827">
        <f>'Yatırımlar-Mevcut Bölge'!P28+'Yatırımlar-Genişleme1'!P28+'Yatırımlar-Genişleme2'!P28</f>
        <v>0</v>
      </c>
      <c r="Q28" s="828" t="str">
        <f>IFERROR((('Yatırımlar-Mevcut Bölge'!P28*'Yatırımlar-Mevcut Bölge'!Q28)+('Yatırımlar-Genişleme1'!P28*'Yatırımlar-Genişleme1'!Q28)+('Yatırımlar-Genişleme2'!P28*'Yatırımlar-Genişleme2'!Q28))/SUM('Yatırımlar-Mevcut Bölge'!P28,'Yatırımlar-Genişleme1'!P28,'Yatırımlar-Genişleme2'!P28),"")</f>
        <v/>
      </c>
      <c r="R28" s="828" t="str">
        <f>IFERROR((('Yatırımlar-Mevcut Bölge'!P28*'Yatırımlar-Mevcut Bölge'!R28)+('Yatırımlar-Genişleme1'!P28*'Yatırımlar-Genişleme1'!R28)+('Yatırımlar-Genişleme2'!P28*'Yatırımlar-Genişleme2'!R28))/SUM('Yatırımlar-Mevcut Bölge'!P28,'Yatırımlar-Genişleme1'!P28,'Yatırımlar-Genişleme2'!P28),"")</f>
        <v/>
      </c>
      <c r="S28" s="274" t="str">
        <f t="shared" si="7"/>
        <v/>
      </c>
    </row>
    <row r="29" spans="2:19">
      <c r="B29" s="825" t="s">
        <v>513</v>
      </c>
      <c r="C29" s="826" t="s">
        <v>495</v>
      </c>
      <c r="D29" s="827">
        <f>'Yatırımlar-Mevcut Bölge'!D29+'Yatırımlar-Genişleme1'!D29+'Yatırımlar-Genişleme2'!D29</f>
        <v>0</v>
      </c>
      <c r="E29" s="828" t="str">
        <f>IFERROR((('Yatırımlar-Mevcut Bölge'!D29*'Yatırımlar-Mevcut Bölge'!E29)+('Yatırımlar-Genişleme1'!D29*'Yatırımlar-Genişleme1'!E29)+('Yatırımlar-Genişleme2'!D29*'Yatırımlar-Genişleme2'!E29))/SUM('Yatırımlar-Mevcut Bölge'!D29,'Yatırımlar-Genişleme1'!D29,'Yatırımlar-Genişleme2'!D29),"")</f>
        <v/>
      </c>
      <c r="F29" s="828" t="str">
        <f>IFERROR((('Yatırımlar-Mevcut Bölge'!D29*'Yatırımlar-Mevcut Bölge'!F29)+('Yatırımlar-Genişleme1'!D29*'Yatırımlar-Genişleme1'!F29)+('Yatırımlar-Genişleme2'!D29*'Yatırımlar-Genişleme2'!F29))/SUM('Yatırımlar-Mevcut Bölge'!D29,'Yatırımlar-Genişleme1'!D29,'Yatırımlar-Genişleme2'!D29),"")</f>
        <v/>
      </c>
      <c r="G29" s="458" t="str">
        <f t="shared" si="4"/>
        <v/>
      </c>
      <c r="H29" s="827">
        <f>'Yatırımlar-Mevcut Bölge'!H29+'Yatırımlar-Genişleme1'!H29+'Yatırımlar-Genişleme2'!H29</f>
        <v>0</v>
      </c>
      <c r="I29" s="828" t="str">
        <f>IFERROR((('Yatırımlar-Mevcut Bölge'!H29*'Yatırımlar-Mevcut Bölge'!I29)+('Yatırımlar-Genişleme1'!H29*'Yatırımlar-Genişleme1'!I29)+('Yatırımlar-Genişleme2'!H29*'Yatırımlar-Genişleme2'!I29))/SUM('Yatırımlar-Mevcut Bölge'!H29,'Yatırımlar-Genişleme1'!H29,'Yatırımlar-Genişleme2'!H29),"")</f>
        <v/>
      </c>
      <c r="J29" s="828" t="str">
        <f>IFERROR((('Yatırımlar-Mevcut Bölge'!H29*'Yatırımlar-Mevcut Bölge'!J29)+('Yatırımlar-Genişleme1'!H29*'Yatırımlar-Genişleme1'!J29)+('Yatırımlar-Genişleme2'!H29*'Yatırımlar-Genişleme2'!J29))/SUM('Yatırımlar-Mevcut Bölge'!H29,'Yatırımlar-Genişleme1'!H29,'Yatırımlar-Genişleme2'!H29),"")</f>
        <v/>
      </c>
      <c r="K29" s="458" t="str">
        <f t="shared" si="5"/>
        <v/>
      </c>
      <c r="L29" s="827">
        <f>'Yatırımlar-Mevcut Bölge'!L29+'Yatırımlar-Genişleme1'!L29+'Yatırımlar-Genişleme2'!L29</f>
        <v>0</v>
      </c>
      <c r="M29" s="828" t="str">
        <f>IFERROR((('Yatırımlar-Mevcut Bölge'!L29*'Yatırımlar-Mevcut Bölge'!M29)+('Yatırımlar-Genişleme1'!L29*'Yatırımlar-Genişleme1'!M29)+('Yatırımlar-Genişleme2'!L29*'Yatırımlar-Genişleme2'!M29))/SUM('Yatırımlar-Mevcut Bölge'!L29,'Yatırımlar-Genişleme1'!L29,'Yatırımlar-Genişleme2'!L29),"")</f>
        <v/>
      </c>
      <c r="N29" s="828" t="str">
        <f>IFERROR((('Yatırımlar-Mevcut Bölge'!L29*'Yatırımlar-Mevcut Bölge'!N29)+('Yatırımlar-Genişleme1'!L29*'Yatırımlar-Genişleme1'!N29)+('Yatırımlar-Genişleme2'!L29*'Yatırımlar-Genişleme2'!N29))/SUM('Yatırımlar-Mevcut Bölge'!L29,'Yatırımlar-Genişleme1'!L29,'Yatırımlar-Genişleme2'!L29),"")</f>
        <v/>
      </c>
      <c r="O29" s="458" t="str">
        <f t="shared" si="6"/>
        <v/>
      </c>
      <c r="P29" s="827">
        <f>'Yatırımlar-Mevcut Bölge'!P29+'Yatırımlar-Genişleme1'!P29+'Yatırımlar-Genişleme2'!P29</f>
        <v>0</v>
      </c>
      <c r="Q29" s="828" t="str">
        <f>IFERROR((('Yatırımlar-Mevcut Bölge'!P29*'Yatırımlar-Mevcut Bölge'!Q29)+('Yatırımlar-Genişleme1'!P29*'Yatırımlar-Genişleme1'!Q29)+('Yatırımlar-Genişleme2'!P29*'Yatırımlar-Genişleme2'!Q29))/SUM('Yatırımlar-Mevcut Bölge'!P29,'Yatırımlar-Genişleme1'!P29,'Yatırımlar-Genişleme2'!P29),"")</f>
        <v/>
      </c>
      <c r="R29" s="828" t="str">
        <f>IFERROR((('Yatırımlar-Mevcut Bölge'!P29*'Yatırımlar-Mevcut Bölge'!R29)+('Yatırımlar-Genişleme1'!P29*'Yatırımlar-Genişleme1'!R29)+('Yatırımlar-Genişleme2'!P29*'Yatırımlar-Genişleme2'!R29))/SUM('Yatırımlar-Mevcut Bölge'!P29,'Yatırımlar-Genişleme1'!P29,'Yatırımlar-Genişleme2'!P29),"")</f>
        <v/>
      </c>
      <c r="S29" s="274" t="str">
        <f t="shared" si="7"/>
        <v/>
      </c>
    </row>
    <row r="30" spans="2:19">
      <c r="B30" s="822" t="s">
        <v>514</v>
      </c>
      <c r="C30" s="823"/>
      <c r="D30" s="270"/>
      <c r="E30" s="256"/>
      <c r="F30" s="256"/>
      <c r="G30" s="457">
        <f>SUM(G31,G44)</f>
        <v>0</v>
      </c>
      <c r="H30" s="270"/>
      <c r="I30" s="256"/>
      <c r="J30" s="256"/>
      <c r="K30" s="457">
        <f>SUM(K31,K44)</f>
        <v>0</v>
      </c>
      <c r="L30" s="270"/>
      <c r="M30" s="256"/>
      <c r="N30" s="256"/>
      <c r="O30" s="457">
        <f>SUM(O31,O44)</f>
        <v>0</v>
      </c>
      <c r="P30" s="270"/>
      <c r="Q30" s="256"/>
      <c r="R30" s="256"/>
      <c r="S30" s="271">
        <f>SUM(S31,S44)</f>
        <v>0</v>
      </c>
    </row>
    <row r="31" spans="2:19">
      <c r="B31" s="824" t="s">
        <v>515</v>
      </c>
      <c r="C31" s="823"/>
      <c r="D31" s="270"/>
      <c r="E31" s="256"/>
      <c r="F31" s="256"/>
      <c r="G31" s="457">
        <f>SUM(G32:G43)</f>
        <v>0</v>
      </c>
      <c r="H31" s="270"/>
      <c r="I31" s="256"/>
      <c r="J31" s="256"/>
      <c r="K31" s="457">
        <f>SUM(K32:K43)</f>
        <v>0</v>
      </c>
      <c r="L31" s="270"/>
      <c r="M31" s="256"/>
      <c r="N31" s="256"/>
      <c r="O31" s="457">
        <f>SUM(O32:O43)</f>
        <v>0</v>
      </c>
      <c r="P31" s="270"/>
      <c r="Q31" s="256"/>
      <c r="R31" s="256"/>
      <c r="S31" s="271">
        <f>SUM(S32:S43)</f>
        <v>0</v>
      </c>
    </row>
    <row r="32" spans="2:19">
      <c r="B32" s="825" t="s">
        <v>494</v>
      </c>
      <c r="C32" s="826" t="s">
        <v>495</v>
      </c>
      <c r="D32" s="827">
        <f>'Yatırımlar-Mevcut Bölge'!D32+'Yatırımlar-Genişleme1'!D32+'Yatırımlar-Genişleme2'!D32</f>
        <v>0</v>
      </c>
      <c r="E32" s="828" t="str">
        <f>IFERROR((('Yatırımlar-Mevcut Bölge'!D32*'Yatırımlar-Mevcut Bölge'!E32)+('Yatırımlar-Genişleme1'!D32*'Yatırımlar-Genişleme1'!E32)+('Yatırımlar-Genişleme2'!D32*'Yatırımlar-Genişleme2'!E32))/SUM('Yatırımlar-Mevcut Bölge'!D32,'Yatırımlar-Genişleme1'!D32,'Yatırımlar-Genişleme2'!D32),"")</f>
        <v/>
      </c>
      <c r="F32" s="828" t="str">
        <f>IFERROR((('Yatırımlar-Mevcut Bölge'!D32*'Yatırımlar-Mevcut Bölge'!F32)+('Yatırımlar-Genişleme1'!D32*'Yatırımlar-Genişleme1'!F32)+('Yatırımlar-Genişleme2'!D32*'Yatırımlar-Genişleme2'!F32))/SUM('Yatırımlar-Mevcut Bölge'!D32,'Yatırımlar-Genişleme1'!D32,'Yatırımlar-Genişleme2'!D32),"")</f>
        <v/>
      </c>
      <c r="G32" s="458" t="str">
        <f t="shared" ref="G32:G43" si="8">IFERROR(D32*(E32+F32),"")</f>
        <v/>
      </c>
      <c r="H32" s="827">
        <f>'Yatırımlar-Mevcut Bölge'!H32+'Yatırımlar-Genişleme1'!H32+'Yatırımlar-Genişleme2'!H32</f>
        <v>0</v>
      </c>
      <c r="I32" s="828" t="str">
        <f>IFERROR((('Yatırımlar-Mevcut Bölge'!H32*'Yatırımlar-Mevcut Bölge'!I32)+('Yatırımlar-Genişleme1'!H32*'Yatırımlar-Genişleme1'!I32)+('Yatırımlar-Genişleme2'!H32*'Yatırımlar-Genişleme2'!I32))/SUM('Yatırımlar-Mevcut Bölge'!H32,'Yatırımlar-Genişleme1'!H32,'Yatırımlar-Genişleme2'!H32),"")</f>
        <v/>
      </c>
      <c r="J32" s="828" t="str">
        <f>IFERROR((('Yatırımlar-Mevcut Bölge'!H32*'Yatırımlar-Mevcut Bölge'!J32)+('Yatırımlar-Genişleme1'!H32*'Yatırımlar-Genişleme1'!J32)+('Yatırımlar-Genişleme2'!H32*'Yatırımlar-Genişleme2'!J32))/SUM('Yatırımlar-Mevcut Bölge'!H32,'Yatırımlar-Genişleme1'!H32,'Yatırımlar-Genişleme2'!H32),"")</f>
        <v/>
      </c>
      <c r="K32" s="458" t="str">
        <f t="shared" ref="K32:K43" si="9">IFERROR(H32*(I32+J32),"")</f>
        <v/>
      </c>
      <c r="L32" s="827">
        <f>'Yatırımlar-Mevcut Bölge'!L32+'Yatırımlar-Genişleme1'!L32+'Yatırımlar-Genişleme2'!L32</f>
        <v>0</v>
      </c>
      <c r="M32" s="828" t="str">
        <f>IFERROR((('Yatırımlar-Mevcut Bölge'!L32*'Yatırımlar-Mevcut Bölge'!M32)+('Yatırımlar-Genişleme1'!L32*'Yatırımlar-Genişleme1'!M32)+('Yatırımlar-Genişleme2'!L32*'Yatırımlar-Genişleme2'!M32))/SUM('Yatırımlar-Mevcut Bölge'!L32,'Yatırımlar-Genişleme1'!L32,'Yatırımlar-Genişleme2'!L32),"")</f>
        <v/>
      </c>
      <c r="N32" s="828" t="str">
        <f>IFERROR((('Yatırımlar-Mevcut Bölge'!L32*'Yatırımlar-Mevcut Bölge'!N32)+('Yatırımlar-Genişleme1'!L32*'Yatırımlar-Genişleme1'!N32)+('Yatırımlar-Genişleme2'!L32*'Yatırımlar-Genişleme2'!N32))/SUM('Yatırımlar-Mevcut Bölge'!L32,'Yatırımlar-Genişleme1'!L32,'Yatırımlar-Genişleme2'!L32),"")</f>
        <v/>
      </c>
      <c r="O32" s="458" t="str">
        <f t="shared" ref="O32:O43" si="10">IFERROR(L32*(M32+N32),"")</f>
        <v/>
      </c>
      <c r="P32" s="827">
        <f>'Yatırımlar-Mevcut Bölge'!P32+'Yatırımlar-Genişleme1'!P32+'Yatırımlar-Genişleme2'!P32</f>
        <v>0</v>
      </c>
      <c r="Q32" s="828" t="str">
        <f>IFERROR((('Yatırımlar-Mevcut Bölge'!P32*'Yatırımlar-Mevcut Bölge'!Q32)+('Yatırımlar-Genişleme1'!P32*'Yatırımlar-Genişleme1'!Q32)+('Yatırımlar-Genişleme2'!P32*'Yatırımlar-Genişleme2'!Q32))/SUM('Yatırımlar-Mevcut Bölge'!P32,'Yatırımlar-Genişleme1'!P32,'Yatırımlar-Genişleme2'!P32),"")</f>
        <v/>
      </c>
      <c r="R32" s="828" t="str">
        <f>IFERROR((('Yatırımlar-Mevcut Bölge'!P32*'Yatırımlar-Mevcut Bölge'!R32)+('Yatırımlar-Genişleme1'!P32*'Yatırımlar-Genişleme1'!R32)+('Yatırımlar-Genişleme2'!P32*'Yatırımlar-Genişleme2'!R32))/SUM('Yatırımlar-Mevcut Bölge'!P32,'Yatırımlar-Genişleme1'!P32,'Yatırımlar-Genişleme2'!P32),"")</f>
        <v/>
      </c>
      <c r="S32" s="274" t="str">
        <f t="shared" ref="S32:S43" si="11">IFERROR(P32*(Q32+R32),"")</f>
        <v/>
      </c>
    </row>
    <row r="33" spans="2:19">
      <c r="B33" s="825" t="s">
        <v>496</v>
      </c>
      <c r="C33" s="826" t="s">
        <v>495</v>
      </c>
      <c r="D33" s="827">
        <f>'Yatırımlar-Mevcut Bölge'!D33+'Yatırımlar-Genişleme1'!D33+'Yatırımlar-Genişleme2'!D33</f>
        <v>0</v>
      </c>
      <c r="E33" s="828" t="str">
        <f>IFERROR((('Yatırımlar-Mevcut Bölge'!D33*'Yatırımlar-Mevcut Bölge'!E33)+('Yatırımlar-Genişleme1'!D33*'Yatırımlar-Genişleme1'!E33)+('Yatırımlar-Genişleme2'!D33*'Yatırımlar-Genişleme2'!E33))/SUM('Yatırımlar-Mevcut Bölge'!D33,'Yatırımlar-Genişleme1'!D33,'Yatırımlar-Genişleme2'!D33),"")</f>
        <v/>
      </c>
      <c r="F33" s="828" t="str">
        <f>IFERROR((('Yatırımlar-Mevcut Bölge'!D33*'Yatırımlar-Mevcut Bölge'!F33)+('Yatırımlar-Genişleme1'!D33*'Yatırımlar-Genişleme1'!F33)+('Yatırımlar-Genişleme2'!D33*'Yatırımlar-Genişleme2'!F33))/SUM('Yatırımlar-Mevcut Bölge'!D33,'Yatırımlar-Genişleme1'!D33,'Yatırımlar-Genişleme2'!D33),"")</f>
        <v/>
      </c>
      <c r="G33" s="458" t="str">
        <f t="shared" si="8"/>
        <v/>
      </c>
      <c r="H33" s="827">
        <f>'Yatırımlar-Mevcut Bölge'!H33+'Yatırımlar-Genişleme1'!H33+'Yatırımlar-Genişleme2'!H33</f>
        <v>0</v>
      </c>
      <c r="I33" s="828" t="str">
        <f>IFERROR((('Yatırımlar-Mevcut Bölge'!H33*'Yatırımlar-Mevcut Bölge'!I33)+('Yatırımlar-Genişleme1'!H33*'Yatırımlar-Genişleme1'!I33)+('Yatırımlar-Genişleme2'!H33*'Yatırımlar-Genişleme2'!I33))/SUM('Yatırımlar-Mevcut Bölge'!H33,'Yatırımlar-Genişleme1'!H33,'Yatırımlar-Genişleme2'!H33),"")</f>
        <v/>
      </c>
      <c r="J33" s="828" t="str">
        <f>IFERROR((('Yatırımlar-Mevcut Bölge'!H33*'Yatırımlar-Mevcut Bölge'!J33)+('Yatırımlar-Genişleme1'!H33*'Yatırımlar-Genişleme1'!J33)+('Yatırımlar-Genişleme2'!H33*'Yatırımlar-Genişleme2'!J33))/SUM('Yatırımlar-Mevcut Bölge'!H33,'Yatırımlar-Genişleme1'!H33,'Yatırımlar-Genişleme2'!H33),"")</f>
        <v/>
      </c>
      <c r="K33" s="458" t="str">
        <f t="shared" si="9"/>
        <v/>
      </c>
      <c r="L33" s="827">
        <f>'Yatırımlar-Mevcut Bölge'!L33+'Yatırımlar-Genişleme1'!L33+'Yatırımlar-Genişleme2'!L33</f>
        <v>0</v>
      </c>
      <c r="M33" s="828" t="str">
        <f>IFERROR((('Yatırımlar-Mevcut Bölge'!L33*'Yatırımlar-Mevcut Bölge'!M33)+('Yatırımlar-Genişleme1'!L33*'Yatırımlar-Genişleme1'!M33)+('Yatırımlar-Genişleme2'!L33*'Yatırımlar-Genişleme2'!M33))/SUM('Yatırımlar-Mevcut Bölge'!L33,'Yatırımlar-Genişleme1'!L33,'Yatırımlar-Genişleme2'!L33),"")</f>
        <v/>
      </c>
      <c r="N33" s="828" t="str">
        <f>IFERROR((('Yatırımlar-Mevcut Bölge'!L33*'Yatırımlar-Mevcut Bölge'!N33)+('Yatırımlar-Genişleme1'!L33*'Yatırımlar-Genişleme1'!N33)+('Yatırımlar-Genişleme2'!L33*'Yatırımlar-Genişleme2'!N33))/SUM('Yatırımlar-Mevcut Bölge'!L33,'Yatırımlar-Genişleme1'!L33,'Yatırımlar-Genişleme2'!L33),"")</f>
        <v/>
      </c>
      <c r="O33" s="458" t="str">
        <f t="shared" si="10"/>
        <v/>
      </c>
      <c r="P33" s="827">
        <f>'Yatırımlar-Mevcut Bölge'!P33+'Yatırımlar-Genişleme1'!P33+'Yatırımlar-Genişleme2'!P33</f>
        <v>0</v>
      </c>
      <c r="Q33" s="828" t="str">
        <f>IFERROR((('Yatırımlar-Mevcut Bölge'!P33*'Yatırımlar-Mevcut Bölge'!Q33)+('Yatırımlar-Genişleme1'!P33*'Yatırımlar-Genişleme1'!Q33)+('Yatırımlar-Genişleme2'!P33*'Yatırımlar-Genişleme2'!Q33))/SUM('Yatırımlar-Mevcut Bölge'!P33,'Yatırımlar-Genişleme1'!P33,'Yatırımlar-Genişleme2'!P33),"")</f>
        <v/>
      </c>
      <c r="R33" s="828" t="str">
        <f>IFERROR((('Yatırımlar-Mevcut Bölge'!P33*'Yatırımlar-Mevcut Bölge'!R33)+('Yatırımlar-Genişleme1'!P33*'Yatırımlar-Genişleme1'!R33)+('Yatırımlar-Genişleme2'!P33*'Yatırımlar-Genişleme2'!R33))/SUM('Yatırımlar-Mevcut Bölge'!P33,'Yatırımlar-Genişleme1'!P33,'Yatırımlar-Genişleme2'!P33),"")</f>
        <v/>
      </c>
      <c r="S33" s="274" t="str">
        <f t="shared" si="11"/>
        <v/>
      </c>
    </row>
    <row r="34" spans="2:19">
      <c r="B34" s="825" t="s">
        <v>497</v>
      </c>
      <c r="C34" s="826" t="s">
        <v>495</v>
      </c>
      <c r="D34" s="827">
        <f>'Yatırımlar-Mevcut Bölge'!D34+'Yatırımlar-Genişleme1'!D34+'Yatırımlar-Genişleme2'!D34</f>
        <v>0</v>
      </c>
      <c r="E34" s="828" t="str">
        <f>IFERROR((('Yatırımlar-Mevcut Bölge'!D34*'Yatırımlar-Mevcut Bölge'!E34)+('Yatırımlar-Genişleme1'!D34*'Yatırımlar-Genişleme1'!E34)+('Yatırımlar-Genişleme2'!D34*'Yatırımlar-Genişleme2'!E34))/SUM('Yatırımlar-Mevcut Bölge'!D34,'Yatırımlar-Genişleme1'!D34,'Yatırımlar-Genişleme2'!D34),"")</f>
        <v/>
      </c>
      <c r="F34" s="828" t="str">
        <f>IFERROR((('Yatırımlar-Mevcut Bölge'!D34*'Yatırımlar-Mevcut Bölge'!F34)+('Yatırımlar-Genişleme1'!D34*'Yatırımlar-Genişleme1'!F34)+('Yatırımlar-Genişleme2'!D34*'Yatırımlar-Genişleme2'!F34))/SUM('Yatırımlar-Mevcut Bölge'!D34,'Yatırımlar-Genişleme1'!D34,'Yatırımlar-Genişleme2'!D34),"")</f>
        <v/>
      </c>
      <c r="G34" s="458" t="str">
        <f t="shared" si="8"/>
        <v/>
      </c>
      <c r="H34" s="827">
        <f>'Yatırımlar-Mevcut Bölge'!H34+'Yatırımlar-Genişleme1'!H34+'Yatırımlar-Genişleme2'!H34</f>
        <v>0</v>
      </c>
      <c r="I34" s="828" t="str">
        <f>IFERROR((('Yatırımlar-Mevcut Bölge'!H34*'Yatırımlar-Mevcut Bölge'!I34)+('Yatırımlar-Genişleme1'!H34*'Yatırımlar-Genişleme1'!I34)+('Yatırımlar-Genişleme2'!H34*'Yatırımlar-Genişleme2'!I34))/SUM('Yatırımlar-Mevcut Bölge'!H34,'Yatırımlar-Genişleme1'!H34,'Yatırımlar-Genişleme2'!H34),"")</f>
        <v/>
      </c>
      <c r="J34" s="828" t="str">
        <f>IFERROR((('Yatırımlar-Mevcut Bölge'!H34*'Yatırımlar-Mevcut Bölge'!J34)+('Yatırımlar-Genişleme1'!H34*'Yatırımlar-Genişleme1'!J34)+('Yatırımlar-Genişleme2'!H34*'Yatırımlar-Genişleme2'!J34))/SUM('Yatırımlar-Mevcut Bölge'!H34,'Yatırımlar-Genişleme1'!H34,'Yatırımlar-Genişleme2'!H34),"")</f>
        <v/>
      </c>
      <c r="K34" s="458" t="str">
        <f t="shared" si="9"/>
        <v/>
      </c>
      <c r="L34" s="827">
        <f>'Yatırımlar-Mevcut Bölge'!L34+'Yatırımlar-Genişleme1'!L34+'Yatırımlar-Genişleme2'!L34</f>
        <v>0</v>
      </c>
      <c r="M34" s="828" t="str">
        <f>IFERROR((('Yatırımlar-Mevcut Bölge'!L34*'Yatırımlar-Mevcut Bölge'!M34)+('Yatırımlar-Genişleme1'!L34*'Yatırımlar-Genişleme1'!M34)+('Yatırımlar-Genişleme2'!L34*'Yatırımlar-Genişleme2'!M34))/SUM('Yatırımlar-Mevcut Bölge'!L34,'Yatırımlar-Genişleme1'!L34,'Yatırımlar-Genişleme2'!L34),"")</f>
        <v/>
      </c>
      <c r="N34" s="828" t="str">
        <f>IFERROR((('Yatırımlar-Mevcut Bölge'!L34*'Yatırımlar-Mevcut Bölge'!N34)+('Yatırımlar-Genişleme1'!L34*'Yatırımlar-Genişleme1'!N34)+('Yatırımlar-Genişleme2'!L34*'Yatırımlar-Genişleme2'!N34))/SUM('Yatırımlar-Mevcut Bölge'!L34,'Yatırımlar-Genişleme1'!L34,'Yatırımlar-Genişleme2'!L34),"")</f>
        <v/>
      </c>
      <c r="O34" s="458" t="str">
        <f t="shared" si="10"/>
        <v/>
      </c>
      <c r="P34" s="827">
        <f>'Yatırımlar-Mevcut Bölge'!P34+'Yatırımlar-Genişleme1'!P34+'Yatırımlar-Genişleme2'!P34</f>
        <v>0</v>
      </c>
      <c r="Q34" s="828" t="str">
        <f>IFERROR((('Yatırımlar-Mevcut Bölge'!P34*'Yatırımlar-Mevcut Bölge'!Q34)+('Yatırımlar-Genişleme1'!P34*'Yatırımlar-Genişleme1'!Q34)+('Yatırımlar-Genişleme2'!P34*'Yatırımlar-Genişleme2'!Q34))/SUM('Yatırımlar-Mevcut Bölge'!P34,'Yatırımlar-Genişleme1'!P34,'Yatırımlar-Genişleme2'!P34),"")</f>
        <v/>
      </c>
      <c r="R34" s="828" t="str">
        <f>IFERROR((('Yatırımlar-Mevcut Bölge'!P34*'Yatırımlar-Mevcut Bölge'!R34)+('Yatırımlar-Genişleme1'!P34*'Yatırımlar-Genişleme1'!R34)+('Yatırımlar-Genişleme2'!P34*'Yatırımlar-Genişleme2'!R34))/SUM('Yatırımlar-Mevcut Bölge'!P34,'Yatırımlar-Genişleme1'!P34,'Yatırımlar-Genişleme2'!P34),"")</f>
        <v/>
      </c>
      <c r="S34" s="274" t="str">
        <f t="shared" si="11"/>
        <v/>
      </c>
    </row>
    <row r="35" spans="2:19">
      <c r="B35" s="825" t="s">
        <v>498</v>
      </c>
      <c r="C35" s="826" t="s">
        <v>495</v>
      </c>
      <c r="D35" s="827">
        <f>'Yatırımlar-Mevcut Bölge'!D35+'Yatırımlar-Genişleme1'!D35+'Yatırımlar-Genişleme2'!D35</f>
        <v>0</v>
      </c>
      <c r="E35" s="828" t="str">
        <f>IFERROR((('Yatırımlar-Mevcut Bölge'!D35*'Yatırımlar-Mevcut Bölge'!E35)+('Yatırımlar-Genişleme1'!D35*'Yatırımlar-Genişleme1'!E35)+('Yatırımlar-Genişleme2'!D35*'Yatırımlar-Genişleme2'!E35))/SUM('Yatırımlar-Mevcut Bölge'!D35,'Yatırımlar-Genişleme1'!D35,'Yatırımlar-Genişleme2'!D35),"")</f>
        <v/>
      </c>
      <c r="F35" s="828" t="str">
        <f>IFERROR((('Yatırımlar-Mevcut Bölge'!D35*'Yatırımlar-Mevcut Bölge'!F35)+('Yatırımlar-Genişleme1'!D35*'Yatırımlar-Genişleme1'!F35)+('Yatırımlar-Genişleme2'!D35*'Yatırımlar-Genişleme2'!F35))/SUM('Yatırımlar-Mevcut Bölge'!D35,'Yatırımlar-Genişleme1'!D35,'Yatırımlar-Genişleme2'!D35),"")</f>
        <v/>
      </c>
      <c r="G35" s="458" t="str">
        <f t="shared" si="8"/>
        <v/>
      </c>
      <c r="H35" s="827">
        <f>'Yatırımlar-Mevcut Bölge'!H35+'Yatırımlar-Genişleme1'!H35+'Yatırımlar-Genişleme2'!H35</f>
        <v>0</v>
      </c>
      <c r="I35" s="828" t="str">
        <f>IFERROR((('Yatırımlar-Mevcut Bölge'!H35*'Yatırımlar-Mevcut Bölge'!I35)+('Yatırımlar-Genişleme1'!H35*'Yatırımlar-Genişleme1'!I35)+('Yatırımlar-Genişleme2'!H35*'Yatırımlar-Genişleme2'!I35))/SUM('Yatırımlar-Mevcut Bölge'!H35,'Yatırımlar-Genişleme1'!H35,'Yatırımlar-Genişleme2'!H35),"")</f>
        <v/>
      </c>
      <c r="J35" s="828" t="str">
        <f>IFERROR((('Yatırımlar-Mevcut Bölge'!H35*'Yatırımlar-Mevcut Bölge'!J35)+('Yatırımlar-Genişleme1'!H35*'Yatırımlar-Genişleme1'!J35)+('Yatırımlar-Genişleme2'!H35*'Yatırımlar-Genişleme2'!J35))/SUM('Yatırımlar-Mevcut Bölge'!H35,'Yatırımlar-Genişleme1'!H35,'Yatırımlar-Genişleme2'!H35),"")</f>
        <v/>
      </c>
      <c r="K35" s="458" t="str">
        <f t="shared" si="9"/>
        <v/>
      </c>
      <c r="L35" s="827">
        <f>'Yatırımlar-Mevcut Bölge'!L35+'Yatırımlar-Genişleme1'!L35+'Yatırımlar-Genişleme2'!L35</f>
        <v>0</v>
      </c>
      <c r="M35" s="828" t="str">
        <f>IFERROR((('Yatırımlar-Mevcut Bölge'!L35*'Yatırımlar-Mevcut Bölge'!M35)+('Yatırımlar-Genişleme1'!L35*'Yatırımlar-Genişleme1'!M35)+('Yatırımlar-Genişleme2'!L35*'Yatırımlar-Genişleme2'!M35))/SUM('Yatırımlar-Mevcut Bölge'!L35,'Yatırımlar-Genişleme1'!L35,'Yatırımlar-Genişleme2'!L35),"")</f>
        <v/>
      </c>
      <c r="N35" s="828" t="str">
        <f>IFERROR((('Yatırımlar-Mevcut Bölge'!L35*'Yatırımlar-Mevcut Bölge'!N35)+('Yatırımlar-Genişleme1'!L35*'Yatırımlar-Genişleme1'!N35)+('Yatırımlar-Genişleme2'!L35*'Yatırımlar-Genişleme2'!N35))/SUM('Yatırımlar-Mevcut Bölge'!L35,'Yatırımlar-Genişleme1'!L35,'Yatırımlar-Genişleme2'!L35),"")</f>
        <v/>
      </c>
      <c r="O35" s="458" t="str">
        <f t="shared" si="10"/>
        <v/>
      </c>
      <c r="P35" s="827">
        <f>'Yatırımlar-Mevcut Bölge'!P35+'Yatırımlar-Genişleme1'!P35+'Yatırımlar-Genişleme2'!P35</f>
        <v>0</v>
      </c>
      <c r="Q35" s="828" t="str">
        <f>IFERROR((('Yatırımlar-Mevcut Bölge'!P35*'Yatırımlar-Mevcut Bölge'!Q35)+('Yatırımlar-Genişleme1'!P35*'Yatırımlar-Genişleme1'!Q35)+('Yatırımlar-Genişleme2'!P35*'Yatırımlar-Genişleme2'!Q35))/SUM('Yatırımlar-Mevcut Bölge'!P35,'Yatırımlar-Genişleme1'!P35,'Yatırımlar-Genişleme2'!P35),"")</f>
        <v/>
      </c>
      <c r="R35" s="828" t="str">
        <f>IFERROR((('Yatırımlar-Mevcut Bölge'!P35*'Yatırımlar-Mevcut Bölge'!R35)+('Yatırımlar-Genişleme1'!P35*'Yatırımlar-Genişleme1'!R35)+('Yatırımlar-Genişleme2'!P35*'Yatırımlar-Genişleme2'!R35))/SUM('Yatırımlar-Mevcut Bölge'!P35,'Yatırımlar-Genişleme1'!P35,'Yatırımlar-Genişleme2'!P35),"")</f>
        <v/>
      </c>
      <c r="S35" s="274" t="str">
        <f t="shared" si="11"/>
        <v/>
      </c>
    </row>
    <row r="36" spans="2:19">
      <c r="B36" s="825" t="s">
        <v>499</v>
      </c>
      <c r="C36" s="826" t="s">
        <v>495</v>
      </c>
      <c r="D36" s="827">
        <f>'Yatırımlar-Mevcut Bölge'!D36+'Yatırımlar-Genişleme1'!D36+'Yatırımlar-Genişleme2'!D36</f>
        <v>0</v>
      </c>
      <c r="E36" s="828" t="str">
        <f>IFERROR((('Yatırımlar-Mevcut Bölge'!D36*'Yatırımlar-Mevcut Bölge'!E36)+('Yatırımlar-Genişleme1'!D36*'Yatırımlar-Genişleme1'!E36)+('Yatırımlar-Genişleme2'!D36*'Yatırımlar-Genişleme2'!E36))/SUM('Yatırımlar-Mevcut Bölge'!D36,'Yatırımlar-Genişleme1'!D36,'Yatırımlar-Genişleme2'!D36),"")</f>
        <v/>
      </c>
      <c r="F36" s="828" t="str">
        <f>IFERROR((('Yatırımlar-Mevcut Bölge'!D36*'Yatırımlar-Mevcut Bölge'!F36)+('Yatırımlar-Genişleme1'!D36*'Yatırımlar-Genişleme1'!F36)+('Yatırımlar-Genişleme2'!D36*'Yatırımlar-Genişleme2'!F36))/SUM('Yatırımlar-Mevcut Bölge'!D36,'Yatırımlar-Genişleme1'!D36,'Yatırımlar-Genişleme2'!D36),"")</f>
        <v/>
      </c>
      <c r="G36" s="458" t="str">
        <f t="shared" si="8"/>
        <v/>
      </c>
      <c r="H36" s="827">
        <f>'Yatırımlar-Mevcut Bölge'!H36+'Yatırımlar-Genişleme1'!H36+'Yatırımlar-Genişleme2'!H36</f>
        <v>0</v>
      </c>
      <c r="I36" s="828" t="str">
        <f>IFERROR((('Yatırımlar-Mevcut Bölge'!H36*'Yatırımlar-Mevcut Bölge'!I36)+('Yatırımlar-Genişleme1'!H36*'Yatırımlar-Genişleme1'!I36)+('Yatırımlar-Genişleme2'!H36*'Yatırımlar-Genişleme2'!I36))/SUM('Yatırımlar-Mevcut Bölge'!H36,'Yatırımlar-Genişleme1'!H36,'Yatırımlar-Genişleme2'!H36),"")</f>
        <v/>
      </c>
      <c r="J36" s="828" t="str">
        <f>IFERROR((('Yatırımlar-Mevcut Bölge'!H36*'Yatırımlar-Mevcut Bölge'!J36)+('Yatırımlar-Genişleme1'!H36*'Yatırımlar-Genişleme1'!J36)+('Yatırımlar-Genişleme2'!H36*'Yatırımlar-Genişleme2'!J36))/SUM('Yatırımlar-Mevcut Bölge'!H36,'Yatırımlar-Genişleme1'!H36,'Yatırımlar-Genişleme2'!H36),"")</f>
        <v/>
      </c>
      <c r="K36" s="458" t="str">
        <f t="shared" si="9"/>
        <v/>
      </c>
      <c r="L36" s="827">
        <f>'Yatırımlar-Mevcut Bölge'!L36+'Yatırımlar-Genişleme1'!L36+'Yatırımlar-Genişleme2'!L36</f>
        <v>0</v>
      </c>
      <c r="M36" s="828" t="str">
        <f>IFERROR((('Yatırımlar-Mevcut Bölge'!L36*'Yatırımlar-Mevcut Bölge'!M36)+('Yatırımlar-Genişleme1'!L36*'Yatırımlar-Genişleme1'!M36)+('Yatırımlar-Genişleme2'!L36*'Yatırımlar-Genişleme2'!M36))/SUM('Yatırımlar-Mevcut Bölge'!L36,'Yatırımlar-Genişleme1'!L36,'Yatırımlar-Genişleme2'!L36),"")</f>
        <v/>
      </c>
      <c r="N36" s="828" t="str">
        <f>IFERROR((('Yatırımlar-Mevcut Bölge'!L36*'Yatırımlar-Mevcut Bölge'!N36)+('Yatırımlar-Genişleme1'!L36*'Yatırımlar-Genişleme1'!N36)+('Yatırımlar-Genişleme2'!L36*'Yatırımlar-Genişleme2'!N36))/SUM('Yatırımlar-Mevcut Bölge'!L36,'Yatırımlar-Genişleme1'!L36,'Yatırımlar-Genişleme2'!L36),"")</f>
        <v/>
      </c>
      <c r="O36" s="458" t="str">
        <f t="shared" si="10"/>
        <v/>
      </c>
      <c r="P36" s="827">
        <f>'Yatırımlar-Mevcut Bölge'!P36+'Yatırımlar-Genişleme1'!P36+'Yatırımlar-Genişleme2'!P36</f>
        <v>0</v>
      </c>
      <c r="Q36" s="828" t="str">
        <f>IFERROR((('Yatırımlar-Mevcut Bölge'!P36*'Yatırımlar-Mevcut Bölge'!Q36)+('Yatırımlar-Genişleme1'!P36*'Yatırımlar-Genişleme1'!Q36)+('Yatırımlar-Genişleme2'!P36*'Yatırımlar-Genişleme2'!Q36))/SUM('Yatırımlar-Mevcut Bölge'!P36,'Yatırımlar-Genişleme1'!P36,'Yatırımlar-Genişleme2'!P36),"")</f>
        <v/>
      </c>
      <c r="R36" s="828" t="str">
        <f>IFERROR((('Yatırımlar-Mevcut Bölge'!P36*'Yatırımlar-Mevcut Bölge'!R36)+('Yatırımlar-Genişleme1'!P36*'Yatırımlar-Genişleme1'!R36)+('Yatırımlar-Genişleme2'!P36*'Yatırımlar-Genişleme2'!R36))/SUM('Yatırımlar-Mevcut Bölge'!P36,'Yatırımlar-Genişleme1'!P36,'Yatırımlar-Genişleme2'!P36),"")</f>
        <v/>
      </c>
      <c r="S36" s="274" t="str">
        <f t="shared" si="11"/>
        <v/>
      </c>
    </row>
    <row r="37" spans="2:19">
      <c r="B37" s="825" t="s">
        <v>500</v>
      </c>
      <c r="C37" s="826" t="s">
        <v>495</v>
      </c>
      <c r="D37" s="827">
        <f>'Yatırımlar-Mevcut Bölge'!D37+'Yatırımlar-Genişleme1'!D37+'Yatırımlar-Genişleme2'!D37</f>
        <v>0</v>
      </c>
      <c r="E37" s="828" t="str">
        <f>IFERROR((('Yatırımlar-Mevcut Bölge'!D37*'Yatırımlar-Mevcut Bölge'!E37)+('Yatırımlar-Genişleme1'!D37*'Yatırımlar-Genişleme1'!E37)+('Yatırımlar-Genişleme2'!D37*'Yatırımlar-Genişleme2'!E37))/SUM('Yatırımlar-Mevcut Bölge'!D37,'Yatırımlar-Genişleme1'!D37,'Yatırımlar-Genişleme2'!D37),"")</f>
        <v/>
      </c>
      <c r="F37" s="828" t="str">
        <f>IFERROR((('Yatırımlar-Mevcut Bölge'!D37*'Yatırımlar-Mevcut Bölge'!F37)+('Yatırımlar-Genişleme1'!D37*'Yatırımlar-Genişleme1'!F37)+('Yatırımlar-Genişleme2'!D37*'Yatırımlar-Genişleme2'!F37))/SUM('Yatırımlar-Mevcut Bölge'!D37,'Yatırımlar-Genişleme1'!D37,'Yatırımlar-Genişleme2'!D37),"")</f>
        <v/>
      </c>
      <c r="G37" s="458" t="str">
        <f t="shared" si="8"/>
        <v/>
      </c>
      <c r="H37" s="827">
        <f>'Yatırımlar-Mevcut Bölge'!H37+'Yatırımlar-Genişleme1'!H37+'Yatırımlar-Genişleme2'!H37</f>
        <v>0</v>
      </c>
      <c r="I37" s="828" t="str">
        <f>IFERROR((('Yatırımlar-Mevcut Bölge'!H37*'Yatırımlar-Mevcut Bölge'!I37)+('Yatırımlar-Genişleme1'!H37*'Yatırımlar-Genişleme1'!I37)+('Yatırımlar-Genişleme2'!H37*'Yatırımlar-Genişleme2'!I37))/SUM('Yatırımlar-Mevcut Bölge'!H37,'Yatırımlar-Genişleme1'!H37,'Yatırımlar-Genişleme2'!H37),"")</f>
        <v/>
      </c>
      <c r="J37" s="828" t="str">
        <f>IFERROR((('Yatırımlar-Mevcut Bölge'!H37*'Yatırımlar-Mevcut Bölge'!J37)+('Yatırımlar-Genişleme1'!H37*'Yatırımlar-Genişleme1'!J37)+('Yatırımlar-Genişleme2'!H37*'Yatırımlar-Genişleme2'!J37))/SUM('Yatırımlar-Mevcut Bölge'!H37,'Yatırımlar-Genişleme1'!H37,'Yatırımlar-Genişleme2'!H37),"")</f>
        <v/>
      </c>
      <c r="K37" s="458" t="str">
        <f t="shared" si="9"/>
        <v/>
      </c>
      <c r="L37" s="827">
        <f>'Yatırımlar-Mevcut Bölge'!L37+'Yatırımlar-Genişleme1'!L37+'Yatırımlar-Genişleme2'!L37</f>
        <v>0</v>
      </c>
      <c r="M37" s="828" t="str">
        <f>IFERROR((('Yatırımlar-Mevcut Bölge'!L37*'Yatırımlar-Mevcut Bölge'!M37)+('Yatırımlar-Genişleme1'!L37*'Yatırımlar-Genişleme1'!M37)+('Yatırımlar-Genişleme2'!L37*'Yatırımlar-Genişleme2'!M37))/SUM('Yatırımlar-Mevcut Bölge'!L37,'Yatırımlar-Genişleme1'!L37,'Yatırımlar-Genişleme2'!L37),"")</f>
        <v/>
      </c>
      <c r="N37" s="828" t="str">
        <f>IFERROR((('Yatırımlar-Mevcut Bölge'!L37*'Yatırımlar-Mevcut Bölge'!N37)+('Yatırımlar-Genişleme1'!L37*'Yatırımlar-Genişleme1'!N37)+('Yatırımlar-Genişleme2'!L37*'Yatırımlar-Genişleme2'!N37))/SUM('Yatırımlar-Mevcut Bölge'!L37,'Yatırımlar-Genişleme1'!L37,'Yatırımlar-Genişleme2'!L37),"")</f>
        <v/>
      </c>
      <c r="O37" s="458" t="str">
        <f t="shared" si="10"/>
        <v/>
      </c>
      <c r="P37" s="827">
        <f>'Yatırımlar-Mevcut Bölge'!P37+'Yatırımlar-Genişleme1'!P37+'Yatırımlar-Genişleme2'!P37</f>
        <v>0</v>
      </c>
      <c r="Q37" s="828" t="str">
        <f>IFERROR((('Yatırımlar-Mevcut Bölge'!P37*'Yatırımlar-Mevcut Bölge'!Q37)+('Yatırımlar-Genişleme1'!P37*'Yatırımlar-Genişleme1'!Q37)+('Yatırımlar-Genişleme2'!P37*'Yatırımlar-Genişleme2'!Q37))/SUM('Yatırımlar-Mevcut Bölge'!P37,'Yatırımlar-Genişleme1'!P37,'Yatırımlar-Genişleme2'!P37),"")</f>
        <v/>
      </c>
      <c r="R37" s="828" t="str">
        <f>IFERROR((('Yatırımlar-Mevcut Bölge'!P37*'Yatırımlar-Mevcut Bölge'!R37)+('Yatırımlar-Genişleme1'!P37*'Yatırımlar-Genişleme1'!R37)+('Yatırımlar-Genişleme2'!P37*'Yatırımlar-Genişleme2'!R37))/SUM('Yatırımlar-Mevcut Bölge'!P37,'Yatırımlar-Genişleme1'!P37,'Yatırımlar-Genişleme2'!P37),"")</f>
        <v/>
      </c>
      <c r="S37" s="274" t="str">
        <f t="shared" si="11"/>
        <v/>
      </c>
    </row>
    <row r="38" spans="2:19">
      <c r="B38" s="825" t="s">
        <v>501</v>
      </c>
      <c r="C38" s="826" t="s">
        <v>495</v>
      </c>
      <c r="D38" s="827">
        <f>'Yatırımlar-Mevcut Bölge'!D38+'Yatırımlar-Genişleme1'!D38+'Yatırımlar-Genişleme2'!D38</f>
        <v>0</v>
      </c>
      <c r="E38" s="828" t="str">
        <f>IFERROR((('Yatırımlar-Mevcut Bölge'!D38*'Yatırımlar-Mevcut Bölge'!E38)+('Yatırımlar-Genişleme1'!D38*'Yatırımlar-Genişleme1'!E38)+('Yatırımlar-Genişleme2'!D38*'Yatırımlar-Genişleme2'!E38))/SUM('Yatırımlar-Mevcut Bölge'!D38,'Yatırımlar-Genişleme1'!D38,'Yatırımlar-Genişleme2'!D38),"")</f>
        <v/>
      </c>
      <c r="F38" s="828" t="str">
        <f>IFERROR((('Yatırımlar-Mevcut Bölge'!D38*'Yatırımlar-Mevcut Bölge'!F38)+('Yatırımlar-Genişleme1'!D38*'Yatırımlar-Genişleme1'!F38)+('Yatırımlar-Genişleme2'!D38*'Yatırımlar-Genişleme2'!F38))/SUM('Yatırımlar-Mevcut Bölge'!D38,'Yatırımlar-Genişleme1'!D38,'Yatırımlar-Genişleme2'!D38),"")</f>
        <v/>
      </c>
      <c r="G38" s="458" t="str">
        <f t="shared" si="8"/>
        <v/>
      </c>
      <c r="H38" s="827">
        <f>'Yatırımlar-Mevcut Bölge'!H38+'Yatırımlar-Genişleme1'!H38+'Yatırımlar-Genişleme2'!H38</f>
        <v>0</v>
      </c>
      <c r="I38" s="828" t="str">
        <f>IFERROR((('Yatırımlar-Mevcut Bölge'!H38*'Yatırımlar-Mevcut Bölge'!I38)+('Yatırımlar-Genişleme1'!H38*'Yatırımlar-Genişleme1'!I38)+('Yatırımlar-Genişleme2'!H38*'Yatırımlar-Genişleme2'!I38))/SUM('Yatırımlar-Mevcut Bölge'!H38,'Yatırımlar-Genişleme1'!H38,'Yatırımlar-Genişleme2'!H38),"")</f>
        <v/>
      </c>
      <c r="J38" s="828" t="str">
        <f>IFERROR((('Yatırımlar-Mevcut Bölge'!H38*'Yatırımlar-Mevcut Bölge'!J38)+('Yatırımlar-Genişleme1'!H38*'Yatırımlar-Genişleme1'!J38)+('Yatırımlar-Genişleme2'!H38*'Yatırımlar-Genişleme2'!J38))/SUM('Yatırımlar-Mevcut Bölge'!H38,'Yatırımlar-Genişleme1'!H38,'Yatırımlar-Genişleme2'!H38),"")</f>
        <v/>
      </c>
      <c r="K38" s="458" t="str">
        <f t="shared" si="9"/>
        <v/>
      </c>
      <c r="L38" s="827">
        <f>'Yatırımlar-Mevcut Bölge'!L38+'Yatırımlar-Genişleme1'!L38+'Yatırımlar-Genişleme2'!L38</f>
        <v>0</v>
      </c>
      <c r="M38" s="828" t="str">
        <f>IFERROR((('Yatırımlar-Mevcut Bölge'!L38*'Yatırımlar-Mevcut Bölge'!M38)+('Yatırımlar-Genişleme1'!L38*'Yatırımlar-Genişleme1'!M38)+('Yatırımlar-Genişleme2'!L38*'Yatırımlar-Genişleme2'!M38))/SUM('Yatırımlar-Mevcut Bölge'!L38,'Yatırımlar-Genişleme1'!L38,'Yatırımlar-Genişleme2'!L38),"")</f>
        <v/>
      </c>
      <c r="N38" s="828" t="str">
        <f>IFERROR((('Yatırımlar-Mevcut Bölge'!L38*'Yatırımlar-Mevcut Bölge'!N38)+('Yatırımlar-Genişleme1'!L38*'Yatırımlar-Genişleme1'!N38)+('Yatırımlar-Genişleme2'!L38*'Yatırımlar-Genişleme2'!N38))/SUM('Yatırımlar-Mevcut Bölge'!L38,'Yatırımlar-Genişleme1'!L38,'Yatırımlar-Genişleme2'!L38),"")</f>
        <v/>
      </c>
      <c r="O38" s="458" t="str">
        <f t="shared" si="10"/>
        <v/>
      </c>
      <c r="P38" s="827">
        <f>'Yatırımlar-Mevcut Bölge'!P38+'Yatırımlar-Genişleme1'!P38+'Yatırımlar-Genişleme2'!P38</f>
        <v>0</v>
      </c>
      <c r="Q38" s="828" t="str">
        <f>IFERROR((('Yatırımlar-Mevcut Bölge'!P38*'Yatırımlar-Mevcut Bölge'!Q38)+('Yatırımlar-Genişleme1'!P38*'Yatırımlar-Genişleme1'!Q38)+('Yatırımlar-Genişleme2'!P38*'Yatırımlar-Genişleme2'!Q38))/SUM('Yatırımlar-Mevcut Bölge'!P38,'Yatırımlar-Genişleme1'!P38,'Yatırımlar-Genişleme2'!P38),"")</f>
        <v/>
      </c>
      <c r="R38" s="828" t="str">
        <f>IFERROR((('Yatırımlar-Mevcut Bölge'!P38*'Yatırımlar-Mevcut Bölge'!R38)+('Yatırımlar-Genişleme1'!P38*'Yatırımlar-Genişleme1'!R38)+('Yatırımlar-Genişleme2'!P38*'Yatırımlar-Genişleme2'!R38))/SUM('Yatırımlar-Mevcut Bölge'!P38,'Yatırımlar-Genişleme1'!P38,'Yatırımlar-Genişleme2'!P38),"")</f>
        <v/>
      </c>
      <c r="S38" s="274" t="str">
        <f t="shared" si="11"/>
        <v/>
      </c>
    </row>
    <row r="39" spans="2:19">
      <c r="B39" s="825" t="s">
        <v>502</v>
      </c>
      <c r="C39" s="826" t="s">
        <v>495</v>
      </c>
      <c r="D39" s="827">
        <f>'Yatırımlar-Mevcut Bölge'!D39+'Yatırımlar-Genişleme1'!D39+'Yatırımlar-Genişleme2'!D39</f>
        <v>0</v>
      </c>
      <c r="E39" s="828" t="str">
        <f>IFERROR((('Yatırımlar-Mevcut Bölge'!D39*'Yatırımlar-Mevcut Bölge'!E39)+('Yatırımlar-Genişleme1'!D39*'Yatırımlar-Genişleme1'!E39)+('Yatırımlar-Genişleme2'!D39*'Yatırımlar-Genişleme2'!E39))/SUM('Yatırımlar-Mevcut Bölge'!D39,'Yatırımlar-Genişleme1'!D39,'Yatırımlar-Genişleme2'!D39),"")</f>
        <v/>
      </c>
      <c r="F39" s="828" t="str">
        <f>IFERROR((('Yatırımlar-Mevcut Bölge'!D39*'Yatırımlar-Mevcut Bölge'!F39)+('Yatırımlar-Genişleme1'!D39*'Yatırımlar-Genişleme1'!F39)+('Yatırımlar-Genişleme2'!D39*'Yatırımlar-Genişleme2'!F39))/SUM('Yatırımlar-Mevcut Bölge'!D39,'Yatırımlar-Genişleme1'!D39,'Yatırımlar-Genişleme2'!D39),"")</f>
        <v/>
      </c>
      <c r="G39" s="458" t="str">
        <f t="shared" si="8"/>
        <v/>
      </c>
      <c r="H39" s="827">
        <f>'Yatırımlar-Mevcut Bölge'!H39+'Yatırımlar-Genişleme1'!H39+'Yatırımlar-Genişleme2'!H39</f>
        <v>0</v>
      </c>
      <c r="I39" s="828" t="str">
        <f>IFERROR((('Yatırımlar-Mevcut Bölge'!H39*'Yatırımlar-Mevcut Bölge'!I39)+('Yatırımlar-Genişleme1'!H39*'Yatırımlar-Genişleme1'!I39)+('Yatırımlar-Genişleme2'!H39*'Yatırımlar-Genişleme2'!I39))/SUM('Yatırımlar-Mevcut Bölge'!H39,'Yatırımlar-Genişleme1'!H39,'Yatırımlar-Genişleme2'!H39),"")</f>
        <v/>
      </c>
      <c r="J39" s="828" t="str">
        <f>IFERROR((('Yatırımlar-Mevcut Bölge'!H39*'Yatırımlar-Mevcut Bölge'!J39)+('Yatırımlar-Genişleme1'!H39*'Yatırımlar-Genişleme1'!J39)+('Yatırımlar-Genişleme2'!H39*'Yatırımlar-Genişleme2'!J39))/SUM('Yatırımlar-Mevcut Bölge'!H39,'Yatırımlar-Genişleme1'!H39,'Yatırımlar-Genişleme2'!H39),"")</f>
        <v/>
      </c>
      <c r="K39" s="458" t="str">
        <f t="shared" si="9"/>
        <v/>
      </c>
      <c r="L39" s="827">
        <f>'Yatırımlar-Mevcut Bölge'!L39+'Yatırımlar-Genişleme1'!L39+'Yatırımlar-Genişleme2'!L39</f>
        <v>0</v>
      </c>
      <c r="M39" s="828" t="str">
        <f>IFERROR((('Yatırımlar-Mevcut Bölge'!L39*'Yatırımlar-Mevcut Bölge'!M39)+('Yatırımlar-Genişleme1'!L39*'Yatırımlar-Genişleme1'!M39)+('Yatırımlar-Genişleme2'!L39*'Yatırımlar-Genişleme2'!M39))/SUM('Yatırımlar-Mevcut Bölge'!L39,'Yatırımlar-Genişleme1'!L39,'Yatırımlar-Genişleme2'!L39),"")</f>
        <v/>
      </c>
      <c r="N39" s="828" t="str">
        <f>IFERROR((('Yatırımlar-Mevcut Bölge'!L39*'Yatırımlar-Mevcut Bölge'!N39)+('Yatırımlar-Genişleme1'!L39*'Yatırımlar-Genişleme1'!N39)+('Yatırımlar-Genişleme2'!L39*'Yatırımlar-Genişleme2'!N39))/SUM('Yatırımlar-Mevcut Bölge'!L39,'Yatırımlar-Genişleme1'!L39,'Yatırımlar-Genişleme2'!L39),"")</f>
        <v/>
      </c>
      <c r="O39" s="458" t="str">
        <f t="shared" si="10"/>
        <v/>
      </c>
      <c r="P39" s="827">
        <f>'Yatırımlar-Mevcut Bölge'!P39+'Yatırımlar-Genişleme1'!P39+'Yatırımlar-Genişleme2'!P39</f>
        <v>0</v>
      </c>
      <c r="Q39" s="828" t="str">
        <f>IFERROR((('Yatırımlar-Mevcut Bölge'!P39*'Yatırımlar-Mevcut Bölge'!Q39)+('Yatırımlar-Genişleme1'!P39*'Yatırımlar-Genişleme1'!Q39)+('Yatırımlar-Genişleme2'!P39*'Yatırımlar-Genişleme2'!Q39))/SUM('Yatırımlar-Mevcut Bölge'!P39,'Yatırımlar-Genişleme1'!P39,'Yatırımlar-Genişleme2'!P39),"")</f>
        <v/>
      </c>
      <c r="R39" s="828" t="str">
        <f>IFERROR((('Yatırımlar-Mevcut Bölge'!P39*'Yatırımlar-Mevcut Bölge'!R39)+('Yatırımlar-Genişleme1'!P39*'Yatırımlar-Genişleme1'!R39)+('Yatırımlar-Genişleme2'!P39*'Yatırımlar-Genişleme2'!R39))/SUM('Yatırımlar-Mevcut Bölge'!P39,'Yatırımlar-Genişleme1'!P39,'Yatırımlar-Genişleme2'!P39),"")</f>
        <v/>
      </c>
      <c r="S39" s="274" t="str">
        <f t="shared" si="11"/>
        <v/>
      </c>
    </row>
    <row r="40" spans="2:19">
      <c r="B40" s="825" t="s">
        <v>503</v>
      </c>
      <c r="C40" s="826" t="s">
        <v>495</v>
      </c>
      <c r="D40" s="827">
        <f>'Yatırımlar-Mevcut Bölge'!D40+'Yatırımlar-Genişleme1'!D40+'Yatırımlar-Genişleme2'!D40</f>
        <v>0</v>
      </c>
      <c r="E40" s="828" t="str">
        <f>IFERROR((('Yatırımlar-Mevcut Bölge'!D40*'Yatırımlar-Mevcut Bölge'!E40)+('Yatırımlar-Genişleme1'!D40*'Yatırımlar-Genişleme1'!E40)+('Yatırımlar-Genişleme2'!D40*'Yatırımlar-Genişleme2'!E40))/SUM('Yatırımlar-Mevcut Bölge'!D40,'Yatırımlar-Genişleme1'!D40,'Yatırımlar-Genişleme2'!D40),"")</f>
        <v/>
      </c>
      <c r="F40" s="828" t="str">
        <f>IFERROR((('Yatırımlar-Mevcut Bölge'!D40*'Yatırımlar-Mevcut Bölge'!F40)+('Yatırımlar-Genişleme1'!D40*'Yatırımlar-Genişleme1'!F40)+('Yatırımlar-Genişleme2'!D40*'Yatırımlar-Genişleme2'!F40))/SUM('Yatırımlar-Mevcut Bölge'!D40,'Yatırımlar-Genişleme1'!D40,'Yatırımlar-Genişleme2'!D40),"")</f>
        <v/>
      </c>
      <c r="G40" s="458" t="str">
        <f t="shared" si="8"/>
        <v/>
      </c>
      <c r="H40" s="827">
        <f>'Yatırımlar-Mevcut Bölge'!H40+'Yatırımlar-Genişleme1'!H40+'Yatırımlar-Genişleme2'!H40</f>
        <v>0</v>
      </c>
      <c r="I40" s="828" t="str">
        <f>IFERROR((('Yatırımlar-Mevcut Bölge'!H40*'Yatırımlar-Mevcut Bölge'!I40)+('Yatırımlar-Genişleme1'!H40*'Yatırımlar-Genişleme1'!I40)+('Yatırımlar-Genişleme2'!H40*'Yatırımlar-Genişleme2'!I40))/SUM('Yatırımlar-Mevcut Bölge'!H40,'Yatırımlar-Genişleme1'!H40,'Yatırımlar-Genişleme2'!H40),"")</f>
        <v/>
      </c>
      <c r="J40" s="828" t="str">
        <f>IFERROR((('Yatırımlar-Mevcut Bölge'!H40*'Yatırımlar-Mevcut Bölge'!J40)+('Yatırımlar-Genişleme1'!H40*'Yatırımlar-Genişleme1'!J40)+('Yatırımlar-Genişleme2'!H40*'Yatırımlar-Genişleme2'!J40))/SUM('Yatırımlar-Mevcut Bölge'!H40,'Yatırımlar-Genişleme1'!H40,'Yatırımlar-Genişleme2'!H40),"")</f>
        <v/>
      </c>
      <c r="K40" s="458" t="str">
        <f t="shared" si="9"/>
        <v/>
      </c>
      <c r="L40" s="827">
        <f>'Yatırımlar-Mevcut Bölge'!L40+'Yatırımlar-Genişleme1'!L40+'Yatırımlar-Genişleme2'!L40</f>
        <v>0</v>
      </c>
      <c r="M40" s="828" t="str">
        <f>IFERROR((('Yatırımlar-Mevcut Bölge'!L40*'Yatırımlar-Mevcut Bölge'!M40)+('Yatırımlar-Genişleme1'!L40*'Yatırımlar-Genişleme1'!M40)+('Yatırımlar-Genişleme2'!L40*'Yatırımlar-Genişleme2'!M40))/SUM('Yatırımlar-Mevcut Bölge'!L40,'Yatırımlar-Genişleme1'!L40,'Yatırımlar-Genişleme2'!L40),"")</f>
        <v/>
      </c>
      <c r="N40" s="828" t="str">
        <f>IFERROR((('Yatırımlar-Mevcut Bölge'!L40*'Yatırımlar-Mevcut Bölge'!N40)+('Yatırımlar-Genişleme1'!L40*'Yatırımlar-Genişleme1'!N40)+('Yatırımlar-Genişleme2'!L40*'Yatırımlar-Genişleme2'!N40))/SUM('Yatırımlar-Mevcut Bölge'!L40,'Yatırımlar-Genişleme1'!L40,'Yatırımlar-Genişleme2'!L40),"")</f>
        <v/>
      </c>
      <c r="O40" s="458" t="str">
        <f t="shared" si="10"/>
        <v/>
      </c>
      <c r="P40" s="827">
        <f>'Yatırımlar-Mevcut Bölge'!P40+'Yatırımlar-Genişleme1'!P40+'Yatırımlar-Genişleme2'!P40</f>
        <v>0</v>
      </c>
      <c r="Q40" s="828" t="str">
        <f>IFERROR((('Yatırımlar-Mevcut Bölge'!P40*'Yatırımlar-Mevcut Bölge'!Q40)+('Yatırımlar-Genişleme1'!P40*'Yatırımlar-Genişleme1'!Q40)+('Yatırımlar-Genişleme2'!P40*'Yatırımlar-Genişleme2'!Q40))/SUM('Yatırımlar-Mevcut Bölge'!P40,'Yatırımlar-Genişleme1'!P40,'Yatırımlar-Genişleme2'!P40),"")</f>
        <v/>
      </c>
      <c r="R40" s="828" t="str">
        <f>IFERROR((('Yatırımlar-Mevcut Bölge'!P40*'Yatırımlar-Mevcut Bölge'!R40)+('Yatırımlar-Genişleme1'!P40*'Yatırımlar-Genişleme1'!R40)+('Yatırımlar-Genişleme2'!P40*'Yatırımlar-Genişleme2'!R40))/SUM('Yatırımlar-Mevcut Bölge'!P40,'Yatırımlar-Genişleme1'!P40,'Yatırımlar-Genişleme2'!P40),"")</f>
        <v/>
      </c>
      <c r="S40" s="274" t="str">
        <f t="shared" si="11"/>
        <v/>
      </c>
    </row>
    <row r="41" spans="2:19">
      <c r="B41" s="825" t="s">
        <v>504</v>
      </c>
      <c r="C41" s="826" t="s">
        <v>495</v>
      </c>
      <c r="D41" s="827">
        <f>'Yatırımlar-Mevcut Bölge'!D41+'Yatırımlar-Genişleme1'!D41+'Yatırımlar-Genişleme2'!D41</f>
        <v>0</v>
      </c>
      <c r="E41" s="828" t="str">
        <f>IFERROR((('Yatırımlar-Mevcut Bölge'!D41*'Yatırımlar-Mevcut Bölge'!E41)+('Yatırımlar-Genişleme1'!D41*'Yatırımlar-Genişleme1'!E41)+('Yatırımlar-Genişleme2'!D41*'Yatırımlar-Genişleme2'!E41))/SUM('Yatırımlar-Mevcut Bölge'!D41,'Yatırımlar-Genişleme1'!D41,'Yatırımlar-Genişleme2'!D41),"")</f>
        <v/>
      </c>
      <c r="F41" s="828" t="str">
        <f>IFERROR((('Yatırımlar-Mevcut Bölge'!D41*'Yatırımlar-Mevcut Bölge'!F41)+('Yatırımlar-Genişleme1'!D41*'Yatırımlar-Genişleme1'!F41)+('Yatırımlar-Genişleme2'!D41*'Yatırımlar-Genişleme2'!F41))/SUM('Yatırımlar-Mevcut Bölge'!D41,'Yatırımlar-Genişleme1'!D41,'Yatırımlar-Genişleme2'!D41),"")</f>
        <v/>
      </c>
      <c r="G41" s="458" t="str">
        <f t="shared" si="8"/>
        <v/>
      </c>
      <c r="H41" s="827">
        <f>'Yatırımlar-Mevcut Bölge'!H41+'Yatırımlar-Genişleme1'!H41+'Yatırımlar-Genişleme2'!H41</f>
        <v>0</v>
      </c>
      <c r="I41" s="828" t="str">
        <f>IFERROR((('Yatırımlar-Mevcut Bölge'!H41*'Yatırımlar-Mevcut Bölge'!I41)+('Yatırımlar-Genişleme1'!H41*'Yatırımlar-Genişleme1'!I41)+('Yatırımlar-Genişleme2'!H41*'Yatırımlar-Genişleme2'!I41))/SUM('Yatırımlar-Mevcut Bölge'!H41,'Yatırımlar-Genişleme1'!H41,'Yatırımlar-Genişleme2'!H41),"")</f>
        <v/>
      </c>
      <c r="J41" s="828" t="str">
        <f>IFERROR((('Yatırımlar-Mevcut Bölge'!H41*'Yatırımlar-Mevcut Bölge'!J41)+('Yatırımlar-Genişleme1'!H41*'Yatırımlar-Genişleme1'!J41)+('Yatırımlar-Genişleme2'!H41*'Yatırımlar-Genişleme2'!J41))/SUM('Yatırımlar-Mevcut Bölge'!H41,'Yatırımlar-Genişleme1'!H41,'Yatırımlar-Genişleme2'!H41),"")</f>
        <v/>
      </c>
      <c r="K41" s="458" t="str">
        <f t="shared" si="9"/>
        <v/>
      </c>
      <c r="L41" s="827">
        <f>'Yatırımlar-Mevcut Bölge'!L41+'Yatırımlar-Genişleme1'!L41+'Yatırımlar-Genişleme2'!L41</f>
        <v>0</v>
      </c>
      <c r="M41" s="828" t="str">
        <f>IFERROR((('Yatırımlar-Mevcut Bölge'!L41*'Yatırımlar-Mevcut Bölge'!M41)+('Yatırımlar-Genişleme1'!L41*'Yatırımlar-Genişleme1'!M41)+('Yatırımlar-Genişleme2'!L41*'Yatırımlar-Genişleme2'!M41))/SUM('Yatırımlar-Mevcut Bölge'!L41,'Yatırımlar-Genişleme1'!L41,'Yatırımlar-Genişleme2'!L41),"")</f>
        <v/>
      </c>
      <c r="N41" s="828" t="str">
        <f>IFERROR((('Yatırımlar-Mevcut Bölge'!L41*'Yatırımlar-Mevcut Bölge'!N41)+('Yatırımlar-Genişleme1'!L41*'Yatırımlar-Genişleme1'!N41)+('Yatırımlar-Genişleme2'!L41*'Yatırımlar-Genişleme2'!N41))/SUM('Yatırımlar-Mevcut Bölge'!L41,'Yatırımlar-Genişleme1'!L41,'Yatırımlar-Genişleme2'!L41),"")</f>
        <v/>
      </c>
      <c r="O41" s="458" t="str">
        <f t="shared" si="10"/>
        <v/>
      </c>
      <c r="P41" s="827">
        <f>'Yatırımlar-Mevcut Bölge'!P41+'Yatırımlar-Genişleme1'!P41+'Yatırımlar-Genişleme2'!P41</f>
        <v>0</v>
      </c>
      <c r="Q41" s="828" t="str">
        <f>IFERROR((('Yatırımlar-Mevcut Bölge'!P41*'Yatırımlar-Mevcut Bölge'!Q41)+('Yatırımlar-Genişleme1'!P41*'Yatırımlar-Genişleme1'!Q41)+('Yatırımlar-Genişleme2'!P41*'Yatırımlar-Genişleme2'!Q41))/SUM('Yatırımlar-Mevcut Bölge'!P41,'Yatırımlar-Genişleme1'!P41,'Yatırımlar-Genişleme2'!P41),"")</f>
        <v/>
      </c>
      <c r="R41" s="828" t="str">
        <f>IFERROR((('Yatırımlar-Mevcut Bölge'!P41*'Yatırımlar-Mevcut Bölge'!R41)+('Yatırımlar-Genişleme1'!P41*'Yatırımlar-Genişleme1'!R41)+('Yatırımlar-Genişleme2'!P41*'Yatırımlar-Genişleme2'!R41))/SUM('Yatırımlar-Mevcut Bölge'!P41,'Yatırımlar-Genişleme1'!P41,'Yatırımlar-Genişleme2'!P41),"")</f>
        <v/>
      </c>
      <c r="S41" s="274" t="str">
        <f t="shared" si="11"/>
        <v/>
      </c>
    </row>
    <row r="42" spans="2:19">
      <c r="B42" s="825" t="s">
        <v>505</v>
      </c>
      <c r="C42" s="826" t="s">
        <v>495</v>
      </c>
      <c r="D42" s="827">
        <f>'Yatırımlar-Mevcut Bölge'!D42+'Yatırımlar-Genişleme1'!D42+'Yatırımlar-Genişleme2'!D42</f>
        <v>0</v>
      </c>
      <c r="E42" s="828" t="str">
        <f>IFERROR((('Yatırımlar-Mevcut Bölge'!D42*'Yatırımlar-Mevcut Bölge'!E42)+('Yatırımlar-Genişleme1'!D42*'Yatırımlar-Genişleme1'!E42)+('Yatırımlar-Genişleme2'!D42*'Yatırımlar-Genişleme2'!E42))/SUM('Yatırımlar-Mevcut Bölge'!D42,'Yatırımlar-Genişleme1'!D42,'Yatırımlar-Genişleme2'!D42),"")</f>
        <v/>
      </c>
      <c r="F42" s="828" t="str">
        <f>IFERROR((('Yatırımlar-Mevcut Bölge'!D42*'Yatırımlar-Mevcut Bölge'!F42)+('Yatırımlar-Genişleme1'!D42*'Yatırımlar-Genişleme1'!F42)+('Yatırımlar-Genişleme2'!D42*'Yatırımlar-Genişleme2'!F42))/SUM('Yatırımlar-Mevcut Bölge'!D42,'Yatırımlar-Genişleme1'!D42,'Yatırımlar-Genişleme2'!D42),"")</f>
        <v/>
      </c>
      <c r="G42" s="458" t="str">
        <f t="shared" si="8"/>
        <v/>
      </c>
      <c r="H42" s="827">
        <f>'Yatırımlar-Mevcut Bölge'!H42+'Yatırımlar-Genişleme1'!H42+'Yatırımlar-Genişleme2'!H42</f>
        <v>0</v>
      </c>
      <c r="I42" s="828" t="str">
        <f>IFERROR((('Yatırımlar-Mevcut Bölge'!H42*'Yatırımlar-Mevcut Bölge'!I42)+('Yatırımlar-Genişleme1'!H42*'Yatırımlar-Genişleme1'!I42)+('Yatırımlar-Genişleme2'!H42*'Yatırımlar-Genişleme2'!I42))/SUM('Yatırımlar-Mevcut Bölge'!H42,'Yatırımlar-Genişleme1'!H42,'Yatırımlar-Genişleme2'!H42),"")</f>
        <v/>
      </c>
      <c r="J42" s="828" t="str">
        <f>IFERROR((('Yatırımlar-Mevcut Bölge'!H42*'Yatırımlar-Mevcut Bölge'!J42)+('Yatırımlar-Genişleme1'!H42*'Yatırımlar-Genişleme1'!J42)+('Yatırımlar-Genişleme2'!H42*'Yatırımlar-Genişleme2'!J42))/SUM('Yatırımlar-Mevcut Bölge'!H42,'Yatırımlar-Genişleme1'!H42,'Yatırımlar-Genişleme2'!H42),"")</f>
        <v/>
      </c>
      <c r="K42" s="458" t="str">
        <f t="shared" si="9"/>
        <v/>
      </c>
      <c r="L42" s="827">
        <f>'Yatırımlar-Mevcut Bölge'!L42+'Yatırımlar-Genişleme1'!L42+'Yatırımlar-Genişleme2'!L42</f>
        <v>0</v>
      </c>
      <c r="M42" s="828" t="str">
        <f>IFERROR((('Yatırımlar-Mevcut Bölge'!L42*'Yatırımlar-Mevcut Bölge'!M42)+('Yatırımlar-Genişleme1'!L42*'Yatırımlar-Genişleme1'!M42)+('Yatırımlar-Genişleme2'!L42*'Yatırımlar-Genişleme2'!M42))/SUM('Yatırımlar-Mevcut Bölge'!L42,'Yatırımlar-Genişleme1'!L42,'Yatırımlar-Genişleme2'!L42),"")</f>
        <v/>
      </c>
      <c r="N42" s="828" t="str">
        <f>IFERROR((('Yatırımlar-Mevcut Bölge'!L42*'Yatırımlar-Mevcut Bölge'!N42)+('Yatırımlar-Genişleme1'!L42*'Yatırımlar-Genişleme1'!N42)+('Yatırımlar-Genişleme2'!L42*'Yatırımlar-Genişleme2'!N42))/SUM('Yatırımlar-Mevcut Bölge'!L42,'Yatırımlar-Genişleme1'!L42,'Yatırımlar-Genişleme2'!L42),"")</f>
        <v/>
      </c>
      <c r="O42" s="458" t="str">
        <f t="shared" si="10"/>
        <v/>
      </c>
      <c r="P42" s="827">
        <f>'Yatırımlar-Mevcut Bölge'!P42+'Yatırımlar-Genişleme1'!P42+'Yatırımlar-Genişleme2'!P42</f>
        <v>0</v>
      </c>
      <c r="Q42" s="828" t="str">
        <f>IFERROR((('Yatırımlar-Mevcut Bölge'!P42*'Yatırımlar-Mevcut Bölge'!Q42)+('Yatırımlar-Genişleme1'!P42*'Yatırımlar-Genişleme1'!Q42)+('Yatırımlar-Genişleme2'!P42*'Yatırımlar-Genişleme2'!Q42))/SUM('Yatırımlar-Mevcut Bölge'!P42,'Yatırımlar-Genişleme1'!P42,'Yatırımlar-Genişleme2'!P42),"")</f>
        <v/>
      </c>
      <c r="R42" s="828" t="str">
        <f>IFERROR((('Yatırımlar-Mevcut Bölge'!P42*'Yatırımlar-Mevcut Bölge'!R42)+('Yatırımlar-Genişleme1'!P42*'Yatırımlar-Genişleme1'!R42)+('Yatırımlar-Genişleme2'!P42*'Yatırımlar-Genişleme2'!R42))/SUM('Yatırımlar-Mevcut Bölge'!P42,'Yatırımlar-Genişleme1'!P42,'Yatırımlar-Genişleme2'!P42),"")</f>
        <v/>
      </c>
      <c r="S42" s="274" t="str">
        <f t="shared" si="11"/>
        <v/>
      </c>
    </row>
    <row r="43" spans="2:19">
      <c r="B43" s="825" t="s">
        <v>506</v>
      </c>
      <c r="C43" s="826" t="s">
        <v>495</v>
      </c>
      <c r="D43" s="827">
        <f>'Yatırımlar-Mevcut Bölge'!D43+'Yatırımlar-Genişleme1'!D43+'Yatırımlar-Genişleme2'!D43</f>
        <v>0</v>
      </c>
      <c r="E43" s="828" t="str">
        <f>IFERROR((('Yatırımlar-Mevcut Bölge'!D43*'Yatırımlar-Mevcut Bölge'!E43)+('Yatırımlar-Genişleme1'!D43*'Yatırımlar-Genişleme1'!E43)+('Yatırımlar-Genişleme2'!D43*'Yatırımlar-Genişleme2'!E43))/SUM('Yatırımlar-Mevcut Bölge'!D43,'Yatırımlar-Genişleme1'!D43,'Yatırımlar-Genişleme2'!D43),"")</f>
        <v/>
      </c>
      <c r="F43" s="828" t="str">
        <f>IFERROR((('Yatırımlar-Mevcut Bölge'!D43*'Yatırımlar-Mevcut Bölge'!F43)+('Yatırımlar-Genişleme1'!D43*'Yatırımlar-Genişleme1'!F43)+('Yatırımlar-Genişleme2'!D43*'Yatırımlar-Genişleme2'!F43))/SUM('Yatırımlar-Mevcut Bölge'!D43,'Yatırımlar-Genişleme1'!D43,'Yatırımlar-Genişleme2'!D43),"")</f>
        <v/>
      </c>
      <c r="G43" s="458" t="str">
        <f t="shared" si="8"/>
        <v/>
      </c>
      <c r="H43" s="827">
        <f>'Yatırımlar-Mevcut Bölge'!H43+'Yatırımlar-Genişleme1'!H43+'Yatırımlar-Genişleme2'!H43</f>
        <v>0</v>
      </c>
      <c r="I43" s="828" t="str">
        <f>IFERROR((('Yatırımlar-Mevcut Bölge'!H43*'Yatırımlar-Mevcut Bölge'!I43)+('Yatırımlar-Genişleme1'!H43*'Yatırımlar-Genişleme1'!I43)+('Yatırımlar-Genişleme2'!H43*'Yatırımlar-Genişleme2'!I43))/SUM('Yatırımlar-Mevcut Bölge'!H43,'Yatırımlar-Genişleme1'!H43,'Yatırımlar-Genişleme2'!H43),"")</f>
        <v/>
      </c>
      <c r="J43" s="828" t="str">
        <f>IFERROR((('Yatırımlar-Mevcut Bölge'!H43*'Yatırımlar-Mevcut Bölge'!J43)+('Yatırımlar-Genişleme1'!H43*'Yatırımlar-Genişleme1'!J43)+('Yatırımlar-Genişleme2'!H43*'Yatırımlar-Genişleme2'!J43))/SUM('Yatırımlar-Mevcut Bölge'!H43,'Yatırımlar-Genişleme1'!H43,'Yatırımlar-Genişleme2'!H43),"")</f>
        <v/>
      </c>
      <c r="K43" s="458" t="str">
        <f t="shared" si="9"/>
        <v/>
      </c>
      <c r="L43" s="827">
        <f>'Yatırımlar-Mevcut Bölge'!L43+'Yatırımlar-Genişleme1'!L43+'Yatırımlar-Genişleme2'!L43</f>
        <v>0</v>
      </c>
      <c r="M43" s="828" t="str">
        <f>IFERROR((('Yatırımlar-Mevcut Bölge'!L43*'Yatırımlar-Mevcut Bölge'!M43)+('Yatırımlar-Genişleme1'!L43*'Yatırımlar-Genişleme1'!M43)+('Yatırımlar-Genişleme2'!L43*'Yatırımlar-Genişleme2'!M43))/SUM('Yatırımlar-Mevcut Bölge'!L43,'Yatırımlar-Genişleme1'!L43,'Yatırımlar-Genişleme2'!L43),"")</f>
        <v/>
      </c>
      <c r="N43" s="828" t="str">
        <f>IFERROR((('Yatırımlar-Mevcut Bölge'!L43*'Yatırımlar-Mevcut Bölge'!N43)+('Yatırımlar-Genişleme1'!L43*'Yatırımlar-Genişleme1'!N43)+('Yatırımlar-Genişleme2'!L43*'Yatırımlar-Genişleme2'!N43))/SUM('Yatırımlar-Mevcut Bölge'!L43,'Yatırımlar-Genişleme1'!L43,'Yatırımlar-Genişleme2'!L43),"")</f>
        <v/>
      </c>
      <c r="O43" s="458" t="str">
        <f t="shared" si="10"/>
        <v/>
      </c>
      <c r="P43" s="827">
        <f>'Yatırımlar-Mevcut Bölge'!P43+'Yatırımlar-Genişleme1'!P43+'Yatırımlar-Genişleme2'!P43</f>
        <v>0</v>
      </c>
      <c r="Q43" s="828" t="str">
        <f>IFERROR((('Yatırımlar-Mevcut Bölge'!P43*'Yatırımlar-Mevcut Bölge'!Q43)+('Yatırımlar-Genişleme1'!P43*'Yatırımlar-Genişleme1'!Q43)+('Yatırımlar-Genişleme2'!P43*'Yatırımlar-Genişleme2'!Q43))/SUM('Yatırımlar-Mevcut Bölge'!P43,'Yatırımlar-Genişleme1'!P43,'Yatırımlar-Genişleme2'!P43),"")</f>
        <v/>
      </c>
      <c r="R43" s="828" t="str">
        <f>IFERROR((('Yatırımlar-Mevcut Bölge'!P43*'Yatırımlar-Mevcut Bölge'!R43)+('Yatırımlar-Genişleme1'!P43*'Yatırımlar-Genişleme1'!R43)+('Yatırımlar-Genişleme2'!P43*'Yatırımlar-Genişleme2'!R43))/SUM('Yatırımlar-Mevcut Bölge'!P43,'Yatırımlar-Genişleme1'!P43,'Yatırımlar-Genişleme2'!P43),"")</f>
        <v/>
      </c>
      <c r="S43" s="274" t="str">
        <f t="shared" si="11"/>
        <v/>
      </c>
    </row>
    <row r="44" spans="2:19">
      <c r="B44" s="824" t="s">
        <v>516</v>
      </c>
      <c r="C44" s="823"/>
      <c r="D44" s="270"/>
      <c r="E44" s="256"/>
      <c r="F44" s="256"/>
      <c r="G44" s="457">
        <f>SUM(G45:G50)</f>
        <v>0</v>
      </c>
      <c r="H44" s="270"/>
      <c r="I44" s="256"/>
      <c r="J44" s="256"/>
      <c r="K44" s="457">
        <f>SUM(K45:K50)</f>
        <v>0</v>
      </c>
      <c r="L44" s="270"/>
      <c r="M44" s="256"/>
      <c r="N44" s="256"/>
      <c r="O44" s="457">
        <f>SUM(O45:O50)</f>
        <v>0</v>
      </c>
      <c r="P44" s="270"/>
      <c r="Q44" s="256"/>
      <c r="R44" s="256"/>
      <c r="S44" s="271">
        <f>SUM(S45:S50)</f>
        <v>0</v>
      </c>
    </row>
    <row r="45" spans="2:19">
      <c r="B45" s="825" t="s">
        <v>508</v>
      </c>
      <c r="C45" s="826" t="s">
        <v>495</v>
      </c>
      <c r="D45" s="827">
        <f>'Yatırımlar-Mevcut Bölge'!D45+'Yatırımlar-Genişleme1'!D45+'Yatırımlar-Genişleme2'!D45</f>
        <v>0</v>
      </c>
      <c r="E45" s="828" t="str">
        <f>IFERROR((('Yatırımlar-Mevcut Bölge'!D45*'Yatırımlar-Mevcut Bölge'!E45)+('Yatırımlar-Genişleme1'!D45*'Yatırımlar-Genişleme1'!E45)+('Yatırımlar-Genişleme2'!D45*'Yatırımlar-Genişleme2'!E45))/SUM('Yatırımlar-Mevcut Bölge'!D45,'Yatırımlar-Genişleme1'!D45,'Yatırımlar-Genişleme2'!D45),"")</f>
        <v/>
      </c>
      <c r="F45" s="828" t="str">
        <f>IFERROR((('Yatırımlar-Mevcut Bölge'!D45*'Yatırımlar-Mevcut Bölge'!F45)+('Yatırımlar-Genişleme1'!D45*'Yatırımlar-Genişleme1'!F45)+('Yatırımlar-Genişleme2'!D45*'Yatırımlar-Genişleme2'!F45))/SUM('Yatırımlar-Mevcut Bölge'!D45,'Yatırımlar-Genişleme1'!D45,'Yatırımlar-Genişleme2'!D45),"")</f>
        <v/>
      </c>
      <c r="G45" s="458" t="str">
        <f t="shared" ref="G45:G50" si="12">IFERROR(D45*(E45+F45),"")</f>
        <v/>
      </c>
      <c r="H45" s="827">
        <f>'Yatırımlar-Mevcut Bölge'!H45+'Yatırımlar-Genişleme1'!H45+'Yatırımlar-Genişleme2'!H45</f>
        <v>0</v>
      </c>
      <c r="I45" s="828" t="str">
        <f>IFERROR((('Yatırımlar-Mevcut Bölge'!H45*'Yatırımlar-Mevcut Bölge'!I45)+('Yatırımlar-Genişleme1'!H45*'Yatırımlar-Genişleme1'!I45)+('Yatırımlar-Genişleme2'!H45*'Yatırımlar-Genişleme2'!I45))/SUM('Yatırımlar-Mevcut Bölge'!H45,'Yatırımlar-Genişleme1'!H45,'Yatırımlar-Genişleme2'!H45),"")</f>
        <v/>
      </c>
      <c r="J45" s="828" t="str">
        <f>IFERROR((('Yatırımlar-Mevcut Bölge'!H45*'Yatırımlar-Mevcut Bölge'!J45)+('Yatırımlar-Genişleme1'!H45*'Yatırımlar-Genişleme1'!J45)+('Yatırımlar-Genişleme2'!H45*'Yatırımlar-Genişleme2'!J45))/SUM('Yatırımlar-Mevcut Bölge'!H45,'Yatırımlar-Genişleme1'!H45,'Yatırımlar-Genişleme2'!H45),"")</f>
        <v/>
      </c>
      <c r="K45" s="458" t="str">
        <f t="shared" ref="K45:K50" si="13">IFERROR(H45*(I45+J45),"")</f>
        <v/>
      </c>
      <c r="L45" s="827">
        <f>'Yatırımlar-Mevcut Bölge'!L45+'Yatırımlar-Genişleme1'!L45+'Yatırımlar-Genişleme2'!L45</f>
        <v>0</v>
      </c>
      <c r="M45" s="828" t="str">
        <f>IFERROR((('Yatırımlar-Mevcut Bölge'!L45*'Yatırımlar-Mevcut Bölge'!M45)+('Yatırımlar-Genişleme1'!L45*'Yatırımlar-Genişleme1'!M45)+('Yatırımlar-Genişleme2'!L45*'Yatırımlar-Genişleme2'!M45))/SUM('Yatırımlar-Mevcut Bölge'!L45,'Yatırımlar-Genişleme1'!L45,'Yatırımlar-Genişleme2'!L45),"")</f>
        <v/>
      </c>
      <c r="N45" s="828" t="str">
        <f>IFERROR((('Yatırımlar-Mevcut Bölge'!L45*'Yatırımlar-Mevcut Bölge'!N45)+('Yatırımlar-Genişleme1'!L45*'Yatırımlar-Genişleme1'!N45)+('Yatırımlar-Genişleme2'!L45*'Yatırımlar-Genişleme2'!N45))/SUM('Yatırımlar-Mevcut Bölge'!L45,'Yatırımlar-Genişleme1'!L45,'Yatırımlar-Genişleme2'!L45),"")</f>
        <v/>
      </c>
      <c r="O45" s="458" t="str">
        <f t="shared" ref="O45:O50" si="14">IFERROR(L45*(M45+N45),"")</f>
        <v/>
      </c>
      <c r="P45" s="827">
        <f>'Yatırımlar-Mevcut Bölge'!P45+'Yatırımlar-Genişleme1'!P45+'Yatırımlar-Genişleme2'!P45</f>
        <v>0</v>
      </c>
      <c r="Q45" s="828" t="str">
        <f>IFERROR((('Yatırımlar-Mevcut Bölge'!P45*'Yatırımlar-Mevcut Bölge'!Q45)+('Yatırımlar-Genişleme1'!P45*'Yatırımlar-Genişleme1'!Q45)+('Yatırımlar-Genişleme2'!P45*'Yatırımlar-Genişleme2'!Q45))/SUM('Yatırımlar-Mevcut Bölge'!P45,'Yatırımlar-Genişleme1'!P45,'Yatırımlar-Genişleme2'!P45),"")</f>
        <v/>
      </c>
      <c r="R45" s="828" t="str">
        <f>IFERROR((('Yatırımlar-Mevcut Bölge'!P45*'Yatırımlar-Mevcut Bölge'!R45)+('Yatırımlar-Genişleme1'!P45*'Yatırımlar-Genişleme1'!R45)+('Yatırımlar-Genişleme2'!P45*'Yatırımlar-Genişleme2'!R45))/SUM('Yatırımlar-Mevcut Bölge'!P45,'Yatırımlar-Genişleme1'!P45,'Yatırımlar-Genişleme2'!P45),"")</f>
        <v/>
      </c>
      <c r="S45" s="274" t="str">
        <f t="shared" ref="S45:S50" si="15">IFERROR(P45*(Q45+R45),"")</f>
        <v/>
      </c>
    </row>
    <row r="46" spans="2:19">
      <c r="B46" s="825" t="s">
        <v>509</v>
      </c>
      <c r="C46" s="826" t="s">
        <v>495</v>
      </c>
      <c r="D46" s="827">
        <f>'Yatırımlar-Mevcut Bölge'!D46+'Yatırımlar-Genişleme1'!D46+'Yatırımlar-Genişleme2'!D46</f>
        <v>0</v>
      </c>
      <c r="E46" s="828" t="str">
        <f>IFERROR((('Yatırımlar-Mevcut Bölge'!D46*'Yatırımlar-Mevcut Bölge'!E46)+('Yatırımlar-Genişleme1'!D46*'Yatırımlar-Genişleme1'!E46)+('Yatırımlar-Genişleme2'!D46*'Yatırımlar-Genişleme2'!E46))/SUM('Yatırımlar-Mevcut Bölge'!D46,'Yatırımlar-Genişleme1'!D46,'Yatırımlar-Genişleme2'!D46),"")</f>
        <v/>
      </c>
      <c r="F46" s="828" t="str">
        <f>IFERROR((('Yatırımlar-Mevcut Bölge'!D46*'Yatırımlar-Mevcut Bölge'!F46)+('Yatırımlar-Genişleme1'!D46*'Yatırımlar-Genişleme1'!F46)+('Yatırımlar-Genişleme2'!D46*'Yatırımlar-Genişleme2'!F46))/SUM('Yatırımlar-Mevcut Bölge'!D46,'Yatırımlar-Genişleme1'!D46,'Yatırımlar-Genişleme2'!D46),"")</f>
        <v/>
      </c>
      <c r="G46" s="458" t="str">
        <f t="shared" si="12"/>
        <v/>
      </c>
      <c r="H46" s="827">
        <f>'Yatırımlar-Mevcut Bölge'!H46+'Yatırımlar-Genişleme1'!H46+'Yatırımlar-Genişleme2'!H46</f>
        <v>0</v>
      </c>
      <c r="I46" s="828" t="str">
        <f>IFERROR((('Yatırımlar-Mevcut Bölge'!H46*'Yatırımlar-Mevcut Bölge'!I46)+('Yatırımlar-Genişleme1'!H46*'Yatırımlar-Genişleme1'!I46)+('Yatırımlar-Genişleme2'!H46*'Yatırımlar-Genişleme2'!I46))/SUM('Yatırımlar-Mevcut Bölge'!H46,'Yatırımlar-Genişleme1'!H46,'Yatırımlar-Genişleme2'!H46),"")</f>
        <v/>
      </c>
      <c r="J46" s="828" t="str">
        <f>IFERROR((('Yatırımlar-Mevcut Bölge'!H46*'Yatırımlar-Mevcut Bölge'!J46)+('Yatırımlar-Genişleme1'!H46*'Yatırımlar-Genişleme1'!J46)+('Yatırımlar-Genişleme2'!H46*'Yatırımlar-Genişleme2'!J46))/SUM('Yatırımlar-Mevcut Bölge'!H46,'Yatırımlar-Genişleme1'!H46,'Yatırımlar-Genişleme2'!H46),"")</f>
        <v/>
      </c>
      <c r="K46" s="458" t="str">
        <f t="shared" si="13"/>
        <v/>
      </c>
      <c r="L46" s="827">
        <f>'Yatırımlar-Mevcut Bölge'!L46+'Yatırımlar-Genişleme1'!L46+'Yatırımlar-Genişleme2'!L46</f>
        <v>0</v>
      </c>
      <c r="M46" s="828" t="str">
        <f>IFERROR((('Yatırımlar-Mevcut Bölge'!L46*'Yatırımlar-Mevcut Bölge'!M46)+('Yatırımlar-Genişleme1'!L46*'Yatırımlar-Genişleme1'!M46)+('Yatırımlar-Genişleme2'!L46*'Yatırımlar-Genişleme2'!M46))/SUM('Yatırımlar-Mevcut Bölge'!L46,'Yatırımlar-Genişleme1'!L46,'Yatırımlar-Genişleme2'!L46),"")</f>
        <v/>
      </c>
      <c r="N46" s="828" t="str">
        <f>IFERROR((('Yatırımlar-Mevcut Bölge'!L46*'Yatırımlar-Mevcut Bölge'!N46)+('Yatırımlar-Genişleme1'!L46*'Yatırımlar-Genişleme1'!N46)+('Yatırımlar-Genişleme2'!L46*'Yatırımlar-Genişleme2'!N46))/SUM('Yatırımlar-Mevcut Bölge'!L46,'Yatırımlar-Genişleme1'!L46,'Yatırımlar-Genişleme2'!L46),"")</f>
        <v/>
      </c>
      <c r="O46" s="458" t="str">
        <f t="shared" si="14"/>
        <v/>
      </c>
      <c r="P46" s="827">
        <f>'Yatırımlar-Mevcut Bölge'!P46+'Yatırımlar-Genişleme1'!P46+'Yatırımlar-Genişleme2'!P46</f>
        <v>0</v>
      </c>
      <c r="Q46" s="828" t="str">
        <f>IFERROR((('Yatırımlar-Mevcut Bölge'!P46*'Yatırımlar-Mevcut Bölge'!Q46)+('Yatırımlar-Genişleme1'!P46*'Yatırımlar-Genişleme1'!Q46)+('Yatırımlar-Genişleme2'!P46*'Yatırımlar-Genişleme2'!Q46))/SUM('Yatırımlar-Mevcut Bölge'!P46,'Yatırımlar-Genişleme1'!P46,'Yatırımlar-Genişleme2'!P46),"")</f>
        <v/>
      </c>
      <c r="R46" s="828" t="str">
        <f>IFERROR((('Yatırımlar-Mevcut Bölge'!P46*'Yatırımlar-Mevcut Bölge'!R46)+('Yatırımlar-Genişleme1'!P46*'Yatırımlar-Genişleme1'!R46)+('Yatırımlar-Genişleme2'!P46*'Yatırımlar-Genişleme2'!R46))/SUM('Yatırımlar-Mevcut Bölge'!P46,'Yatırımlar-Genişleme1'!P46,'Yatırımlar-Genişleme2'!P46),"")</f>
        <v/>
      </c>
      <c r="S46" s="274" t="str">
        <f t="shared" si="15"/>
        <v/>
      </c>
    </row>
    <row r="47" spans="2:19">
      <c r="B47" s="825" t="s">
        <v>510</v>
      </c>
      <c r="C47" s="826" t="s">
        <v>495</v>
      </c>
      <c r="D47" s="827">
        <f>'Yatırımlar-Mevcut Bölge'!D47+'Yatırımlar-Genişleme1'!D47+'Yatırımlar-Genişleme2'!D47</f>
        <v>0</v>
      </c>
      <c r="E47" s="828" t="str">
        <f>IFERROR((('Yatırımlar-Mevcut Bölge'!D47*'Yatırımlar-Mevcut Bölge'!E47)+('Yatırımlar-Genişleme1'!D47*'Yatırımlar-Genişleme1'!E47)+('Yatırımlar-Genişleme2'!D47*'Yatırımlar-Genişleme2'!E47))/SUM('Yatırımlar-Mevcut Bölge'!D47,'Yatırımlar-Genişleme1'!D47,'Yatırımlar-Genişleme2'!D47),"")</f>
        <v/>
      </c>
      <c r="F47" s="828" t="str">
        <f>IFERROR((('Yatırımlar-Mevcut Bölge'!D47*'Yatırımlar-Mevcut Bölge'!F47)+('Yatırımlar-Genişleme1'!D47*'Yatırımlar-Genişleme1'!F47)+('Yatırımlar-Genişleme2'!D47*'Yatırımlar-Genişleme2'!F47))/SUM('Yatırımlar-Mevcut Bölge'!D47,'Yatırımlar-Genişleme1'!D47,'Yatırımlar-Genişleme2'!D47),"")</f>
        <v/>
      </c>
      <c r="G47" s="458" t="str">
        <f t="shared" si="12"/>
        <v/>
      </c>
      <c r="H47" s="827">
        <f>'Yatırımlar-Mevcut Bölge'!H47+'Yatırımlar-Genişleme1'!H47+'Yatırımlar-Genişleme2'!H47</f>
        <v>0</v>
      </c>
      <c r="I47" s="828" t="str">
        <f>IFERROR((('Yatırımlar-Mevcut Bölge'!H47*'Yatırımlar-Mevcut Bölge'!I47)+('Yatırımlar-Genişleme1'!H47*'Yatırımlar-Genişleme1'!I47)+('Yatırımlar-Genişleme2'!H47*'Yatırımlar-Genişleme2'!I47))/SUM('Yatırımlar-Mevcut Bölge'!H47,'Yatırımlar-Genişleme1'!H47,'Yatırımlar-Genişleme2'!H47),"")</f>
        <v/>
      </c>
      <c r="J47" s="828" t="str">
        <f>IFERROR((('Yatırımlar-Mevcut Bölge'!H47*'Yatırımlar-Mevcut Bölge'!J47)+('Yatırımlar-Genişleme1'!H47*'Yatırımlar-Genişleme1'!J47)+('Yatırımlar-Genişleme2'!H47*'Yatırımlar-Genişleme2'!J47))/SUM('Yatırımlar-Mevcut Bölge'!H47,'Yatırımlar-Genişleme1'!H47,'Yatırımlar-Genişleme2'!H47),"")</f>
        <v/>
      </c>
      <c r="K47" s="458" t="str">
        <f t="shared" si="13"/>
        <v/>
      </c>
      <c r="L47" s="827">
        <f>'Yatırımlar-Mevcut Bölge'!L47+'Yatırımlar-Genişleme1'!L47+'Yatırımlar-Genişleme2'!L47</f>
        <v>0</v>
      </c>
      <c r="M47" s="828" t="str">
        <f>IFERROR((('Yatırımlar-Mevcut Bölge'!L47*'Yatırımlar-Mevcut Bölge'!M47)+('Yatırımlar-Genişleme1'!L47*'Yatırımlar-Genişleme1'!M47)+('Yatırımlar-Genişleme2'!L47*'Yatırımlar-Genişleme2'!M47))/SUM('Yatırımlar-Mevcut Bölge'!L47,'Yatırımlar-Genişleme1'!L47,'Yatırımlar-Genişleme2'!L47),"")</f>
        <v/>
      </c>
      <c r="N47" s="828" t="str">
        <f>IFERROR((('Yatırımlar-Mevcut Bölge'!L47*'Yatırımlar-Mevcut Bölge'!N47)+('Yatırımlar-Genişleme1'!L47*'Yatırımlar-Genişleme1'!N47)+('Yatırımlar-Genişleme2'!L47*'Yatırımlar-Genişleme2'!N47))/SUM('Yatırımlar-Mevcut Bölge'!L47,'Yatırımlar-Genişleme1'!L47,'Yatırımlar-Genişleme2'!L47),"")</f>
        <v/>
      </c>
      <c r="O47" s="458" t="str">
        <f t="shared" si="14"/>
        <v/>
      </c>
      <c r="P47" s="827">
        <f>'Yatırımlar-Mevcut Bölge'!P47+'Yatırımlar-Genişleme1'!P47+'Yatırımlar-Genişleme2'!P47</f>
        <v>0</v>
      </c>
      <c r="Q47" s="828" t="str">
        <f>IFERROR((('Yatırımlar-Mevcut Bölge'!P47*'Yatırımlar-Mevcut Bölge'!Q47)+('Yatırımlar-Genişleme1'!P47*'Yatırımlar-Genişleme1'!Q47)+('Yatırımlar-Genişleme2'!P47*'Yatırımlar-Genişleme2'!Q47))/SUM('Yatırımlar-Mevcut Bölge'!P47,'Yatırımlar-Genişleme1'!P47,'Yatırımlar-Genişleme2'!P47),"")</f>
        <v/>
      </c>
      <c r="R47" s="828" t="str">
        <f>IFERROR((('Yatırımlar-Mevcut Bölge'!P47*'Yatırımlar-Mevcut Bölge'!R47)+('Yatırımlar-Genişleme1'!P47*'Yatırımlar-Genişleme1'!R47)+('Yatırımlar-Genişleme2'!P47*'Yatırımlar-Genişleme2'!R47))/SUM('Yatırımlar-Mevcut Bölge'!P47,'Yatırımlar-Genişleme1'!P47,'Yatırımlar-Genişleme2'!P47),"")</f>
        <v/>
      </c>
      <c r="S47" s="274" t="str">
        <f t="shared" si="15"/>
        <v/>
      </c>
    </row>
    <row r="48" spans="2:19">
      <c r="B48" s="825" t="s">
        <v>511</v>
      </c>
      <c r="C48" s="826" t="s">
        <v>495</v>
      </c>
      <c r="D48" s="827">
        <f>'Yatırımlar-Mevcut Bölge'!D48+'Yatırımlar-Genişleme1'!D48+'Yatırımlar-Genişleme2'!D48</f>
        <v>0</v>
      </c>
      <c r="E48" s="828" t="str">
        <f>IFERROR((('Yatırımlar-Mevcut Bölge'!D48*'Yatırımlar-Mevcut Bölge'!E48)+('Yatırımlar-Genişleme1'!D48*'Yatırımlar-Genişleme1'!E48)+('Yatırımlar-Genişleme2'!D48*'Yatırımlar-Genişleme2'!E48))/SUM('Yatırımlar-Mevcut Bölge'!D48,'Yatırımlar-Genişleme1'!D48,'Yatırımlar-Genişleme2'!D48),"")</f>
        <v/>
      </c>
      <c r="F48" s="828" t="str">
        <f>IFERROR((('Yatırımlar-Mevcut Bölge'!D48*'Yatırımlar-Mevcut Bölge'!F48)+('Yatırımlar-Genişleme1'!D48*'Yatırımlar-Genişleme1'!F48)+('Yatırımlar-Genişleme2'!D48*'Yatırımlar-Genişleme2'!F48))/SUM('Yatırımlar-Mevcut Bölge'!D48,'Yatırımlar-Genişleme1'!D48,'Yatırımlar-Genişleme2'!D48),"")</f>
        <v/>
      </c>
      <c r="G48" s="458" t="str">
        <f t="shared" si="12"/>
        <v/>
      </c>
      <c r="H48" s="827">
        <f>'Yatırımlar-Mevcut Bölge'!H48+'Yatırımlar-Genişleme1'!H48+'Yatırımlar-Genişleme2'!H48</f>
        <v>0</v>
      </c>
      <c r="I48" s="828" t="str">
        <f>IFERROR((('Yatırımlar-Mevcut Bölge'!H48*'Yatırımlar-Mevcut Bölge'!I48)+('Yatırımlar-Genişleme1'!H48*'Yatırımlar-Genişleme1'!I48)+('Yatırımlar-Genişleme2'!H48*'Yatırımlar-Genişleme2'!I48))/SUM('Yatırımlar-Mevcut Bölge'!H48,'Yatırımlar-Genişleme1'!H48,'Yatırımlar-Genişleme2'!H48),"")</f>
        <v/>
      </c>
      <c r="J48" s="828" t="str">
        <f>IFERROR((('Yatırımlar-Mevcut Bölge'!H48*'Yatırımlar-Mevcut Bölge'!J48)+('Yatırımlar-Genişleme1'!H48*'Yatırımlar-Genişleme1'!J48)+('Yatırımlar-Genişleme2'!H48*'Yatırımlar-Genişleme2'!J48))/SUM('Yatırımlar-Mevcut Bölge'!H48,'Yatırımlar-Genişleme1'!H48,'Yatırımlar-Genişleme2'!H48),"")</f>
        <v/>
      </c>
      <c r="K48" s="458" t="str">
        <f t="shared" si="13"/>
        <v/>
      </c>
      <c r="L48" s="827">
        <f>'Yatırımlar-Mevcut Bölge'!L48+'Yatırımlar-Genişleme1'!L48+'Yatırımlar-Genişleme2'!L48</f>
        <v>0</v>
      </c>
      <c r="M48" s="828" t="str">
        <f>IFERROR((('Yatırımlar-Mevcut Bölge'!L48*'Yatırımlar-Mevcut Bölge'!M48)+('Yatırımlar-Genişleme1'!L48*'Yatırımlar-Genişleme1'!M48)+('Yatırımlar-Genişleme2'!L48*'Yatırımlar-Genişleme2'!M48))/SUM('Yatırımlar-Mevcut Bölge'!L48,'Yatırımlar-Genişleme1'!L48,'Yatırımlar-Genişleme2'!L48),"")</f>
        <v/>
      </c>
      <c r="N48" s="828" t="str">
        <f>IFERROR((('Yatırımlar-Mevcut Bölge'!L48*'Yatırımlar-Mevcut Bölge'!N48)+('Yatırımlar-Genişleme1'!L48*'Yatırımlar-Genişleme1'!N48)+('Yatırımlar-Genişleme2'!L48*'Yatırımlar-Genişleme2'!N48))/SUM('Yatırımlar-Mevcut Bölge'!L48,'Yatırımlar-Genişleme1'!L48,'Yatırımlar-Genişleme2'!L48),"")</f>
        <v/>
      </c>
      <c r="O48" s="458" t="str">
        <f t="shared" si="14"/>
        <v/>
      </c>
      <c r="P48" s="827">
        <f>'Yatırımlar-Mevcut Bölge'!P48+'Yatırımlar-Genişleme1'!P48+'Yatırımlar-Genişleme2'!P48</f>
        <v>0</v>
      </c>
      <c r="Q48" s="828" t="str">
        <f>IFERROR((('Yatırımlar-Mevcut Bölge'!P48*'Yatırımlar-Mevcut Bölge'!Q48)+('Yatırımlar-Genişleme1'!P48*'Yatırımlar-Genişleme1'!Q48)+('Yatırımlar-Genişleme2'!P48*'Yatırımlar-Genişleme2'!Q48))/SUM('Yatırımlar-Mevcut Bölge'!P48,'Yatırımlar-Genişleme1'!P48,'Yatırımlar-Genişleme2'!P48),"")</f>
        <v/>
      </c>
      <c r="R48" s="828" t="str">
        <f>IFERROR((('Yatırımlar-Mevcut Bölge'!P48*'Yatırımlar-Mevcut Bölge'!R48)+('Yatırımlar-Genişleme1'!P48*'Yatırımlar-Genişleme1'!R48)+('Yatırımlar-Genişleme2'!P48*'Yatırımlar-Genişleme2'!R48))/SUM('Yatırımlar-Mevcut Bölge'!P48,'Yatırımlar-Genişleme1'!P48,'Yatırımlar-Genişleme2'!P48),"")</f>
        <v/>
      </c>
      <c r="S48" s="274" t="str">
        <f t="shared" si="15"/>
        <v/>
      </c>
    </row>
    <row r="49" spans="2:19">
      <c r="B49" s="825" t="s">
        <v>512</v>
      </c>
      <c r="C49" s="826" t="s">
        <v>495</v>
      </c>
      <c r="D49" s="827">
        <f>'Yatırımlar-Mevcut Bölge'!D49+'Yatırımlar-Genişleme1'!D49+'Yatırımlar-Genişleme2'!D49</f>
        <v>0</v>
      </c>
      <c r="E49" s="828" t="str">
        <f>IFERROR((('Yatırımlar-Mevcut Bölge'!D49*'Yatırımlar-Mevcut Bölge'!E49)+('Yatırımlar-Genişleme1'!D49*'Yatırımlar-Genişleme1'!E49)+('Yatırımlar-Genişleme2'!D49*'Yatırımlar-Genişleme2'!E49))/SUM('Yatırımlar-Mevcut Bölge'!D49,'Yatırımlar-Genişleme1'!D49,'Yatırımlar-Genişleme2'!D49),"")</f>
        <v/>
      </c>
      <c r="F49" s="828" t="str">
        <f>IFERROR((('Yatırımlar-Mevcut Bölge'!D49*'Yatırımlar-Mevcut Bölge'!F49)+('Yatırımlar-Genişleme1'!D49*'Yatırımlar-Genişleme1'!F49)+('Yatırımlar-Genişleme2'!D49*'Yatırımlar-Genişleme2'!F49))/SUM('Yatırımlar-Mevcut Bölge'!D49,'Yatırımlar-Genişleme1'!D49,'Yatırımlar-Genişleme2'!D49),"")</f>
        <v/>
      </c>
      <c r="G49" s="458" t="str">
        <f t="shared" si="12"/>
        <v/>
      </c>
      <c r="H49" s="827">
        <f>'Yatırımlar-Mevcut Bölge'!H49+'Yatırımlar-Genişleme1'!H49+'Yatırımlar-Genişleme2'!H49</f>
        <v>0</v>
      </c>
      <c r="I49" s="828" t="str">
        <f>IFERROR((('Yatırımlar-Mevcut Bölge'!H49*'Yatırımlar-Mevcut Bölge'!I49)+('Yatırımlar-Genişleme1'!H49*'Yatırımlar-Genişleme1'!I49)+('Yatırımlar-Genişleme2'!H49*'Yatırımlar-Genişleme2'!I49))/SUM('Yatırımlar-Mevcut Bölge'!H49,'Yatırımlar-Genişleme1'!H49,'Yatırımlar-Genişleme2'!H49),"")</f>
        <v/>
      </c>
      <c r="J49" s="828" t="str">
        <f>IFERROR((('Yatırımlar-Mevcut Bölge'!H49*'Yatırımlar-Mevcut Bölge'!J49)+('Yatırımlar-Genişleme1'!H49*'Yatırımlar-Genişleme1'!J49)+('Yatırımlar-Genişleme2'!H49*'Yatırımlar-Genişleme2'!J49))/SUM('Yatırımlar-Mevcut Bölge'!H49,'Yatırımlar-Genişleme1'!H49,'Yatırımlar-Genişleme2'!H49),"")</f>
        <v/>
      </c>
      <c r="K49" s="458" t="str">
        <f t="shared" si="13"/>
        <v/>
      </c>
      <c r="L49" s="827">
        <f>'Yatırımlar-Mevcut Bölge'!L49+'Yatırımlar-Genişleme1'!L49+'Yatırımlar-Genişleme2'!L49</f>
        <v>0</v>
      </c>
      <c r="M49" s="828" t="str">
        <f>IFERROR((('Yatırımlar-Mevcut Bölge'!L49*'Yatırımlar-Mevcut Bölge'!M49)+('Yatırımlar-Genişleme1'!L49*'Yatırımlar-Genişleme1'!M49)+('Yatırımlar-Genişleme2'!L49*'Yatırımlar-Genişleme2'!M49))/SUM('Yatırımlar-Mevcut Bölge'!L49,'Yatırımlar-Genişleme1'!L49,'Yatırımlar-Genişleme2'!L49),"")</f>
        <v/>
      </c>
      <c r="N49" s="828" t="str">
        <f>IFERROR((('Yatırımlar-Mevcut Bölge'!L49*'Yatırımlar-Mevcut Bölge'!N49)+('Yatırımlar-Genişleme1'!L49*'Yatırımlar-Genişleme1'!N49)+('Yatırımlar-Genişleme2'!L49*'Yatırımlar-Genişleme2'!N49))/SUM('Yatırımlar-Mevcut Bölge'!L49,'Yatırımlar-Genişleme1'!L49,'Yatırımlar-Genişleme2'!L49),"")</f>
        <v/>
      </c>
      <c r="O49" s="458" t="str">
        <f t="shared" si="14"/>
        <v/>
      </c>
      <c r="P49" s="827">
        <f>'Yatırımlar-Mevcut Bölge'!P49+'Yatırımlar-Genişleme1'!P49+'Yatırımlar-Genişleme2'!P49</f>
        <v>0</v>
      </c>
      <c r="Q49" s="828" t="str">
        <f>IFERROR((('Yatırımlar-Mevcut Bölge'!P49*'Yatırımlar-Mevcut Bölge'!Q49)+('Yatırımlar-Genişleme1'!P49*'Yatırımlar-Genişleme1'!Q49)+('Yatırımlar-Genişleme2'!P49*'Yatırımlar-Genişleme2'!Q49))/SUM('Yatırımlar-Mevcut Bölge'!P49,'Yatırımlar-Genişleme1'!P49,'Yatırımlar-Genişleme2'!P49),"")</f>
        <v/>
      </c>
      <c r="R49" s="828" t="str">
        <f>IFERROR((('Yatırımlar-Mevcut Bölge'!P49*'Yatırımlar-Mevcut Bölge'!R49)+('Yatırımlar-Genişleme1'!P49*'Yatırımlar-Genişleme1'!R49)+('Yatırımlar-Genişleme2'!P49*'Yatırımlar-Genişleme2'!R49))/SUM('Yatırımlar-Mevcut Bölge'!P49,'Yatırımlar-Genişleme1'!P49,'Yatırımlar-Genişleme2'!P49),"")</f>
        <v/>
      </c>
      <c r="S49" s="274" t="str">
        <f t="shared" si="15"/>
        <v/>
      </c>
    </row>
    <row r="50" spans="2:19">
      <c r="B50" s="825" t="s">
        <v>513</v>
      </c>
      <c r="C50" s="826" t="s">
        <v>495</v>
      </c>
      <c r="D50" s="827">
        <f>'Yatırımlar-Mevcut Bölge'!D50+'Yatırımlar-Genişleme1'!D50+'Yatırımlar-Genişleme2'!D50</f>
        <v>0</v>
      </c>
      <c r="E50" s="828" t="str">
        <f>IFERROR((('Yatırımlar-Mevcut Bölge'!D50*'Yatırımlar-Mevcut Bölge'!E50)+('Yatırımlar-Genişleme1'!D50*'Yatırımlar-Genişleme1'!E50)+('Yatırımlar-Genişleme2'!D50*'Yatırımlar-Genişleme2'!E50))/SUM('Yatırımlar-Mevcut Bölge'!D50,'Yatırımlar-Genişleme1'!D50,'Yatırımlar-Genişleme2'!D50),"")</f>
        <v/>
      </c>
      <c r="F50" s="828" t="str">
        <f>IFERROR((('Yatırımlar-Mevcut Bölge'!D50*'Yatırımlar-Mevcut Bölge'!F50)+('Yatırımlar-Genişleme1'!D50*'Yatırımlar-Genişleme1'!F50)+('Yatırımlar-Genişleme2'!D50*'Yatırımlar-Genişleme2'!F50))/SUM('Yatırımlar-Mevcut Bölge'!D50,'Yatırımlar-Genişleme1'!D50,'Yatırımlar-Genişleme2'!D50),"")</f>
        <v/>
      </c>
      <c r="G50" s="458" t="str">
        <f t="shared" si="12"/>
        <v/>
      </c>
      <c r="H50" s="827">
        <f>'Yatırımlar-Mevcut Bölge'!H50+'Yatırımlar-Genişleme1'!H50+'Yatırımlar-Genişleme2'!H50</f>
        <v>0</v>
      </c>
      <c r="I50" s="828" t="str">
        <f>IFERROR((('Yatırımlar-Mevcut Bölge'!H50*'Yatırımlar-Mevcut Bölge'!I50)+('Yatırımlar-Genişleme1'!H50*'Yatırımlar-Genişleme1'!I50)+('Yatırımlar-Genişleme2'!H50*'Yatırımlar-Genişleme2'!I50))/SUM('Yatırımlar-Mevcut Bölge'!H50,'Yatırımlar-Genişleme1'!H50,'Yatırımlar-Genişleme2'!H50),"")</f>
        <v/>
      </c>
      <c r="J50" s="828" t="str">
        <f>IFERROR((('Yatırımlar-Mevcut Bölge'!H50*'Yatırımlar-Mevcut Bölge'!J50)+('Yatırımlar-Genişleme1'!H50*'Yatırımlar-Genişleme1'!J50)+('Yatırımlar-Genişleme2'!H50*'Yatırımlar-Genişleme2'!J50))/SUM('Yatırımlar-Mevcut Bölge'!H50,'Yatırımlar-Genişleme1'!H50,'Yatırımlar-Genişleme2'!H50),"")</f>
        <v/>
      </c>
      <c r="K50" s="458" t="str">
        <f t="shared" si="13"/>
        <v/>
      </c>
      <c r="L50" s="827">
        <f>'Yatırımlar-Mevcut Bölge'!L50+'Yatırımlar-Genişleme1'!L50+'Yatırımlar-Genişleme2'!L50</f>
        <v>0</v>
      </c>
      <c r="M50" s="828" t="str">
        <f>IFERROR((('Yatırımlar-Mevcut Bölge'!L50*'Yatırımlar-Mevcut Bölge'!M50)+('Yatırımlar-Genişleme1'!L50*'Yatırımlar-Genişleme1'!M50)+('Yatırımlar-Genişleme2'!L50*'Yatırımlar-Genişleme2'!M50))/SUM('Yatırımlar-Mevcut Bölge'!L50,'Yatırımlar-Genişleme1'!L50,'Yatırımlar-Genişleme2'!L50),"")</f>
        <v/>
      </c>
      <c r="N50" s="828" t="str">
        <f>IFERROR((('Yatırımlar-Mevcut Bölge'!L50*'Yatırımlar-Mevcut Bölge'!N50)+('Yatırımlar-Genişleme1'!L50*'Yatırımlar-Genişleme1'!N50)+('Yatırımlar-Genişleme2'!L50*'Yatırımlar-Genişleme2'!N50))/SUM('Yatırımlar-Mevcut Bölge'!L50,'Yatırımlar-Genişleme1'!L50,'Yatırımlar-Genişleme2'!L50),"")</f>
        <v/>
      </c>
      <c r="O50" s="458" t="str">
        <f t="shared" si="14"/>
        <v/>
      </c>
      <c r="P50" s="827">
        <f>'Yatırımlar-Mevcut Bölge'!P50+'Yatırımlar-Genişleme1'!P50+'Yatırımlar-Genişleme2'!P50</f>
        <v>0</v>
      </c>
      <c r="Q50" s="828" t="str">
        <f>IFERROR((('Yatırımlar-Mevcut Bölge'!P50*'Yatırımlar-Mevcut Bölge'!Q50)+('Yatırımlar-Genişleme1'!P50*'Yatırımlar-Genişleme1'!Q50)+('Yatırımlar-Genişleme2'!P50*'Yatırımlar-Genişleme2'!Q50))/SUM('Yatırımlar-Mevcut Bölge'!P50,'Yatırımlar-Genişleme1'!P50,'Yatırımlar-Genişleme2'!P50),"")</f>
        <v/>
      </c>
      <c r="R50" s="828" t="str">
        <f>IFERROR((('Yatırımlar-Mevcut Bölge'!P50*'Yatırımlar-Mevcut Bölge'!R50)+('Yatırımlar-Genişleme1'!P50*'Yatırımlar-Genişleme1'!R50)+('Yatırımlar-Genişleme2'!P50*'Yatırımlar-Genişleme2'!R50))/SUM('Yatırımlar-Mevcut Bölge'!P50,'Yatırımlar-Genişleme1'!P50,'Yatırımlar-Genişleme2'!P50),"")</f>
        <v/>
      </c>
      <c r="S50" s="274" t="str">
        <f t="shared" si="15"/>
        <v/>
      </c>
    </row>
    <row r="51" spans="2:19">
      <c r="B51" s="822" t="s">
        <v>517</v>
      </c>
      <c r="C51" s="823"/>
      <c r="D51" s="270"/>
      <c r="E51" s="256"/>
      <c r="F51" s="256"/>
      <c r="G51" s="457">
        <f>SUM(G52,G65)</f>
        <v>0</v>
      </c>
      <c r="H51" s="270"/>
      <c r="I51" s="256"/>
      <c r="J51" s="256"/>
      <c r="K51" s="457">
        <f>SUM(K52,K65)</f>
        <v>0</v>
      </c>
      <c r="L51" s="270"/>
      <c r="M51" s="256"/>
      <c r="N51" s="256"/>
      <c r="O51" s="457">
        <f>SUM(O52,O65)</f>
        <v>0</v>
      </c>
      <c r="P51" s="270"/>
      <c r="Q51" s="256"/>
      <c r="R51" s="256"/>
      <c r="S51" s="271">
        <f>SUM(S52,S65)</f>
        <v>0</v>
      </c>
    </row>
    <row r="52" spans="2:19">
      <c r="B52" s="824" t="s">
        <v>518</v>
      </c>
      <c r="C52" s="823"/>
      <c r="D52" s="270"/>
      <c r="E52" s="256"/>
      <c r="F52" s="256"/>
      <c r="G52" s="457">
        <f>SUM(G53:G64)</f>
        <v>0</v>
      </c>
      <c r="H52" s="270"/>
      <c r="I52" s="256"/>
      <c r="J52" s="256"/>
      <c r="K52" s="457">
        <f>SUM(K53:K64)</f>
        <v>0</v>
      </c>
      <c r="L52" s="270"/>
      <c r="M52" s="256"/>
      <c r="N52" s="256"/>
      <c r="O52" s="457">
        <f>SUM(O53:O64)</f>
        <v>0</v>
      </c>
      <c r="P52" s="270"/>
      <c r="Q52" s="256"/>
      <c r="R52" s="256"/>
      <c r="S52" s="271">
        <f>SUM(S53:S64)</f>
        <v>0</v>
      </c>
    </row>
    <row r="53" spans="2:19">
      <c r="B53" s="825" t="s">
        <v>494</v>
      </c>
      <c r="C53" s="826" t="s">
        <v>102</v>
      </c>
      <c r="D53" s="827">
        <f>'Yatırımlar-Mevcut Bölge'!D53+'Yatırımlar-Genişleme1'!D53+'Yatırımlar-Genişleme2'!D53</f>
        <v>0</v>
      </c>
      <c r="E53" s="828" t="str">
        <f>IFERROR((('Yatırımlar-Mevcut Bölge'!D53*'Yatırımlar-Mevcut Bölge'!E53)+('Yatırımlar-Genişleme1'!D53*'Yatırımlar-Genişleme1'!E53)+('Yatırımlar-Genişleme2'!D53*'Yatırımlar-Genişleme2'!E53))/SUM('Yatırımlar-Mevcut Bölge'!D53,'Yatırımlar-Genişleme1'!D53,'Yatırımlar-Genişleme2'!D53),"")</f>
        <v/>
      </c>
      <c r="F53" s="828" t="str">
        <f>IFERROR((('Yatırımlar-Mevcut Bölge'!D53*'Yatırımlar-Mevcut Bölge'!F53)+('Yatırımlar-Genişleme1'!D53*'Yatırımlar-Genişleme1'!F53)+('Yatırımlar-Genişleme2'!D53*'Yatırımlar-Genişleme2'!F53))/SUM('Yatırımlar-Mevcut Bölge'!D53,'Yatırımlar-Genişleme1'!D53,'Yatırımlar-Genişleme2'!D53),"")</f>
        <v/>
      </c>
      <c r="G53" s="458" t="str">
        <f t="shared" ref="G53:G64" si="16">IFERROR(D53*(E53+F53),"")</f>
        <v/>
      </c>
      <c r="H53" s="827">
        <f>'Yatırımlar-Mevcut Bölge'!H53+'Yatırımlar-Genişleme1'!H53+'Yatırımlar-Genişleme2'!H53</f>
        <v>0</v>
      </c>
      <c r="I53" s="828" t="str">
        <f>IFERROR((('Yatırımlar-Mevcut Bölge'!H53*'Yatırımlar-Mevcut Bölge'!I53)+('Yatırımlar-Genişleme1'!H53*'Yatırımlar-Genişleme1'!I53)+('Yatırımlar-Genişleme2'!H53*'Yatırımlar-Genişleme2'!I53))/SUM('Yatırımlar-Mevcut Bölge'!H53,'Yatırımlar-Genişleme1'!H53,'Yatırımlar-Genişleme2'!H53),"")</f>
        <v/>
      </c>
      <c r="J53" s="828" t="str">
        <f>IFERROR((('Yatırımlar-Mevcut Bölge'!H53*'Yatırımlar-Mevcut Bölge'!J53)+('Yatırımlar-Genişleme1'!H53*'Yatırımlar-Genişleme1'!J53)+('Yatırımlar-Genişleme2'!H53*'Yatırımlar-Genişleme2'!J53))/SUM('Yatırımlar-Mevcut Bölge'!H53,'Yatırımlar-Genişleme1'!H53,'Yatırımlar-Genişleme2'!H53),"")</f>
        <v/>
      </c>
      <c r="K53" s="458" t="str">
        <f t="shared" ref="K53:K64" si="17">IFERROR(H53*(I53+J53),"")</f>
        <v/>
      </c>
      <c r="L53" s="827">
        <f>'Yatırımlar-Mevcut Bölge'!L53+'Yatırımlar-Genişleme1'!L53+'Yatırımlar-Genişleme2'!L53</f>
        <v>0</v>
      </c>
      <c r="M53" s="828" t="str">
        <f>IFERROR((('Yatırımlar-Mevcut Bölge'!L53*'Yatırımlar-Mevcut Bölge'!M53)+('Yatırımlar-Genişleme1'!L53*'Yatırımlar-Genişleme1'!M53)+('Yatırımlar-Genişleme2'!L53*'Yatırımlar-Genişleme2'!M53))/SUM('Yatırımlar-Mevcut Bölge'!L53,'Yatırımlar-Genişleme1'!L53,'Yatırımlar-Genişleme2'!L53),"")</f>
        <v/>
      </c>
      <c r="N53" s="828" t="str">
        <f>IFERROR((('Yatırımlar-Mevcut Bölge'!L53*'Yatırımlar-Mevcut Bölge'!N53)+('Yatırımlar-Genişleme1'!L53*'Yatırımlar-Genişleme1'!N53)+('Yatırımlar-Genişleme2'!L53*'Yatırımlar-Genişleme2'!N53))/SUM('Yatırımlar-Mevcut Bölge'!L53,'Yatırımlar-Genişleme1'!L53,'Yatırımlar-Genişleme2'!L53),"")</f>
        <v/>
      </c>
      <c r="O53" s="458" t="str">
        <f t="shared" ref="O53:O64" si="18">IFERROR(L53*(M53+N53),"")</f>
        <v/>
      </c>
      <c r="P53" s="827">
        <f>'Yatırımlar-Mevcut Bölge'!P53+'Yatırımlar-Genişleme1'!P53+'Yatırımlar-Genişleme2'!P53</f>
        <v>0</v>
      </c>
      <c r="Q53" s="828" t="str">
        <f>IFERROR((('Yatırımlar-Mevcut Bölge'!P53*'Yatırımlar-Mevcut Bölge'!Q53)+('Yatırımlar-Genişleme1'!P53*'Yatırımlar-Genişleme1'!Q53)+('Yatırımlar-Genişleme2'!P53*'Yatırımlar-Genişleme2'!Q53))/SUM('Yatırımlar-Mevcut Bölge'!P53,'Yatırımlar-Genişleme1'!P53,'Yatırımlar-Genişleme2'!P53),"")</f>
        <v/>
      </c>
      <c r="R53" s="828" t="str">
        <f>IFERROR((('Yatırımlar-Mevcut Bölge'!P53*'Yatırımlar-Mevcut Bölge'!R53)+('Yatırımlar-Genişleme1'!P53*'Yatırımlar-Genişleme1'!R53)+('Yatırımlar-Genişleme2'!P53*'Yatırımlar-Genişleme2'!R53))/SUM('Yatırımlar-Mevcut Bölge'!P53,'Yatırımlar-Genişleme1'!P53,'Yatırımlar-Genişleme2'!P53),"")</f>
        <v/>
      </c>
      <c r="S53" s="274" t="str">
        <f t="shared" ref="S53:S64" si="19">IFERROR(P53*(Q53+R53),"")</f>
        <v/>
      </c>
    </row>
    <row r="54" spans="2:19">
      <c r="B54" s="825" t="s">
        <v>496</v>
      </c>
      <c r="C54" s="826" t="s">
        <v>102</v>
      </c>
      <c r="D54" s="827">
        <f>'Yatırımlar-Mevcut Bölge'!D54+'Yatırımlar-Genişleme1'!D54+'Yatırımlar-Genişleme2'!D54</f>
        <v>0</v>
      </c>
      <c r="E54" s="828" t="str">
        <f>IFERROR((('Yatırımlar-Mevcut Bölge'!D54*'Yatırımlar-Mevcut Bölge'!E54)+('Yatırımlar-Genişleme1'!D54*'Yatırımlar-Genişleme1'!E54)+('Yatırımlar-Genişleme2'!D54*'Yatırımlar-Genişleme2'!E54))/SUM('Yatırımlar-Mevcut Bölge'!D54,'Yatırımlar-Genişleme1'!D54,'Yatırımlar-Genişleme2'!D54),"")</f>
        <v/>
      </c>
      <c r="F54" s="828" t="str">
        <f>IFERROR((('Yatırımlar-Mevcut Bölge'!D54*'Yatırımlar-Mevcut Bölge'!F54)+('Yatırımlar-Genişleme1'!D54*'Yatırımlar-Genişleme1'!F54)+('Yatırımlar-Genişleme2'!D54*'Yatırımlar-Genişleme2'!F54))/SUM('Yatırımlar-Mevcut Bölge'!D54,'Yatırımlar-Genişleme1'!D54,'Yatırımlar-Genişleme2'!D54),"")</f>
        <v/>
      </c>
      <c r="G54" s="458" t="str">
        <f t="shared" si="16"/>
        <v/>
      </c>
      <c r="H54" s="827">
        <f>'Yatırımlar-Mevcut Bölge'!H54+'Yatırımlar-Genişleme1'!H54+'Yatırımlar-Genişleme2'!H54</f>
        <v>0</v>
      </c>
      <c r="I54" s="828" t="str">
        <f>IFERROR((('Yatırımlar-Mevcut Bölge'!H54*'Yatırımlar-Mevcut Bölge'!I54)+('Yatırımlar-Genişleme1'!H54*'Yatırımlar-Genişleme1'!I54)+('Yatırımlar-Genişleme2'!H54*'Yatırımlar-Genişleme2'!I54))/SUM('Yatırımlar-Mevcut Bölge'!H54,'Yatırımlar-Genişleme1'!H54,'Yatırımlar-Genişleme2'!H54),"")</f>
        <v/>
      </c>
      <c r="J54" s="828" t="str">
        <f>IFERROR((('Yatırımlar-Mevcut Bölge'!H54*'Yatırımlar-Mevcut Bölge'!J54)+('Yatırımlar-Genişleme1'!H54*'Yatırımlar-Genişleme1'!J54)+('Yatırımlar-Genişleme2'!H54*'Yatırımlar-Genişleme2'!J54))/SUM('Yatırımlar-Mevcut Bölge'!H54,'Yatırımlar-Genişleme1'!H54,'Yatırımlar-Genişleme2'!H54),"")</f>
        <v/>
      </c>
      <c r="K54" s="458" t="str">
        <f t="shared" si="17"/>
        <v/>
      </c>
      <c r="L54" s="827">
        <f>'Yatırımlar-Mevcut Bölge'!L54+'Yatırımlar-Genişleme1'!L54+'Yatırımlar-Genişleme2'!L54</f>
        <v>0</v>
      </c>
      <c r="M54" s="828" t="str">
        <f>IFERROR((('Yatırımlar-Mevcut Bölge'!L54*'Yatırımlar-Mevcut Bölge'!M54)+('Yatırımlar-Genişleme1'!L54*'Yatırımlar-Genişleme1'!M54)+('Yatırımlar-Genişleme2'!L54*'Yatırımlar-Genişleme2'!M54))/SUM('Yatırımlar-Mevcut Bölge'!L54,'Yatırımlar-Genişleme1'!L54,'Yatırımlar-Genişleme2'!L54),"")</f>
        <v/>
      </c>
      <c r="N54" s="828" t="str">
        <f>IFERROR((('Yatırımlar-Mevcut Bölge'!L54*'Yatırımlar-Mevcut Bölge'!N54)+('Yatırımlar-Genişleme1'!L54*'Yatırımlar-Genişleme1'!N54)+('Yatırımlar-Genişleme2'!L54*'Yatırımlar-Genişleme2'!N54))/SUM('Yatırımlar-Mevcut Bölge'!L54,'Yatırımlar-Genişleme1'!L54,'Yatırımlar-Genişleme2'!L54),"")</f>
        <v/>
      </c>
      <c r="O54" s="458" t="str">
        <f t="shared" si="18"/>
        <v/>
      </c>
      <c r="P54" s="827">
        <f>'Yatırımlar-Mevcut Bölge'!P54+'Yatırımlar-Genişleme1'!P54+'Yatırımlar-Genişleme2'!P54</f>
        <v>0</v>
      </c>
      <c r="Q54" s="828" t="str">
        <f>IFERROR((('Yatırımlar-Mevcut Bölge'!P54*'Yatırımlar-Mevcut Bölge'!Q54)+('Yatırımlar-Genişleme1'!P54*'Yatırımlar-Genişleme1'!Q54)+('Yatırımlar-Genişleme2'!P54*'Yatırımlar-Genişleme2'!Q54))/SUM('Yatırımlar-Mevcut Bölge'!P54,'Yatırımlar-Genişleme1'!P54,'Yatırımlar-Genişleme2'!P54),"")</f>
        <v/>
      </c>
      <c r="R54" s="828" t="str">
        <f>IFERROR((('Yatırımlar-Mevcut Bölge'!P54*'Yatırımlar-Mevcut Bölge'!R54)+('Yatırımlar-Genişleme1'!P54*'Yatırımlar-Genişleme1'!R54)+('Yatırımlar-Genişleme2'!P54*'Yatırımlar-Genişleme2'!R54))/SUM('Yatırımlar-Mevcut Bölge'!P54,'Yatırımlar-Genişleme1'!P54,'Yatırımlar-Genişleme2'!P54),"")</f>
        <v/>
      </c>
      <c r="S54" s="274" t="str">
        <f t="shared" si="19"/>
        <v/>
      </c>
    </row>
    <row r="55" spans="2:19">
      <c r="B55" s="825" t="s">
        <v>497</v>
      </c>
      <c r="C55" s="826" t="s">
        <v>102</v>
      </c>
      <c r="D55" s="827">
        <f>'Yatırımlar-Mevcut Bölge'!D55+'Yatırımlar-Genişleme1'!D55+'Yatırımlar-Genişleme2'!D55</f>
        <v>0</v>
      </c>
      <c r="E55" s="828" t="str">
        <f>IFERROR((('Yatırımlar-Mevcut Bölge'!D55*'Yatırımlar-Mevcut Bölge'!E55)+('Yatırımlar-Genişleme1'!D55*'Yatırımlar-Genişleme1'!E55)+('Yatırımlar-Genişleme2'!D55*'Yatırımlar-Genişleme2'!E55))/SUM('Yatırımlar-Mevcut Bölge'!D55,'Yatırımlar-Genişleme1'!D55,'Yatırımlar-Genişleme2'!D55),"")</f>
        <v/>
      </c>
      <c r="F55" s="828" t="str">
        <f>IFERROR((('Yatırımlar-Mevcut Bölge'!D55*'Yatırımlar-Mevcut Bölge'!F55)+('Yatırımlar-Genişleme1'!D55*'Yatırımlar-Genişleme1'!F55)+('Yatırımlar-Genişleme2'!D55*'Yatırımlar-Genişleme2'!F55))/SUM('Yatırımlar-Mevcut Bölge'!D55,'Yatırımlar-Genişleme1'!D55,'Yatırımlar-Genişleme2'!D55),"")</f>
        <v/>
      </c>
      <c r="G55" s="458" t="str">
        <f t="shared" si="16"/>
        <v/>
      </c>
      <c r="H55" s="827">
        <f>'Yatırımlar-Mevcut Bölge'!H55+'Yatırımlar-Genişleme1'!H55+'Yatırımlar-Genişleme2'!H55</f>
        <v>0</v>
      </c>
      <c r="I55" s="828" t="str">
        <f>IFERROR((('Yatırımlar-Mevcut Bölge'!H55*'Yatırımlar-Mevcut Bölge'!I55)+('Yatırımlar-Genişleme1'!H55*'Yatırımlar-Genişleme1'!I55)+('Yatırımlar-Genişleme2'!H55*'Yatırımlar-Genişleme2'!I55))/SUM('Yatırımlar-Mevcut Bölge'!H55,'Yatırımlar-Genişleme1'!H55,'Yatırımlar-Genişleme2'!H55),"")</f>
        <v/>
      </c>
      <c r="J55" s="828" t="str">
        <f>IFERROR((('Yatırımlar-Mevcut Bölge'!H55*'Yatırımlar-Mevcut Bölge'!J55)+('Yatırımlar-Genişleme1'!H55*'Yatırımlar-Genişleme1'!J55)+('Yatırımlar-Genişleme2'!H55*'Yatırımlar-Genişleme2'!J55))/SUM('Yatırımlar-Mevcut Bölge'!H55,'Yatırımlar-Genişleme1'!H55,'Yatırımlar-Genişleme2'!H55),"")</f>
        <v/>
      </c>
      <c r="K55" s="458" t="str">
        <f t="shared" si="17"/>
        <v/>
      </c>
      <c r="L55" s="827">
        <f>'Yatırımlar-Mevcut Bölge'!L55+'Yatırımlar-Genişleme1'!L55+'Yatırımlar-Genişleme2'!L55</f>
        <v>0</v>
      </c>
      <c r="M55" s="828" t="str">
        <f>IFERROR((('Yatırımlar-Mevcut Bölge'!L55*'Yatırımlar-Mevcut Bölge'!M55)+('Yatırımlar-Genişleme1'!L55*'Yatırımlar-Genişleme1'!M55)+('Yatırımlar-Genişleme2'!L55*'Yatırımlar-Genişleme2'!M55))/SUM('Yatırımlar-Mevcut Bölge'!L55,'Yatırımlar-Genişleme1'!L55,'Yatırımlar-Genişleme2'!L55),"")</f>
        <v/>
      </c>
      <c r="N55" s="828" t="str">
        <f>IFERROR((('Yatırımlar-Mevcut Bölge'!L55*'Yatırımlar-Mevcut Bölge'!N55)+('Yatırımlar-Genişleme1'!L55*'Yatırımlar-Genişleme1'!N55)+('Yatırımlar-Genişleme2'!L55*'Yatırımlar-Genişleme2'!N55))/SUM('Yatırımlar-Mevcut Bölge'!L55,'Yatırımlar-Genişleme1'!L55,'Yatırımlar-Genişleme2'!L55),"")</f>
        <v/>
      </c>
      <c r="O55" s="458" t="str">
        <f t="shared" si="18"/>
        <v/>
      </c>
      <c r="P55" s="827">
        <f>'Yatırımlar-Mevcut Bölge'!P55+'Yatırımlar-Genişleme1'!P55+'Yatırımlar-Genişleme2'!P55</f>
        <v>0</v>
      </c>
      <c r="Q55" s="828" t="str">
        <f>IFERROR((('Yatırımlar-Mevcut Bölge'!P55*'Yatırımlar-Mevcut Bölge'!Q55)+('Yatırımlar-Genişleme1'!P55*'Yatırımlar-Genişleme1'!Q55)+('Yatırımlar-Genişleme2'!P55*'Yatırımlar-Genişleme2'!Q55))/SUM('Yatırımlar-Mevcut Bölge'!P55,'Yatırımlar-Genişleme1'!P55,'Yatırımlar-Genişleme2'!P55),"")</f>
        <v/>
      </c>
      <c r="R55" s="828" t="str">
        <f>IFERROR((('Yatırımlar-Mevcut Bölge'!P55*'Yatırımlar-Mevcut Bölge'!R55)+('Yatırımlar-Genişleme1'!P55*'Yatırımlar-Genişleme1'!R55)+('Yatırımlar-Genişleme2'!P55*'Yatırımlar-Genişleme2'!R55))/SUM('Yatırımlar-Mevcut Bölge'!P55,'Yatırımlar-Genişleme1'!P55,'Yatırımlar-Genişleme2'!P55),"")</f>
        <v/>
      </c>
      <c r="S55" s="274" t="str">
        <f t="shared" si="19"/>
        <v/>
      </c>
    </row>
    <row r="56" spans="2:19">
      <c r="B56" s="825" t="s">
        <v>498</v>
      </c>
      <c r="C56" s="826" t="s">
        <v>102</v>
      </c>
      <c r="D56" s="827">
        <f>'Yatırımlar-Mevcut Bölge'!D56+'Yatırımlar-Genişleme1'!D56+'Yatırımlar-Genişleme2'!D56</f>
        <v>0</v>
      </c>
      <c r="E56" s="828" t="str">
        <f>IFERROR((('Yatırımlar-Mevcut Bölge'!D56*'Yatırımlar-Mevcut Bölge'!E56)+('Yatırımlar-Genişleme1'!D56*'Yatırımlar-Genişleme1'!E56)+('Yatırımlar-Genişleme2'!D56*'Yatırımlar-Genişleme2'!E56))/SUM('Yatırımlar-Mevcut Bölge'!D56,'Yatırımlar-Genişleme1'!D56,'Yatırımlar-Genişleme2'!D56),"")</f>
        <v/>
      </c>
      <c r="F56" s="828" t="str">
        <f>IFERROR((('Yatırımlar-Mevcut Bölge'!D56*'Yatırımlar-Mevcut Bölge'!F56)+('Yatırımlar-Genişleme1'!D56*'Yatırımlar-Genişleme1'!F56)+('Yatırımlar-Genişleme2'!D56*'Yatırımlar-Genişleme2'!F56))/SUM('Yatırımlar-Mevcut Bölge'!D56,'Yatırımlar-Genişleme1'!D56,'Yatırımlar-Genişleme2'!D56),"")</f>
        <v/>
      </c>
      <c r="G56" s="458" t="str">
        <f t="shared" si="16"/>
        <v/>
      </c>
      <c r="H56" s="827">
        <f>'Yatırımlar-Mevcut Bölge'!H56+'Yatırımlar-Genişleme1'!H56+'Yatırımlar-Genişleme2'!H56</f>
        <v>0</v>
      </c>
      <c r="I56" s="828" t="str">
        <f>IFERROR((('Yatırımlar-Mevcut Bölge'!H56*'Yatırımlar-Mevcut Bölge'!I56)+('Yatırımlar-Genişleme1'!H56*'Yatırımlar-Genişleme1'!I56)+('Yatırımlar-Genişleme2'!H56*'Yatırımlar-Genişleme2'!I56))/SUM('Yatırımlar-Mevcut Bölge'!H56,'Yatırımlar-Genişleme1'!H56,'Yatırımlar-Genişleme2'!H56),"")</f>
        <v/>
      </c>
      <c r="J56" s="828" t="str">
        <f>IFERROR((('Yatırımlar-Mevcut Bölge'!H56*'Yatırımlar-Mevcut Bölge'!J56)+('Yatırımlar-Genişleme1'!H56*'Yatırımlar-Genişleme1'!J56)+('Yatırımlar-Genişleme2'!H56*'Yatırımlar-Genişleme2'!J56))/SUM('Yatırımlar-Mevcut Bölge'!H56,'Yatırımlar-Genişleme1'!H56,'Yatırımlar-Genişleme2'!H56),"")</f>
        <v/>
      </c>
      <c r="K56" s="458" t="str">
        <f t="shared" si="17"/>
        <v/>
      </c>
      <c r="L56" s="827">
        <f>'Yatırımlar-Mevcut Bölge'!L56+'Yatırımlar-Genişleme1'!L56+'Yatırımlar-Genişleme2'!L56</f>
        <v>0</v>
      </c>
      <c r="M56" s="828" t="str">
        <f>IFERROR((('Yatırımlar-Mevcut Bölge'!L56*'Yatırımlar-Mevcut Bölge'!M56)+('Yatırımlar-Genişleme1'!L56*'Yatırımlar-Genişleme1'!M56)+('Yatırımlar-Genişleme2'!L56*'Yatırımlar-Genişleme2'!M56))/SUM('Yatırımlar-Mevcut Bölge'!L56,'Yatırımlar-Genişleme1'!L56,'Yatırımlar-Genişleme2'!L56),"")</f>
        <v/>
      </c>
      <c r="N56" s="828" t="str">
        <f>IFERROR((('Yatırımlar-Mevcut Bölge'!L56*'Yatırımlar-Mevcut Bölge'!N56)+('Yatırımlar-Genişleme1'!L56*'Yatırımlar-Genişleme1'!N56)+('Yatırımlar-Genişleme2'!L56*'Yatırımlar-Genişleme2'!N56))/SUM('Yatırımlar-Mevcut Bölge'!L56,'Yatırımlar-Genişleme1'!L56,'Yatırımlar-Genişleme2'!L56),"")</f>
        <v/>
      </c>
      <c r="O56" s="458" t="str">
        <f t="shared" si="18"/>
        <v/>
      </c>
      <c r="P56" s="827">
        <f>'Yatırımlar-Mevcut Bölge'!P56+'Yatırımlar-Genişleme1'!P56+'Yatırımlar-Genişleme2'!P56</f>
        <v>0</v>
      </c>
      <c r="Q56" s="828" t="str">
        <f>IFERROR((('Yatırımlar-Mevcut Bölge'!P56*'Yatırımlar-Mevcut Bölge'!Q56)+('Yatırımlar-Genişleme1'!P56*'Yatırımlar-Genişleme1'!Q56)+('Yatırımlar-Genişleme2'!P56*'Yatırımlar-Genişleme2'!Q56))/SUM('Yatırımlar-Mevcut Bölge'!P56,'Yatırımlar-Genişleme1'!P56,'Yatırımlar-Genişleme2'!P56),"")</f>
        <v/>
      </c>
      <c r="R56" s="828" t="str">
        <f>IFERROR((('Yatırımlar-Mevcut Bölge'!P56*'Yatırımlar-Mevcut Bölge'!R56)+('Yatırımlar-Genişleme1'!P56*'Yatırımlar-Genişleme1'!R56)+('Yatırımlar-Genişleme2'!P56*'Yatırımlar-Genişleme2'!R56))/SUM('Yatırımlar-Mevcut Bölge'!P56,'Yatırımlar-Genişleme1'!P56,'Yatırımlar-Genişleme2'!P56),"")</f>
        <v/>
      </c>
      <c r="S56" s="274" t="str">
        <f t="shared" si="19"/>
        <v/>
      </c>
    </row>
    <row r="57" spans="2:19">
      <c r="B57" s="825" t="s">
        <v>499</v>
      </c>
      <c r="C57" s="826" t="s">
        <v>102</v>
      </c>
      <c r="D57" s="827">
        <f>'Yatırımlar-Mevcut Bölge'!D57+'Yatırımlar-Genişleme1'!D57+'Yatırımlar-Genişleme2'!D57</f>
        <v>0</v>
      </c>
      <c r="E57" s="828" t="str">
        <f>IFERROR((('Yatırımlar-Mevcut Bölge'!D57*'Yatırımlar-Mevcut Bölge'!E57)+('Yatırımlar-Genişleme1'!D57*'Yatırımlar-Genişleme1'!E57)+('Yatırımlar-Genişleme2'!D57*'Yatırımlar-Genişleme2'!E57))/SUM('Yatırımlar-Mevcut Bölge'!D57,'Yatırımlar-Genişleme1'!D57,'Yatırımlar-Genişleme2'!D57),"")</f>
        <v/>
      </c>
      <c r="F57" s="828" t="str">
        <f>IFERROR((('Yatırımlar-Mevcut Bölge'!D57*'Yatırımlar-Mevcut Bölge'!F57)+('Yatırımlar-Genişleme1'!D57*'Yatırımlar-Genişleme1'!F57)+('Yatırımlar-Genişleme2'!D57*'Yatırımlar-Genişleme2'!F57))/SUM('Yatırımlar-Mevcut Bölge'!D57,'Yatırımlar-Genişleme1'!D57,'Yatırımlar-Genişleme2'!D57),"")</f>
        <v/>
      </c>
      <c r="G57" s="458" t="str">
        <f t="shared" si="16"/>
        <v/>
      </c>
      <c r="H57" s="827">
        <f>'Yatırımlar-Mevcut Bölge'!H57+'Yatırımlar-Genişleme1'!H57+'Yatırımlar-Genişleme2'!H57</f>
        <v>0</v>
      </c>
      <c r="I57" s="828" t="str">
        <f>IFERROR((('Yatırımlar-Mevcut Bölge'!H57*'Yatırımlar-Mevcut Bölge'!I57)+('Yatırımlar-Genişleme1'!H57*'Yatırımlar-Genişleme1'!I57)+('Yatırımlar-Genişleme2'!H57*'Yatırımlar-Genişleme2'!I57))/SUM('Yatırımlar-Mevcut Bölge'!H57,'Yatırımlar-Genişleme1'!H57,'Yatırımlar-Genişleme2'!H57),"")</f>
        <v/>
      </c>
      <c r="J57" s="828" t="str">
        <f>IFERROR((('Yatırımlar-Mevcut Bölge'!H57*'Yatırımlar-Mevcut Bölge'!J57)+('Yatırımlar-Genişleme1'!H57*'Yatırımlar-Genişleme1'!J57)+('Yatırımlar-Genişleme2'!H57*'Yatırımlar-Genişleme2'!J57))/SUM('Yatırımlar-Mevcut Bölge'!H57,'Yatırımlar-Genişleme1'!H57,'Yatırımlar-Genişleme2'!H57),"")</f>
        <v/>
      </c>
      <c r="K57" s="458" t="str">
        <f t="shared" si="17"/>
        <v/>
      </c>
      <c r="L57" s="827">
        <f>'Yatırımlar-Mevcut Bölge'!L57+'Yatırımlar-Genişleme1'!L57+'Yatırımlar-Genişleme2'!L57</f>
        <v>0</v>
      </c>
      <c r="M57" s="828" t="str">
        <f>IFERROR((('Yatırımlar-Mevcut Bölge'!L57*'Yatırımlar-Mevcut Bölge'!M57)+('Yatırımlar-Genişleme1'!L57*'Yatırımlar-Genişleme1'!M57)+('Yatırımlar-Genişleme2'!L57*'Yatırımlar-Genişleme2'!M57))/SUM('Yatırımlar-Mevcut Bölge'!L57,'Yatırımlar-Genişleme1'!L57,'Yatırımlar-Genişleme2'!L57),"")</f>
        <v/>
      </c>
      <c r="N57" s="828" t="str">
        <f>IFERROR((('Yatırımlar-Mevcut Bölge'!L57*'Yatırımlar-Mevcut Bölge'!N57)+('Yatırımlar-Genişleme1'!L57*'Yatırımlar-Genişleme1'!N57)+('Yatırımlar-Genişleme2'!L57*'Yatırımlar-Genişleme2'!N57))/SUM('Yatırımlar-Mevcut Bölge'!L57,'Yatırımlar-Genişleme1'!L57,'Yatırımlar-Genişleme2'!L57),"")</f>
        <v/>
      </c>
      <c r="O57" s="458" t="str">
        <f t="shared" si="18"/>
        <v/>
      </c>
      <c r="P57" s="827">
        <f>'Yatırımlar-Mevcut Bölge'!P57+'Yatırımlar-Genişleme1'!P57+'Yatırımlar-Genişleme2'!P57</f>
        <v>0</v>
      </c>
      <c r="Q57" s="828" t="str">
        <f>IFERROR((('Yatırımlar-Mevcut Bölge'!P57*'Yatırımlar-Mevcut Bölge'!Q57)+('Yatırımlar-Genişleme1'!P57*'Yatırımlar-Genişleme1'!Q57)+('Yatırımlar-Genişleme2'!P57*'Yatırımlar-Genişleme2'!Q57))/SUM('Yatırımlar-Mevcut Bölge'!P57,'Yatırımlar-Genişleme1'!P57,'Yatırımlar-Genişleme2'!P57),"")</f>
        <v/>
      </c>
      <c r="R57" s="828" t="str">
        <f>IFERROR((('Yatırımlar-Mevcut Bölge'!P57*'Yatırımlar-Mevcut Bölge'!R57)+('Yatırımlar-Genişleme1'!P57*'Yatırımlar-Genişleme1'!R57)+('Yatırımlar-Genişleme2'!P57*'Yatırımlar-Genişleme2'!R57))/SUM('Yatırımlar-Mevcut Bölge'!P57,'Yatırımlar-Genişleme1'!P57,'Yatırımlar-Genişleme2'!P57),"")</f>
        <v/>
      </c>
      <c r="S57" s="274" t="str">
        <f t="shared" si="19"/>
        <v/>
      </c>
    </row>
    <row r="58" spans="2:19">
      <c r="B58" s="825" t="s">
        <v>500</v>
      </c>
      <c r="C58" s="826" t="s">
        <v>102</v>
      </c>
      <c r="D58" s="827">
        <f>'Yatırımlar-Mevcut Bölge'!D58+'Yatırımlar-Genişleme1'!D58+'Yatırımlar-Genişleme2'!D58</f>
        <v>0</v>
      </c>
      <c r="E58" s="828" t="str">
        <f>IFERROR((('Yatırımlar-Mevcut Bölge'!D58*'Yatırımlar-Mevcut Bölge'!E58)+('Yatırımlar-Genişleme1'!D58*'Yatırımlar-Genişleme1'!E58)+('Yatırımlar-Genişleme2'!D58*'Yatırımlar-Genişleme2'!E58))/SUM('Yatırımlar-Mevcut Bölge'!D58,'Yatırımlar-Genişleme1'!D58,'Yatırımlar-Genişleme2'!D58),"")</f>
        <v/>
      </c>
      <c r="F58" s="828" t="str">
        <f>IFERROR((('Yatırımlar-Mevcut Bölge'!D58*'Yatırımlar-Mevcut Bölge'!F58)+('Yatırımlar-Genişleme1'!D58*'Yatırımlar-Genişleme1'!F58)+('Yatırımlar-Genişleme2'!D58*'Yatırımlar-Genişleme2'!F58))/SUM('Yatırımlar-Mevcut Bölge'!D58,'Yatırımlar-Genişleme1'!D58,'Yatırımlar-Genişleme2'!D58),"")</f>
        <v/>
      </c>
      <c r="G58" s="458" t="str">
        <f t="shared" si="16"/>
        <v/>
      </c>
      <c r="H58" s="827">
        <f>'Yatırımlar-Mevcut Bölge'!H58+'Yatırımlar-Genişleme1'!H58+'Yatırımlar-Genişleme2'!H58</f>
        <v>0</v>
      </c>
      <c r="I58" s="828" t="str">
        <f>IFERROR((('Yatırımlar-Mevcut Bölge'!H58*'Yatırımlar-Mevcut Bölge'!I58)+('Yatırımlar-Genişleme1'!H58*'Yatırımlar-Genişleme1'!I58)+('Yatırımlar-Genişleme2'!H58*'Yatırımlar-Genişleme2'!I58))/SUM('Yatırımlar-Mevcut Bölge'!H58,'Yatırımlar-Genişleme1'!H58,'Yatırımlar-Genişleme2'!H58),"")</f>
        <v/>
      </c>
      <c r="J58" s="828" t="str">
        <f>IFERROR((('Yatırımlar-Mevcut Bölge'!H58*'Yatırımlar-Mevcut Bölge'!J58)+('Yatırımlar-Genişleme1'!H58*'Yatırımlar-Genişleme1'!J58)+('Yatırımlar-Genişleme2'!H58*'Yatırımlar-Genişleme2'!J58))/SUM('Yatırımlar-Mevcut Bölge'!H58,'Yatırımlar-Genişleme1'!H58,'Yatırımlar-Genişleme2'!H58),"")</f>
        <v/>
      </c>
      <c r="K58" s="458" t="str">
        <f t="shared" si="17"/>
        <v/>
      </c>
      <c r="L58" s="827">
        <f>'Yatırımlar-Mevcut Bölge'!L58+'Yatırımlar-Genişleme1'!L58+'Yatırımlar-Genişleme2'!L58</f>
        <v>0</v>
      </c>
      <c r="M58" s="828" t="str">
        <f>IFERROR((('Yatırımlar-Mevcut Bölge'!L58*'Yatırımlar-Mevcut Bölge'!M58)+('Yatırımlar-Genişleme1'!L58*'Yatırımlar-Genişleme1'!M58)+('Yatırımlar-Genişleme2'!L58*'Yatırımlar-Genişleme2'!M58))/SUM('Yatırımlar-Mevcut Bölge'!L58,'Yatırımlar-Genişleme1'!L58,'Yatırımlar-Genişleme2'!L58),"")</f>
        <v/>
      </c>
      <c r="N58" s="828" t="str">
        <f>IFERROR((('Yatırımlar-Mevcut Bölge'!L58*'Yatırımlar-Mevcut Bölge'!N58)+('Yatırımlar-Genişleme1'!L58*'Yatırımlar-Genişleme1'!N58)+('Yatırımlar-Genişleme2'!L58*'Yatırımlar-Genişleme2'!N58))/SUM('Yatırımlar-Mevcut Bölge'!L58,'Yatırımlar-Genişleme1'!L58,'Yatırımlar-Genişleme2'!L58),"")</f>
        <v/>
      </c>
      <c r="O58" s="458" t="str">
        <f t="shared" si="18"/>
        <v/>
      </c>
      <c r="P58" s="827">
        <f>'Yatırımlar-Mevcut Bölge'!P58+'Yatırımlar-Genişleme1'!P58+'Yatırımlar-Genişleme2'!P58</f>
        <v>0</v>
      </c>
      <c r="Q58" s="828" t="str">
        <f>IFERROR((('Yatırımlar-Mevcut Bölge'!P58*'Yatırımlar-Mevcut Bölge'!Q58)+('Yatırımlar-Genişleme1'!P58*'Yatırımlar-Genişleme1'!Q58)+('Yatırımlar-Genişleme2'!P58*'Yatırımlar-Genişleme2'!Q58))/SUM('Yatırımlar-Mevcut Bölge'!P58,'Yatırımlar-Genişleme1'!P58,'Yatırımlar-Genişleme2'!P58),"")</f>
        <v/>
      </c>
      <c r="R58" s="828" t="str">
        <f>IFERROR((('Yatırımlar-Mevcut Bölge'!P58*'Yatırımlar-Mevcut Bölge'!R58)+('Yatırımlar-Genişleme1'!P58*'Yatırımlar-Genişleme1'!R58)+('Yatırımlar-Genişleme2'!P58*'Yatırımlar-Genişleme2'!R58))/SUM('Yatırımlar-Mevcut Bölge'!P58,'Yatırımlar-Genişleme1'!P58,'Yatırımlar-Genişleme2'!P58),"")</f>
        <v/>
      </c>
      <c r="S58" s="274" t="str">
        <f t="shared" si="19"/>
        <v/>
      </c>
    </row>
    <row r="59" spans="2:19">
      <c r="B59" s="825" t="s">
        <v>501</v>
      </c>
      <c r="C59" s="826" t="s">
        <v>102</v>
      </c>
      <c r="D59" s="827">
        <f>'Yatırımlar-Mevcut Bölge'!D59+'Yatırımlar-Genişleme1'!D59+'Yatırımlar-Genişleme2'!D59</f>
        <v>0</v>
      </c>
      <c r="E59" s="828" t="str">
        <f>IFERROR((('Yatırımlar-Mevcut Bölge'!D59*'Yatırımlar-Mevcut Bölge'!E59)+('Yatırımlar-Genişleme1'!D59*'Yatırımlar-Genişleme1'!E59)+('Yatırımlar-Genişleme2'!D59*'Yatırımlar-Genişleme2'!E59))/SUM('Yatırımlar-Mevcut Bölge'!D59,'Yatırımlar-Genişleme1'!D59,'Yatırımlar-Genişleme2'!D59),"")</f>
        <v/>
      </c>
      <c r="F59" s="828" t="str">
        <f>IFERROR((('Yatırımlar-Mevcut Bölge'!D59*'Yatırımlar-Mevcut Bölge'!F59)+('Yatırımlar-Genişleme1'!D59*'Yatırımlar-Genişleme1'!F59)+('Yatırımlar-Genişleme2'!D59*'Yatırımlar-Genişleme2'!F59))/SUM('Yatırımlar-Mevcut Bölge'!D59,'Yatırımlar-Genişleme1'!D59,'Yatırımlar-Genişleme2'!D59),"")</f>
        <v/>
      </c>
      <c r="G59" s="458" t="str">
        <f t="shared" si="16"/>
        <v/>
      </c>
      <c r="H59" s="827">
        <f>'Yatırımlar-Mevcut Bölge'!H59+'Yatırımlar-Genişleme1'!H59+'Yatırımlar-Genişleme2'!H59</f>
        <v>0</v>
      </c>
      <c r="I59" s="828" t="str">
        <f>IFERROR((('Yatırımlar-Mevcut Bölge'!H59*'Yatırımlar-Mevcut Bölge'!I59)+('Yatırımlar-Genişleme1'!H59*'Yatırımlar-Genişleme1'!I59)+('Yatırımlar-Genişleme2'!H59*'Yatırımlar-Genişleme2'!I59))/SUM('Yatırımlar-Mevcut Bölge'!H59,'Yatırımlar-Genişleme1'!H59,'Yatırımlar-Genişleme2'!H59),"")</f>
        <v/>
      </c>
      <c r="J59" s="828" t="str">
        <f>IFERROR((('Yatırımlar-Mevcut Bölge'!H59*'Yatırımlar-Mevcut Bölge'!J59)+('Yatırımlar-Genişleme1'!H59*'Yatırımlar-Genişleme1'!J59)+('Yatırımlar-Genişleme2'!H59*'Yatırımlar-Genişleme2'!J59))/SUM('Yatırımlar-Mevcut Bölge'!H59,'Yatırımlar-Genişleme1'!H59,'Yatırımlar-Genişleme2'!H59),"")</f>
        <v/>
      </c>
      <c r="K59" s="458" t="str">
        <f t="shared" si="17"/>
        <v/>
      </c>
      <c r="L59" s="827">
        <f>'Yatırımlar-Mevcut Bölge'!L59+'Yatırımlar-Genişleme1'!L59+'Yatırımlar-Genişleme2'!L59</f>
        <v>0</v>
      </c>
      <c r="M59" s="828" t="str">
        <f>IFERROR((('Yatırımlar-Mevcut Bölge'!L59*'Yatırımlar-Mevcut Bölge'!M59)+('Yatırımlar-Genişleme1'!L59*'Yatırımlar-Genişleme1'!M59)+('Yatırımlar-Genişleme2'!L59*'Yatırımlar-Genişleme2'!M59))/SUM('Yatırımlar-Mevcut Bölge'!L59,'Yatırımlar-Genişleme1'!L59,'Yatırımlar-Genişleme2'!L59),"")</f>
        <v/>
      </c>
      <c r="N59" s="828" t="str">
        <f>IFERROR((('Yatırımlar-Mevcut Bölge'!L59*'Yatırımlar-Mevcut Bölge'!N59)+('Yatırımlar-Genişleme1'!L59*'Yatırımlar-Genişleme1'!N59)+('Yatırımlar-Genişleme2'!L59*'Yatırımlar-Genişleme2'!N59))/SUM('Yatırımlar-Mevcut Bölge'!L59,'Yatırımlar-Genişleme1'!L59,'Yatırımlar-Genişleme2'!L59),"")</f>
        <v/>
      </c>
      <c r="O59" s="458" t="str">
        <f t="shared" si="18"/>
        <v/>
      </c>
      <c r="P59" s="827">
        <f>'Yatırımlar-Mevcut Bölge'!P59+'Yatırımlar-Genişleme1'!P59+'Yatırımlar-Genişleme2'!P59</f>
        <v>0</v>
      </c>
      <c r="Q59" s="828" t="str">
        <f>IFERROR((('Yatırımlar-Mevcut Bölge'!P59*'Yatırımlar-Mevcut Bölge'!Q59)+('Yatırımlar-Genişleme1'!P59*'Yatırımlar-Genişleme1'!Q59)+('Yatırımlar-Genişleme2'!P59*'Yatırımlar-Genişleme2'!Q59))/SUM('Yatırımlar-Mevcut Bölge'!P59,'Yatırımlar-Genişleme1'!P59,'Yatırımlar-Genişleme2'!P59),"")</f>
        <v/>
      </c>
      <c r="R59" s="828" t="str">
        <f>IFERROR((('Yatırımlar-Mevcut Bölge'!P59*'Yatırımlar-Mevcut Bölge'!R59)+('Yatırımlar-Genişleme1'!P59*'Yatırımlar-Genişleme1'!R59)+('Yatırımlar-Genişleme2'!P59*'Yatırımlar-Genişleme2'!R59))/SUM('Yatırımlar-Mevcut Bölge'!P59,'Yatırımlar-Genişleme1'!P59,'Yatırımlar-Genişleme2'!P59),"")</f>
        <v/>
      </c>
      <c r="S59" s="274" t="str">
        <f t="shared" si="19"/>
        <v/>
      </c>
    </row>
    <row r="60" spans="2:19">
      <c r="B60" s="825" t="s">
        <v>502</v>
      </c>
      <c r="C60" s="826" t="s">
        <v>102</v>
      </c>
      <c r="D60" s="827">
        <f>'Yatırımlar-Mevcut Bölge'!D60+'Yatırımlar-Genişleme1'!D60+'Yatırımlar-Genişleme2'!D60</f>
        <v>0</v>
      </c>
      <c r="E60" s="828" t="str">
        <f>IFERROR((('Yatırımlar-Mevcut Bölge'!D60*'Yatırımlar-Mevcut Bölge'!E60)+('Yatırımlar-Genişleme1'!D60*'Yatırımlar-Genişleme1'!E60)+('Yatırımlar-Genişleme2'!D60*'Yatırımlar-Genişleme2'!E60))/SUM('Yatırımlar-Mevcut Bölge'!D60,'Yatırımlar-Genişleme1'!D60,'Yatırımlar-Genişleme2'!D60),"")</f>
        <v/>
      </c>
      <c r="F60" s="828" t="str">
        <f>IFERROR((('Yatırımlar-Mevcut Bölge'!D60*'Yatırımlar-Mevcut Bölge'!F60)+('Yatırımlar-Genişleme1'!D60*'Yatırımlar-Genişleme1'!F60)+('Yatırımlar-Genişleme2'!D60*'Yatırımlar-Genişleme2'!F60))/SUM('Yatırımlar-Mevcut Bölge'!D60,'Yatırımlar-Genişleme1'!D60,'Yatırımlar-Genişleme2'!D60),"")</f>
        <v/>
      </c>
      <c r="G60" s="458" t="str">
        <f t="shared" si="16"/>
        <v/>
      </c>
      <c r="H60" s="827">
        <f>'Yatırımlar-Mevcut Bölge'!H60+'Yatırımlar-Genişleme1'!H60+'Yatırımlar-Genişleme2'!H60</f>
        <v>0</v>
      </c>
      <c r="I60" s="828" t="str">
        <f>IFERROR((('Yatırımlar-Mevcut Bölge'!H60*'Yatırımlar-Mevcut Bölge'!I60)+('Yatırımlar-Genişleme1'!H60*'Yatırımlar-Genişleme1'!I60)+('Yatırımlar-Genişleme2'!H60*'Yatırımlar-Genişleme2'!I60))/SUM('Yatırımlar-Mevcut Bölge'!H60,'Yatırımlar-Genişleme1'!H60,'Yatırımlar-Genişleme2'!H60),"")</f>
        <v/>
      </c>
      <c r="J60" s="828" t="str">
        <f>IFERROR((('Yatırımlar-Mevcut Bölge'!H60*'Yatırımlar-Mevcut Bölge'!J60)+('Yatırımlar-Genişleme1'!H60*'Yatırımlar-Genişleme1'!J60)+('Yatırımlar-Genişleme2'!H60*'Yatırımlar-Genişleme2'!J60))/SUM('Yatırımlar-Mevcut Bölge'!H60,'Yatırımlar-Genişleme1'!H60,'Yatırımlar-Genişleme2'!H60),"")</f>
        <v/>
      </c>
      <c r="K60" s="458" t="str">
        <f t="shared" si="17"/>
        <v/>
      </c>
      <c r="L60" s="827">
        <f>'Yatırımlar-Mevcut Bölge'!L60+'Yatırımlar-Genişleme1'!L60+'Yatırımlar-Genişleme2'!L60</f>
        <v>0</v>
      </c>
      <c r="M60" s="828" t="str">
        <f>IFERROR((('Yatırımlar-Mevcut Bölge'!L60*'Yatırımlar-Mevcut Bölge'!M60)+('Yatırımlar-Genişleme1'!L60*'Yatırımlar-Genişleme1'!M60)+('Yatırımlar-Genişleme2'!L60*'Yatırımlar-Genişleme2'!M60))/SUM('Yatırımlar-Mevcut Bölge'!L60,'Yatırımlar-Genişleme1'!L60,'Yatırımlar-Genişleme2'!L60),"")</f>
        <v/>
      </c>
      <c r="N60" s="828" t="str">
        <f>IFERROR((('Yatırımlar-Mevcut Bölge'!L60*'Yatırımlar-Mevcut Bölge'!N60)+('Yatırımlar-Genişleme1'!L60*'Yatırımlar-Genişleme1'!N60)+('Yatırımlar-Genişleme2'!L60*'Yatırımlar-Genişleme2'!N60))/SUM('Yatırımlar-Mevcut Bölge'!L60,'Yatırımlar-Genişleme1'!L60,'Yatırımlar-Genişleme2'!L60),"")</f>
        <v/>
      </c>
      <c r="O60" s="458" t="str">
        <f t="shared" si="18"/>
        <v/>
      </c>
      <c r="P60" s="827">
        <f>'Yatırımlar-Mevcut Bölge'!P60+'Yatırımlar-Genişleme1'!P60+'Yatırımlar-Genişleme2'!P60</f>
        <v>0</v>
      </c>
      <c r="Q60" s="828" t="str">
        <f>IFERROR((('Yatırımlar-Mevcut Bölge'!P60*'Yatırımlar-Mevcut Bölge'!Q60)+('Yatırımlar-Genişleme1'!P60*'Yatırımlar-Genişleme1'!Q60)+('Yatırımlar-Genişleme2'!P60*'Yatırımlar-Genişleme2'!Q60))/SUM('Yatırımlar-Mevcut Bölge'!P60,'Yatırımlar-Genişleme1'!P60,'Yatırımlar-Genişleme2'!P60),"")</f>
        <v/>
      </c>
      <c r="R60" s="828" t="str">
        <f>IFERROR((('Yatırımlar-Mevcut Bölge'!P60*'Yatırımlar-Mevcut Bölge'!R60)+('Yatırımlar-Genişleme1'!P60*'Yatırımlar-Genişleme1'!R60)+('Yatırımlar-Genişleme2'!P60*'Yatırımlar-Genişleme2'!R60))/SUM('Yatırımlar-Mevcut Bölge'!P60,'Yatırımlar-Genişleme1'!P60,'Yatırımlar-Genişleme2'!P60),"")</f>
        <v/>
      </c>
      <c r="S60" s="274" t="str">
        <f t="shared" si="19"/>
        <v/>
      </c>
    </row>
    <row r="61" spans="2:19">
      <c r="B61" s="825" t="s">
        <v>503</v>
      </c>
      <c r="C61" s="826" t="s">
        <v>102</v>
      </c>
      <c r="D61" s="827">
        <f>'Yatırımlar-Mevcut Bölge'!D61+'Yatırımlar-Genişleme1'!D61+'Yatırımlar-Genişleme2'!D61</f>
        <v>0</v>
      </c>
      <c r="E61" s="828" t="str">
        <f>IFERROR((('Yatırımlar-Mevcut Bölge'!D61*'Yatırımlar-Mevcut Bölge'!E61)+('Yatırımlar-Genişleme1'!D61*'Yatırımlar-Genişleme1'!E61)+('Yatırımlar-Genişleme2'!D61*'Yatırımlar-Genişleme2'!E61))/SUM('Yatırımlar-Mevcut Bölge'!D61,'Yatırımlar-Genişleme1'!D61,'Yatırımlar-Genişleme2'!D61),"")</f>
        <v/>
      </c>
      <c r="F61" s="828" t="str">
        <f>IFERROR((('Yatırımlar-Mevcut Bölge'!D61*'Yatırımlar-Mevcut Bölge'!F61)+('Yatırımlar-Genişleme1'!D61*'Yatırımlar-Genişleme1'!F61)+('Yatırımlar-Genişleme2'!D61*'Yatırımlar-Genişleme2'!F61))/SUM('Yatırımlar-Mevcut Bölge'!D61,'Yatırımlar-Genişleme1'!D61,'Yatırımlar-Genişleme2'!D61),"")</f>
        <v/>
      </c>
      <c r="G61" s="458" t="str">
        <f t="shared" si="16"/>
        <v/>
      </c>
      <c r="H61" s="827">
        <f>'Yatırımlar-Mevcut Bölge'!H61+'Yatırımlar-Genişleme1'!H61+'Yatırımlar-Genişleme2'!H61</f>
        <v>0</v>
      </c>
      <c r="I61" s="828" t="str">
        <f>IFERROR((('Yatırımlar-Mevcut Bölge'!H61*'Yatırımlar-Mevcut Bölge'!I61)+('Yatırımlar-Genişleme1'!H61*'Yatırımlar-Genişleme1'!I61)+('Yatırımlar-Genişleme2'!H61*'Yatırımlar-Genişleme2'!I61))/SUM('Yatırımlar-Mevcut Bölge'!H61,'Yatırımlar-Genişleme1'!H61,'Yatırımlar-Genişleme2'!H61),"")</f>
        <v/>
      </c>
      <c r="J61" s="828" t="str">
        <f>IFERROR((('Yatırımlar-Mevcut Bölge'!H61*'Yatırımlar-Mevcut Bölge'!J61)+('Yatırımlar-Genişleme1'!H61*'Yatırımlar-Genişleme1'!J61)+('Yatırımlar-Genişleme2'!H61*'Yatırımlar-Genişleme2'!J61))/SUM('Yatırımlar-Mevcut Bölge'!H61,'Yatırımlar-Genişleme1'!H61,'Yatırımlar-Genişleme2'!H61),"")</f>
        <v/>
      </c>
      <c r="K61" s="458" t="str">
        <f t="shared" si="17"/>
        <v/>
      </c>
      <c r="L61" s="827">
        <f>'Yatırımlar-Mevcut Bölge'!L61+'Yatırımlar-Genişleme1'!L61+'Yatırımlar-Genişleme2'!L61</f>
        <v>0</v>
      </c>
      <c r="M61" s="828" t="str">
        <f>IFERROR((('Yatırımlar-Mevcut Bölge'!L61*'Yatırımlar-Mevcut Bölge'!M61)+('Yatırımlar-Genişleme1'!L61*'Yatırımlar-Genişleme1'!M61)+('Yatırımlar-Genişleme2'!L61*'Yatırımlar-Genişleme2'!M61))/SUM('Yatırımlar-Mevcut Bölge'!L61,'Yatırımlar-Genişleme1'!L61,'Yatırımlar-Genişleme2'!L61),"")</f>
        <v/>
      </c>
      <c r="N61" s="828" t="str">
        <f>IFERROR((('Yatırımlar-Mevcut Bölge'!L61*'Yatırımlar-Mevcut Bölge'!N61)+('Yatırımlar-Genişleme1'!L61*'Yatırımlar-Genişleme1'!N61)+('Yatırımlar-Genişleme2'!L61*'Yatırımlar-Genişleme2'!N61))/SUM('Yatırımlar-Mevcut Bölge'!L61,'Yatırımlar-Genişleme1'!L61,'Yatırımlar-Genişleme2'!L61),"")</f>
        <v/>
      </c>
      <c r="O61" s="458" t="str">
        <f t="shared" si="18"/>
        <v/>
      </c>
      <c r="P61" s="827">
        <f>'Yatırımlar-Mevcut Bölge'!P61+'Yatırımlar-Genişleme1'!P61+'Yatırımlar-Genişleme2'!P61</f>
        <v>0</v>
      </c>
      <c r="Q61" s="828" t="str">
        <f>IFERROR((('Yatırımlar-Mevcut Bölge'!P61*'Yatırımlar-Mevcut Bölge'!Q61)+('Yatırımlar-Genişleme1'!P61*'Yatırımlar-Genişleme1'!Q61)+('Yatırımlar-Genişleme2'!P61*'Yatırımlar-Genişleme2'!Q61))/SUM('Yatırımlar-Mevcut Bölge'!P61,'Yatırımlar-Genişleme1'!P61,'Yatırımlar-Genişleme2'!P61),"")</f>
        <v/>
      </c>
      <c r="R61" s="828" t="str">
        <f>IFERROR((('Yatırımlar-Mevcut Bölge'!P61*'Yatırımlar-Mevcut Bölge'!R61)+('Yatırımlar-Genişleme1'!P61*'Yatırımlar-Genişleme1'!R61)+('Yatırımlar-Genişleme2'!P61*'Yatırımlar-Genişleme2'!R61))/SUM('Yatırımlar-Mevcut Bölge'!P61,'Yatırımlar-Genişleme1'!P61,'Yatırımlar-Genişleme2'!P61),"")</f>
        <v/>
      </c>
      <c r="S61" s="274" t="str">
        <f t="shared" si="19"/>
        <v/>
      </c>
    </row>
    <row r="62" spans="2:19">
      <c r="B62" s="825" t="s">
        <v>504</v>
      </c>
      <c r="C62" s="826" t="s">
        <v>102</v>
      </c>
      <c r="D62" s="827">
        <f>'Yatırımlar-Mevcut Bölge'!D62+'Yatırımlar-Genişleme1'!D62+'Yatırımlar-Genişleme2'!D62</f>
        <v>0</v>
      </c>
      <c r="E62" s="828" t="str">
        <f>IFERROR((('Yatırımlar-Mevcut Bölge'!D62*'Yatırımlar-Mevcut Bölge'!E62)+('Yatırımlar-Genişleme1'!D62*'Yatırımlar-Genişleme1'!E62)+('Yatırımlar-Genişleme2'!D62*'Yatırımlar-Genişleme2'!E62))/SUM('Yatırımlar-Mevcut Bölge'!D62,'Yatırımlar-Genişleme1'!D62,'Yatırımlar-Genişleme2'!D62),"")</f>
        <v/>
      </c>
      <c r="F62" s="828" t="str">
        <f>IFERROR((('Yatırımlar-Mevcut Bölge'!D62*'Yatırımlar-Mevcut Bölge'!F62)+('Yatırımlar-Genişleme1'!D62*'Yatırımlar-Genişleme1'!F62)+('Yatırımlar-Genişleme2'!D62*'Yatırımlar-Genişleme2'!F62))/SUM('Yatırımlar-Mevcut Bölge'!D62,'Yatırımlar-Genişleme1'!D62,'Yatırımlar-Genişleme2'!D62),"")</f>
        <v/>
      </c>
      <c r="G62" s="458" t="str">
        <f t="shared" si="16"/>
        <v/>
      </c>
      <c r="H62" s="827">
        <f>'Yatırımlar-Mevcut Bölge'!H62+'Yatırımlar-Genişleme1'!H62+'Yatırımlar-Genişleme2'!H62</f>
        <v>0</v>
      </c>
      <c r="I62" s="828" t="str">
        <f>IFERROR((('Yatırımlar-Mevcut Bölge'!H62*'Yatırımlar-Mevcut Bölge'!I62)+('Yatırımlar-Genişleme1'!H62*'Yatırımlar-Genişleme1'!I62)+('Yatırımlar-Genişleme2'!H62*'Yatırımlar-Genişleme2'!I62))/SUM('Yatırımlar-Mevcut Bölge'!H62,'Yatırımlar-Genişleme1'!H62,'Yatırımlar-Genişleme2'!H62),"")</f>
        <v/>
      </c>
      <c r="J62" s="828" t="str">
        <f>IFERROR((('Yatırımlar-Mevcut Bölge'!H62*'Yatırımlar-Mevcut Bölge'!J62)+('Yatırımlar-Genişleme1'!H62*'Yatırımlar-Genişleme1'!J62)+('Yatırımlar-Genişleme2'!H62*'Yatırımlar-Genişleme2'!J62))/SUM('Yatırımlar-Mevcut Bölge'!H62,'Yatırımlar-Genişleme1'!H62,'Yatırımlar-Genişleme2'!H62),"")</f>
        <v/>
      </c>
      <c r="K62" s="458" t="str">
        <f t="shared" si="17"/>
        <v/>
      </c>
      <c r="L62" s="827">
        <f>'Yatırımlar-Mevcut Bölge'!L62+'Yatırımlar-Genişleme1'!L62+'Yatırımlar-Genişleme2'!L62</f>
        <v>0</v>
      </c>
      <c r="M62" s="828" t="str">
        <f>IFERROR((('Yatırımlar-Mevcut Bölge'!L62*'Yatırımlar-Mevcut Bölge'!M62)+('Yatırımlar-Genişleme1'!L62*'Yatırımlar-Genişleme1'!M62)+('Yatırımlar-Genişleme2'!L62*'Yatırımlar-Genişleme2'!M62))/SUM('Yatırımlar-Mevcut Bölge'!L62,'Yatırımlar-Genişleme1'!L62,'Yatırımlar-Genişleme2'!L62),"")</f>
        <v/>
      </c>
      <c r="N62" s="828" t="str">
        <f>IFERROR((('Yatırımlar-Mevcut Bölge'!L62*'Yatırımlar-Mevcut Bölge'!N62)+('Yatırımlar-Genişleme1'!L62*'Yatırımlar-Genişleme1'!N62)+('Yatırımlar-Genişleme2'!L62*'Yatırımlar-Genişleme2'!N62))/SUM('Yatırımlar-Mevcut Bölge'!L62,'Yatırımlar-Genişleme1'!L62,'Yatırımlar-Genişleme2'!L62),"")</f>
        <v/>
      </c>
      <c r="O62" s="458" t="str">
        <f t="shared" si="18"/>
        <v/>
      </c>
      <c r="P62" s="827">
        <f>'Yatırımlar-Mevcut Bölge'!P62+'Yatırımlar-Genişleme1'!P62+'Yatırımlar-Genişleme2'!P62</f>
        <v>0</v>
      </c>
      <c r="Q62" s="828" t="str">
        <f>IFERROR((('Yatırımlar-Mevcut Bölge'!P62*'Yatırımlar-Mevcut Bölge'!Q62)+('Yatırımlar-Genişleme1'!P62*'Yatırımlar-Genişleme1'!Q62)+('Yatırımlar-Genişleme2'!P62*'Yatırımlar-Genişleme2'!Q62))/SUM('Yatırımlar-Mevcut Bölge'!P62,'Yatırımlar-Genişleme1'!P62,'Yatırımlar-Genişleme2'!P62),"")</f>
        <v/>
      </c>
      <c r="R62" s="828" t="str">
        <f>IFERROR((('Yatırımlar-Mevcut Bölge'!P62*'Yatırımlar-Mevcut Bölge'!R62)+('Yatırımlar-Genişleme1'!P62*'Yatırımlar-Genişleme1'!R62)+('Yatırımlar-Genişleme2'!P62*'Yatırımlar-Genişleme2'!R62))/SUM('Yatırımlar-Mevcut Bölge'!P62,'Yatırımlar-Genişleme1'!P62,'Yatırımlar-Genişleme2'!P62),"")</f>
        <v/>
      </c>
      <c r="S62" s="274" t="str">
        <f t="shared" si="19"/>
        <v/>
      </c>
    </row>
    <row r="63" spans="2:19">
      <c r="B63" s="825" t="s">
        <v>505</v>
      </c>
      <c r="C63" s="826" t="s">
        <v>102</v>
      </c>
      <c r="D63" s="827">
        <f>'Yatırımlar-Mevcut Bölge'!D63+'Yatırımlar-Genişleme1'!D63+'Yatırımlar-Genişleme2'!D63</f>
        <v>0</v>
      </c>
      <c r="E63" s="828" t="str">
        <f>IFERROR((('Yatırımlar-Mevcut Bölge'!D63*'Yatırımlar-Mevcut Bölge'!E63)+('Yatırımlar-Genişleme1'!D63*'Yatırımlar-Genişleme1'!E63)+('Yatırımlar-Genişleme2'!D63*'Yatırımlar-Genişleme2'!E63))/SUM('Yatırımlar-Mevcut Bölge'!D63,'Yatırımlar-Genişleme1'!D63,'Yatırımlar-Genişleme2'!D63),"")</f>
        <v/>
      </c>
      <c r="F63" s="828" t="str">
        <f>IFERROR((('Yatırımlar-Mevcut Bölge'!D63*'Yatırımlar-Mevcut Bölge'!F63)+('Yatırımlar-Genişleme1'!D63*'Yatırımlar-Genişleme1'!F63)+('Yatırımlar-Genişleme2'!D63*'Yatırımlar-Genişleme2'!F63))/SUM('Yatırımlar-Mevcut Bölge'!D63,'Yatırımlar-Genişleme1'!D63,'Yatırımlar-Genişleme2'!D63),"")</f>
        <v/>
      </c>
      <c r="G63" s="458" t="str">
        <f t="shared" si="16"/>
        <v/>
      </c>
      <c r="H63" s="827">
        <f>'Yatırımlar-Mevcut Bölge'!H63+'Yatırımlar-Genişleme1'!H63+'Yatırımlar-Genişleme2'!H63</f>
        <v>0</v>
      </c>
      <c r="I63" s="828" t="str">
        <f>IFERROR((('Yatırımlar-Mevcut Bölge'!H63*'Yatırımlar-Mevcut Bölge'!I63)+('Yatırımlar-Genişleme1'!H63*'Yatırımlar-Genişleme1'!I63)+('Yatırımlar-Genişleme2'!H63*'Yatırımlar-Genişleme2'!I63))/SUM('Yatırımlar-Mevcut Bölge'!H63,'Yatırımlar-Genişleme1'!H63,'Yatırımlar-Genişleme2'!H63),"")</f>
        <v/>
      </c>
      <c r="J63" s="828" t="str">
        <f>IFERROR((('Yatırımlar-Mevcut Bölge'!H63*'Yatırımlar-Mevcut Bölge'!J63)+('Yatırımlar-Genişleme1'!H63*'Yatırımlar-Genişleme1'!J63)+('Yatırımlar-Genişleme2'!H63*'Yatırımlar-Genişleme2'!J63))/SUM('Yatırımlar-Mevcut Bölge'!H63,'Yatırımlar-Genişleme1'!H63,'Yatırımlar-Genişleme2'!H63),"")</f>
        <v/>
      </c>
      <c r="K63" s="458" t="str">
        <f t="shared" si="17"/>
        <v/>
      </c>
      <c r="L63" s="827">
        <f>'Yatırımlar-Mevcut Bölge'!L63+'Yatırımlar-Genişleme1'!L63+'Yatırımlar-Genişleme2'!L63</f>
        <v>0</v>
      </c>
      <c r="M63" s="828" t="str">
        <f>IFERROR((('Yatırımlar-Mevcut Bölge'!L63*'Yatırımlar-Mevcut Bölge'!M63)+('Yatırımlar-Genişleme1'!L63*'Yatırımlar-Genişleme1'!M63)+('Yatırımlar-Genişleme2'!L63*'Yatırımlar-Genişleme2'!M63))/SUM('Yatırımlar-Mevcut Bölge'!L63,'Yatırımlar-Genişleme1'!L63,'Yatırımlar-Genişleme2'!L63),"")</f>
        <v/>
      </c>
      <c r="N63" s="828" t="str">
        <f>IFERROR((('Yatırımlar-Mevcut Bölge'!L63*'Yatırımlar-Mevcut Bölge'!N63)+('Yatırımlar-Genişleme1'!L63*'Yatırımlar-Genişleme1'!N63)+('Yatırımlar-Genişleme2'!L63*'Yatırımlar-Genişleme2'!N63))/SUM('Yatırımlar-Mevcut Bölge'!L63,'Yatırımlar-Genişleme1'!L63,'Yatırımlar-Genişleme2'!L63),"")</f>
        <v/>
      </c>
      <c r="O63" s="458" t="str">
        <f t="shared" si="18"/>
        <v/>
      </c>
      <c r="P63" s="827">
        <f>'Yatırımlar-Mevcut Bölge'!P63+'Yatırımlar-Genişleme1'!P63+'Yatırımlar-Genişleme2'!P63</f>
        <v>0</v>
      </c>
      <c r="Q63" s="828" t="str">
        <f>IFERROR((('Yatırımlar-Mevcut Bölge'!P63*'Yatırımlar-Mevcut Bölge'!Q63)+('Yatırımlar-Genişleme1'!P63*'Yatırımlar-Genişleme1'!Q63)+('Yatırımlar-Genişleme2'!P63*'Yatırımlar-Genişleme2'!Q63))/SUM('Yatırımlar-Mevcut Bölge'!P63,'Yatırımlar-Genişleme1'!P63,'Yatırımlar-Genişleme2'!P63),"")</f>
        <v/>
      </c>
      <c r="R63" s="828" t="str">
        <f>IFERROR((('Yatırımlar-Mevcut Bölge'!P63*'Yatırımlar-Mevcut Bölge'!R63)+('Yatırımlar-Genişleme1'!P63*'Yatırımlar-Genişleme1'!R63)+('Yatırımlar-Genişleme2'!P63*'Yatırımlar-Genişleme2'!R63))/SUM('Yatırımlar-Mevcut Bölge'!P63,'Yatırımlar-Genişleme1'!P63,'Yatırımlar-Genişleme2'!P63),"")</f>
        <v/>
      </c>
      <c r="S63" s="274" t="str">
        <f t="shared" si="19"/>
        <v/>
      </c>
    </row>
    <row r="64" spans="2:19">
      <c r="B64" s="825" t="s">
        <v>506</v>
      </c>
      <c r="C64" s="826" t="s">
        <v>102</v>
      </c>
      <c r="D64" s="827">
        <f>'Yatırımlar-Mevcut Bölge'!D64+'Yatırımlar-Genişleme1'!D64+'Yatırımlar-Genişleme2'!D64</f>
        <v>0</v>
      </c>
      <c r="E64" s="828" t="str">
        <f>IFERROR((('Yatırımlar-Mevcut Bölge'!D64*'Yatırımlar-Mevcut Bölge'!E64)+('Yatırımlar-Genişleme1'!D64*'Yatırımlar-Genişleme1'!E64)+('Yatırımlar-Genişleme2'!D64*'Yatırımlar-Genişleme2'!E64))/SUM('Yatırımlar-Mevcut Bölge'!D64,'Yatırımlar-Genişleme1'!D64,'Yatırımlar-Genişleme2'!D64),"")</f>
        <v/>
      </c>
      <c r="F64" s="828" t="str">
        <f>IFERROR((('Yatırımlar-Mevcut Bölge'!D64*'Yatırımlar-Mevcut Bölge'!F64)+('Yatırımlar-Genişleme1'!D64*'Yatırımlar-Genişleme1'!F64)+('Yatırımlar-Genişleme2'!D64*'Yatırımlar-Genişleme2'!F64))/SUM('Yatırımlar-Mevcut Bölge'!D64,'Yatırımlar-Genişleme1'!D64,'Yatırımlar-Genişleme2'!D64),"")</f>
        <v/>
      </c>
      <c r="G64" s="458" t="str">
        <f t="shared" si="16"/>
        <v/>
      </c>
      <c r="H64" s="827">
        <f>'Yatırımlar-Mevcut Bölge'!H64+'Yatırımlar-Genişleme1'!H64+'Yatırımlar-Genişleme2'!H64</f>
        <v>0</v>
      </c>
      <c r="I64" s="828" t="str">
        <f>IFERROR((('Yatırımlar-Mevcut Bölge'!H64*'Yatırımlar-Mevcut Bölge'!I64)+('Yatırımlar-Genişleme1'!H64*'Yatırımlar-Genişleme1'!I64)+('Yatırımlar-Genişleme2'!H64*'Yatırımlar-Genişleme2'!I64))/SUM('Yatırımlar-Mevcut Bölge'!H64,'Yatırımlar-Genişleme1'!H64,'Yatırımlar-Genişleme2'!H64),"")</f>
        <v/>
      </c>
      <c r="J64" s="828" t="str">
        <f>IFERROR((('Yatırımlar-Mevcut Bölge'!H64*'Yatırımlar-Mevcut Bölge'!J64)+('Yatırımlar-Genişleme1'!H64*'Yatırımlar-Genişleme1'!J64)+('Yatırımlar-Genişleme2'!H64*'Yatırımlar-Genişleme2'!J64))/SUM('Yatırımlar-Mevcut Bölge'!H64,'Yatırımlar-Genişleme1'!H64,'Yatırımlar-Genişleme2'!H64),"")</f>
        <v/>
      </c>
      <c r="K64" s="458" t="str">
        <f t="shared" si="17"/>
        <v/>
      </c>
      <c r="L64" s="827">
        <f>'Yatırımlar-Mevcut Bölge'!L64+'Yatırımlar-Genişleme1'!L64+'Yatırımlar-Genişleme2'!L64</f>
        <v>0</v>
      </c>
      <c r="M64" s="828" t="str">
        <f>IFERROR((('Yatırımlar-Mevcut Bölge'!L64*'Yatırımlar-Mevcut Bölge'!M64)+('Yatırımlar-Genişleme1'!L64*'Yatırımlar-Genişleme1'!M64)+('Yatırımlar-Genişleme2'!L64*'Yatırımlar-Genişleme2'!M64))/SUM('Yatırımlar-Mevcut Bölge'!L64,'Yatırımlar-Genişleme1'!L64,'Yatırımlar-Genişleme2'!L64),"")</f>
        <v/>
      </c>
      <c r="N64" s="828" t="str">
        <f>IFERROR((('Yatırımlar-Mevcut Bölge'!L64*'Yatırımlar-Mevcut Bölge'!N64)+('Yatırımlar-Genişleme1'!L64*'Yatırımlar-Genişleme1'!N64)+('Yatırımlar-Genişleme2'!L64*'Yatırımlar-Genişleme2'!N64))/SUM('Yatırımlar-Mevcut Bölge'!L64,'Yatırımlar-Genişleme1'!L64,'Yatırımlar-Genişleme2'!L64),"")</f>
        <v/>
      </c>
      <c r="O64" s="458" t="str">
        <f t="shared" si="18"/>
        <v/>
      </c>
      <c r="P64" s="827">
        <f>'Yatırımlar-Mevcut Bölge'!P64+'Yatırımlar-Genişleme1'!P64+'Yatırımlar-Genişleme2'!P64</f>
        <v>0</v>
      </c>
      <c r="Q64" s="828" t="str">
        <f>IFERROR((('Yatırımlar-Mevcut Bölge'!P64*'Yatırımlar-Mevcut Bölge'!Q64)+('Yatırımlar-Genişleme1'!P64*'Yatırımlar-Genişleme1'!Q64)+('Yatırımlar-Genişleme2'!P64*'Yatırımlar-Genişleme2'!Q64))/SUM('Yatırımlar-Mevcut Bölge'!P64,'Yatırımlar-Genişleme1'!P64,'Yatırımlar-Genişleme2'!P64),"")</f>
        <v/>
      </c>
      <c r="R64" s="828" t="str">
        <f>IFERROR((('Yatırımlar-Mevcut Bölge'!P64*'Yatırımlar-Mevcut Bölge'!R64)+('Yatırımlar-Genişleme1'!P64*'Yatırımlar-Genişleme1'!R64)+('Yatırımlar-Genişleme2'!P64*'Yatırımlar-Genişleme2'!R64))/SUM('Yatırımlar-Mevcut Bölge'!P64,'Yatırımlar-Genişleme1'!P64,'Yatırımlar-Genişleme2'!P64),"")</f>
        <v/>
      </c>
      <c r="S64" s="274" t="str">
        <f t="shared" si="19"/>
        <v/>
      </c>
    </row>
    <row r="65" spans="2:19">
      <c r="B65" s="824" t="s">
        <v>519</v>
      </c>
      <c r="C65" s="823"/>
      <c r="D65" s="270"/>
      <c r="E65" s="256"/>
      <c r="F65" s="256"/>
      <c r="G65" s="457">
        <f>SUM(G66:G71)</f>
        <v>0</v>
      </c>
      <c r="H65" s="270"/>
      <c r="I65" s="256"/>
      <c r="J65" s="256"/>
      <c r="K65" s="457">
        <f>SUM(K66:K71)</f>
        <v>0</v>
      </c>
      <c r="L65" s="270"/>
      <c r="M65" s="256"/>
      <c r="N65" s="256"/>
      <c r="O65" s="457">
        <f>SUM(O66:O71)</f>
        <v>0</v>
      </c>
      <c r="P65" s="270"/>
      <c r="Q65" s="256"/>
      <c r="R65" s="256"/>
      <c r="S65" s="271">
        <f>SUM(S66:S71)</f>
        <v>0</v>
      </c>
    </row>
    <row r="66" spans="2:19">
      <c r="B66" s="825" t="s">
        <v>508</v>
      </c>
      <c r="C66" s="826" t="s">
        <v>102</v>
      </c>
      <c r="D66" s="827">
        <f>'Yatırımlar-Mevcut Bölge'!D66+'Yatırımlar-Genişleme1'!D66+'Yatırımlar-Genişleme2'!D66</f>
        <v>0</v>
      </c>
      <c r="E66" s="828" t="str">
        <f>IFERROR((('Yatırımlar-Mevcut Bölge'!D66*'Yatırımlar-Mevcut Bölge'!E66)+('Yatırımlar-Genişleme1'!D66*'Yatırımlar-Genişleme1'!E66)+('Yatırımlar-Genişleme2'!D66*'Yatırımlar-Genişleme2'!E66))/SUM('Yatırımlar-Mevcut Bölge'!D66,'Yatırımlar-Genişleme1'!D66,'Yatırımlar-Genişleme2'!D66),"")</f>
        <v/>
      </c>
      <c r="F66" s="828" t="str">
        <f>IFERROR((('Yatırımlar-Mevcut Bölge'!D66*'Yatırımlar-Mevcut Bölge'!F66)+('Yatırımlar-Genişleme1'!D66*'Yatırımlar-Genişleme1'!F66)+('Yatırımlar-Genişleme2'!D66*'Yatırımlar-Genişleme2'!F66))/SUM('Yatırımlar-Mevcut Bölge'!D66,'Yatırımlar-Genişleme1'!D66,'Yatırımlar-Genişleme2'!D66),"")</f>
        <v/>
      </c>
      <c r="G66" s="458" t="str">
        <f t="shared" ref="G66:G71" si="20">IFERROR(D66*(E66+F66),"")</f>
        <v/>
      </c>
      <c r="H66" s="827">
        <f>'Yatırımlar-Mevcut Bölge'!H66+'Yatırımlar-Genişleme1'!H66+'Yatırımlar-Genişleme2'!H66</f>
        <v>0</v>
      </c>
      <c r="I66" s="828" t="str">
        <f>IFERROR((('Yatırımlar-Mevcut Bölge'!H66*'Yatırımlar-Mevcut Bölge'!I66)+('Yatırımlar-Genişleme1'!H66*'Yatırımlar-Genişleme1'!I66)+('Yatırımlar-Genişleme2'!H66*'Yatırımlar-Genişleme2'!I66))/SUM('Yatırımlar-Mevcut Bölge'!H66,'Yatırımlar-Genişleme1'!H66,'Yatırımlar-Genişleme2'!H66),"")</f>
        <v/>
      </c>
      <c r="J66" s="828" t="str">
        <f>IFERROR((('Yatırımlar-Mevcut Bölge'!H66*'Yatırımlar-Mevcut Bölge'!J66)+('Yatırımlar-Genişleme1'!H66*'Yatırımlar-Genişleme1'!J66)+('Yatırımlar-Genişleme2'!H66*'Yatırımlar-Genişleme2'!J66))/SUM('Yatırımlar-Mevcut Bölge'!H66,'Yatırımlar-Genişleme1'!H66,'Yatırımlar-Genişleme2'!H66),"")</f>
        <v/>
      </c>
      <c r="K66" s="458" t="str">
        <f t="shared" ref="K66:K71" si="21">IFERROR(H66*(I66+J66),"")</f>
        <v/>
      </c>
      <c r="L66" s="827">
        <f>'Yatırımlar-Mevcut Bölge'!L66+'Yatırımlar-Genişleme1'!L66+'Yatırımlar-Genişleme2'!L66</f>
        <v>0</v>
      </c>
      <c r="M66" s="828" t="str">
        <f>IFERROR((('Yatırımlar-Mevcut Bölge'!L66*'Yatırımlar-Mevcut Bölge'!M66)+('Yatırımlar-Genişleme1'!L66*'Yatırımlar-Genişleme1'!M66)+('Yatırımlar-Genişleme2'!L66*'Yatırımlar-Genişleme2'!M66))/SUM('Yatırımlar-Mevcut Bölge'!L66,'Yatırımlar-Genişleme1'!L66,'Yatırımlar-Genişleme2'!L66),"")</f>
        <v/>
      </c>
      <c r="N66" s="828" t="str">
        <f>IFERROR((('Yatırımlar-Mevcut Bölge'!L66*'Yatırımlar-Mevcut Bölge'!N66)+('Yatırımlar-Genişleme1'!L66*'Yatırımlar-Genişleme1'!N66)+('Yatırımlar-Genişleme2'!L66*'Yatırımlar-Genişleme2'!N66))/SUM('Yatırımlar-Mevcut Bölge'!L66,'Yatırımlar-Genişleme1'!L66,'Yatırımlar-Genişleme2'!L66),"")</f>
        <v/>
      </c>
      <c r="O66" s="458" t="str">
        <f t="shared" ref="O66:O71" si="22">IFERROR(L66*(M66+N66),"")</f>
        <v/>
      </c>
      <c r="P66" s="827">
        <f>'Yatırımlar-Mevcut Bölge'!P66+'Yatırımlar-Genişleme1'!P66+'Yatırımlar-Genişleme2'!P66</f>
        <v>0</v>
      </c>
      <c r="Q66" s="828" t="str">
        <f>IFERROR((('Yatırımlar-Mevcut Bölge'!P66*'Yatırımlar-Mevcut Bölge'!Q66)+('Yatırımlar-Genişleme1'!P66*'Yatırımlar-Genişleme1'!Q66)+('Yatırımlar-Genişleme2'!P66*'Yatırımlar-Genişleme2'!Q66))/SUM('Yatırımlar-Mevcut Bölge'!P66,'Yatırımlar-Genişleme1'!P66,'Yatırımlar-Genişleme2'!P66),"")</f>
        <v/>
      </c>
      <c r="R66" s="828" t="str">
        <f>IFERROR((('Yatırımlar-Mevcut Bölge'!P66*'Yatırımlar-Mevcut Bölge'!R66)+('Yatırımlar-Genişleme1'!P66*'Yatırımlar-Genişleme1'!R66)+('Yatırımlar-Genişleme2'!P66*'Yatırımlar-Genişleme2'!R66))/SUM('Yatırımlar-Mevcut Bölge'!P66,'Yatırımlar-Genişleme1'!P66,'Yatırımlar-Genişleme2'!P66),"")</f>
        <v/>
      </c>
      <c r="S66" s="274" t="str">
        <f t="shared" ref="S66:S71" si="23">IFERROR(P66*(Q66+R66),"")</f>
        <v/>
      </c>
    </row>
    <row r="67" spans="2:19">
      <c r="B67" s="825" t="s">
        <v>509</v>
      </c>
      <c r="C67" s="826" t="s">
        <v>102</v>
      </c>
      <c r="D67" s="827">
        <f>'Yatırımlar-Mevcut Bölge'!D67+'Yatırımlar-Genişleme1'!D67+'Yatırımlar-Genişleme2'!D67</f>
        <v>0</v>
      </c>
      <c r="E67" s="828" t="str">
        <f>IFERROR((('Yatırımlar-Mevcut Bölge'!D67*'Yatırımlar-Mevcut Bölge'!E67)+('Yatırımlar-Genişleme1'!D67*'Yatırımlar-Genişleme1'!E67)+('Yatırımlar-Genişleme2'!D67*'Yatırımlar-Genişleme2'!E67))/SUM('Yatırımlar-Mevcut Bölge'!D67,'Yatırımlar-Genişleme1'!D67,'Yatırımlar-Genişleme2'!D67),"")</f>
        <v/>
      </c>
      <c r="F67" s="828" t="str">
        <f>IFERROR((('Yatırımlar-Mevcut Bölge'!D67*'Yatırımlar-Mevcut Bölge'!F67)+('Yatırımlar-Genişleme1'!D67*'Yatırımlar-Genişleme1'!F67)+('Yatırımlar-Genişleme2'!D67*'Yatırımlar-Genişleme2'!F67))/SUM('Yatırımlar-Mevcut Bölge'!D67,'Yatırımlar-Genişleme1'!D67,'Yatırımlar-Genişleme2'!D67),"")</f>
        <v/>
      </c>
      <c r="G67" s="458" t="str">
        <f t="shared" si="20"/>
        <v/>
      </c>
      <c r="H67" s="827">
        <f>'Yatırımlar-Mevcut Bölge'!H67+'Yatırımlar-Genişleme1'!H67+'Yatırımlar-Genişleme2'!H67</f>
        <v>0</v>
      </c>
      <c r="I67" s="828" t="str">
        <f>IFERROR((('Yatırımlar-Mevcut Bölge'!H67*'Yatırımlar-Mevcut Bölge'!I67)+('Yatırımlar-Genişleme1'!H67*'Yatırımlar-Genişleme1'!I67)+('Yatırımlar-Genişleme2'!H67*'Yatırımlar-Genişleme2'!I67))/SUM('Yatırımlar-Mevcut Bölge'!H67,'Yatırımlar-Genişleme1'!H67,'Yatırımlar-Genişleme2'!H67),"")</f>
        <v/>
      </c>
      <c r="J67" s="828" t="str">
        <f>IFERROR((('Yatırımlar-Mevcut Bölge'!H67*'Yatırımlar-Mevcut Bölge'!J67)+('Yatırımlar-Genişleme1'!H67*'Yatırımlar-Genişleme1'!J67)+('Yatırımlar-Genişleme2'!H67*'Yatırımlar-Genişleme2'!J67))/SUM('Yatırımlar-Mevcut Bölge'!H67,'Yatırımlar-Genişleme1'!H67,'Yatırımlar-Genişleme2'!H67),"")</f>
        <v/>
      </c>
      <c r="K67" s="458" t="str">
        <f t="shared" si="21"/>
        <v/>
      </c>
      <c r="L67" s="827">
        <f>'Yatırımlar-Mevcut Bölge'!L67+'Yatırımlar-Genişleme1'!L67+'Yatırımlar-Genişleme2'!L67</f>
        <v>0</v>
      </c>
      <c r="M67" s="828" t="str">
        <f>IFERROR((('Yatırımlar-Mevcut Bölge'!L67*'Yatırımlar-Mevcut Bölge'!M67)+('Yatırımlar-Genişleme1'!L67*'Yatırımlar-Genişleme1'!M67)+('Yatırımlar-Genişleme2'!L67*'Yatırımlar-Genişleme2'!M67))/SUM('Yatırımlar-Mevcut Bölge'!L67,'Yatırımlar-Genişleme1'!L67,'Yatırımlar-Genişleme2'!L67),"")</f>
        <v/>
      </c>
      <c r="N67" s="828" t="str">
        <f>IFERROR((('Yatırımlar-Mevcut Bölge'!L67*'Yatırımlar-Mevcut Bölge'!N67)+('Yatırımlar-Genişleme1'!L67*'Yatırımlar-Genişleme1'!N67)+('Yatırımlar-Genişleme2'!L67*'Yatırımlar-Genişleme2'!N67))/SUM('Yatırımlar-Mevcut Bölge'!L67,'Yatırımlar-Genişleme1'!L67,'Yatırımlar-Genişleme2'!L67),"")</f>
        <v/>
      </c>
      <c r="O67" s="458" t="str">
        <f t="shared" si="22"/>
        <v/>
      </c>
      <c r="P67" s="827">
        <f>'Yatırımlar-Mevcut Bölge'!P67+'Yatırımlar-Genişleme1'!P67+'Yatırımlar-Genişleme2'!P67</f>
        <v>0</v>
      </c>
      <c r="Q67" s="828" t="str">
        <f>IFERROR((('Yatırımlar-Mevcut Bölge'!P67*'Yatırımlar-Mevcut Bölge'!Q67)+('Yatırımlar-Genişleme1'!P67*'Yatırımlar-Genişleme1'!Q67)+('Yatırımlar-Genişleme2'!P67*'Yatırımlar-Genişleme2'!Q67))/SUM('Yatırımlar-Mevcut Bölge'!P67,'Yatırımlar-Genişleme1'!P67,'Yatırımlar-Genişleme2'!P67),"")</f>
        <v/>
      </c>
      <c r="R67" s="828" t="str">
        <f>IFERROR((('Yatırımlar-Mevcut Bölge'!P67*'Yatırımlar-Mevcut Bölge'!R67)+('Yatırımlar-Genişleme1'!P67*'Yatırımlar-Genişleme1'!R67)+('Yatırımlar-Genişleme2'!P67*'Yatırımlar-Genişleme2'!R67))/SUM('Yatırımlar-Mevcut Bölge'!P67,'Yatırımlar-Genişleme1'!P67,'Yatırımlar-Genişleme2'!P67),"")</f>
        <v/>
      </c>
      <c r="S67" s="274" t="str">
        <f t="shared" si="23"/>
        <v/>
      </c>
    </row>
    <row r="68" spans="2:19">
      <c r="B68" s="825" t="s">
        <v>510</v>
      </c>
      <c r="C68" s="826" t="s">
        <v>102</v>
      </c>
      <c r="D68" s="827">
        <f>'Yatırımlar-Mevcut Bölge'!D68+'Yatırımlar-Genişleme1'!D68+'Yatırımlar-Genişleme2'!D68</f>
        <v>0</v>
      </c>
      <c r="E68" s="828" t="str">
        <f>IFERROR((('Yatırımlar-Mevcut Bölge'!D68*'Yatırımlar-Mevcut Bölge'!E68)+('Yatırımlar-Genişleme1'!D68*'Yatırımlar-Genişleme1'!E68)+('Yatırımlar-Genişleme2'!D68*'Yatırımlar-Genişleme2'!E68))/SUM('Yatırımlar-Mevcut Bölge'!D68,'Yatırımlar-Genişleme1'!D68,'Yatırımlar-Genişleme2'!D68),"")</f>
        <v/>
      </c>
      <c r="F68" s="828" t="str">
        <f>IFERROR((('Yatırımlar-Mevcut Bölge'!D68*'Yatırımlar-Mevcut Bölge'!F68)+('Yatırımlar-Genişleme1'!D68*'Yatırımlar-Genişleme1'!F68)+('Yatırımlar-Genişleme2'!D68*'Yatırımlar-Genişleme2'!F68))/SUM('Yatırımlar-Mevcut Bölge'!D68,'Yatırımlar-Genişleme1'!D68,'Yatırımlar-Genişleme2'!D68),"")</f>
        <v/>
      </c>
      <c r="G68" s="458" t="str">
        <f t="shared" si="20"/>
        <v/>
      </c>
      <c r="H68" s="827">
        <f>'Yatırımlar-Mevcut Bölge'!H68+'Yatırımlar-Genişleme1'!H68+'Yatırımlar-Genişleme2'!H68</f>
        <v>0</v>
      </c>
      <c r="I68" s="828" t="str">
        <f>IFERROR((('Yatırımlar-Mevcut Bölge'!H68*'Yatırımlar-Mevcut Bölge'!I68)+('Yatırımlar-Genişleme1'!H68*'Yatırımlar-Genişleme1'!I68)+('Yatırımlar-Genişleme2'!H68*'Yatırımlar-Genişleme2'!I68))/SUM('Yatırımlar-Mevcut Bölge'!H68,'Yatırımlar-Genişleme1'!H68,'Yatırımlar-Genişleme2'!H68),"")</f>
        <v/>
      </c>
      <c r="J68" s="828" t="str">
        <f>IFERROR((('Yatırımlar-Mevcut Bölge'!H68*'Yatırımlar-Mevcut Bölge'!J68)+('Yatırımlar-Genişleme1'!H68*'Yatırımlar-Genişleme1'!J68)+('Yatırımlar-Genişleme2'!H68*'Yatırımlar-Genişleme2'!J68))/SUM('Yatırımlar-Mevcut Bölge'!H68,'Yatırımlar-Genişleme1'!H68,'Yatırımlar-Genişleme2'!H68),"")</f>
        <v/>
      </c>
      <c r="K68" s="458" t="str">
        <f t="shared" si="21"/>
        <v/>
      </c>
      <c r="L68" s="827">
        <f>'Yatırımlar-Mevcut Bölge'!L68+'Yatırımlar-Genişleme1'!L68+'Yatırımlar-Genişleme2'!L68</f>
        <v>0</v>
      </c>
      <c r="M68" s="828" t="str">
        <f>IFERROR((('Yatırımlar-Mevcut Bölge'!L68*'Yatırımlar-Mevcut Bölge'!M68)+('Yatırımlar-Genişleme1'!L68*'Yatırımlar-Genişleme1'!M68)+('Yatırımlar-Genişleme2'!L68*'Yatırımlar-Genişleme2'!M68))/SUM('Yatırımlar-Mevcut Bölge'!L68,'Yatırımlar-Genişleme1'!L68,'Yatırımlar-Genişleme2'!L68),"")</f>
        <v/>
      </c>
      <c r="N68" s="828" t="str">
        <f>IFERROR((('Yatırımlar-Mevcut Bölge'!L68*'Yatırımlar-Mevcut Bölge'!N68)+('Yatırımlar-Genişleme1'!L68*'Yatırımlar-Genişleme1'!N68)+('Yatırımlar-Genişleme2'!L68*'Yatırımlar-Genişleme2'!N68))/SUM('Yatırımlar-Mevcut Bölge'!L68,'Yatırımlar-Genişleme1'!L68,'Yatırımlar-Genişleme2'!L68),"")</f>
        <v/>
      </c>
      <c r="O68" s="458" t="str">
        <f t="shared" si="22"/>
        <v/>
      </c>
      <c r="P68" s="827">
        <f>'Yatırımlar-Mevcut Bölge'!P68+'Yatırımlar-Genişleme1'!P68+'Yatırımlar-Genişleme2'!P68</f>
        <v>0</v>
      </c>
      <c r="Q68" s="828" t="str">
        <f>IFERROR((('Yatırımlar-Mevcut Bölge'!P68*'Yatırımlar-Mevcut Bölge'!Q68)+('Yatırımlar-Genişleme1'!P68*'Yatırımlar-Genişleme1'!Q68)+('Yatırımlar-Genişleme2'!P68*'Yatırımlar-Genişleme2'!Q68))/SUM('Yatırımlar-Mevcut Bölge'!P68,'Yatırımlar-Genişleme1'!P68,'Yatırımlar-Genişleme2'!P68),"")</f>
        <v/>
      </c>
      <c r="R68" s="828" t="str">
        <f>IFERROR((('Yatırımlar-Mevcut Bölge'!P68*'Yatırımlar-Mevcut Bölge'!R68)+('Yatırımlar-Genişleme1'!P68*'Yatırımlar-Genişleme1'!R68)+('Yatırımlar-Genişleme2'!P68*'Yatırımlar-Genişleme2'!R68))/SUM('Yatırımlar-Mevcut Bölge'!P68,'Yatırımlar-Genişleme1'!P68,'Yatırımlar-Genişleme2'!P68),"")</f>
        <v/>
      </c>
      <c r="S68" s="274" t="str">
        <f t="shared" si="23"/>
        <v/>
      </c>
    </row>
    <row r="69" spans="2:19">
      <c r="B69" s="825" t="s">
        <v>511</v>
      </c>
      <c r="C69" s="826" t="s">
        <v>102</v>
      </c>
      <c r="D69" s="827">
        <f>'Yatırımlar-Mevcut Bölge'!D69+'Yatırımlar-Genişleme1'!D69+'Yatırımlar-Genişleme2'!D69</f>
        <v>0</v>
      </c>
      <c r="E69" s="828" t="str">
        <f>IFERROR((('Yatırımlar-Mevcut Bölge'!D69*'Yatırımlar-Mevcut Bölge'!E69)+('Yatırımlar-Genişleme1'!D69*'Yatırımlar-Genişleme1'!E69)+('Yatırımlar-Genişleme2'!D69*'Yatırımlar-Genişleme2'!E69))/SUM('Yatırımlar-Mevcut Bölge'!D69,'Yatırımlar-Genişleme1'!D69,'Yatırımlar-Genişleme2'!D69),"")</f>
        <v/>
      </c>
      <c r="F69" s="828" t="str">
        <f>IFERROR((('Yatırımlar-Mevcut Bölge'!D69*'Yatırımlar-Mevcut Bölge'!F69)+('Yatırımlar-Genişleme1'!D69*'Yatırımlar-Genişleme1'!F69)+('Yatırımlar-Genişleme2'!D69*'Yatırımlar-Genişleme2'!F69))/SUM('Yatırımlar-Mevcut Bölge'!D69,'Yatırımlar-Genişleme1'!D69,'Yatırımlar-Genişleme2'!D69),"")</f>
        <v/>
      </c>
      <c r="G69" s="458" t="str">
        <f t="shared" si="20"/>
        <v/>
      </c>
      <c r="H69" s="827">
        <f>'Yatırımlar-Mevcut Bölge'!H69+'Yatırımlar-Genişleme1'!H69+'Yatırımlar-Genişleme2'!H69</f>
        <v>0</v>
      </c>
      <c r="I69" s="828" t="str">
        <f>IFERROR((('Yatırımlar-Mevcut Bölge'!H69*'Yatırımlar-Mevcut Bölge'!I69)+('Yatırımlar-Genişleme1'!H69*'Yatırımlar-Genişleme1'!I69)+('Yatırımlar-Genişleme2'!H69*'Yatırımlar-Genişleme2'!I69))/SUM('Yatırımlar-Mevcut Bölge'!H69,'Yatırımlar-Genişleme1'!H69,'Yatırımlar-Genişleme2'!H69),"")</f>
        <v/>
      </c>
      <c r="J69" s="828" t="str">
        <f>IFERROR((('Yatırımlar-Mevcut Bölge'!H69*'Yatırımlar-Mevcut Bölge'!J69)+('Yatırımlar-Genişleme1'!H69*'Yatırımlar-Genişleme1'!J69)+('Yatırımlar-Genişleme2'!H69*'Yatırımlar-Genişleme2'!J69))/SUM('Yatırımlar-Mevcut Bölge'!H69,'Yatırımlar-Genişleme1'!H69,'Yatırımlar-Genişleme2'!H69),"")</f>
        <v/>
      </c>
      <c r="K69" s="458" t="str">
        <f t="shared" si="21"/>
        <v/>
      </c>
      <c r="L69" s="827">
        <f>'Yatırımlar-Mevcut Bölge'!L69+'Yatırımlar-Genişleme1'!L69+'Yatırımlar-Genişleme2'!L69</f>
        <v>0</v>
      </c>
      <c r="M69" s="828" t="str">
        <f>IFERROR((('Yatırımlar-Mevcut Bölge'!L69*'Yatırımlar-Mevcut Bölge'!M69)+('Yatırımlar-Genişleme1'!L69*'Yatırımlar-Genişleme1'!M69)+('Yatırımlar-Genişleme2'!L69*'Yatırımlar-Genişleme2'!M69))/SUM('Yatırımlar-Mevcut Bölge'!L69,'Yatırımlar-Genişleme1'!L69,'Yatırımlar-Genişleme2'!L69),"")</f>
        <v/>
      </c>
      <c r="N69" s="828" t="str">
        <f>IFERROR((('Yatırımlar-Mevcut Bölge'!L69*'Yatırımlar-Mevcut Bölge'!N69)+('Yatırımlar-Genişleme1'!L69*'Yatırımlar-Genişleme1'!N69)+('Yatırımlar-Genişleme2'!L69*'Yatırımlar-Genişleme2'!N69))/SUM('Yatırımlar-Mevcut Bölge'!L69,'Yatırımlar-Genişleme1'!L69,'Yatırımlar-Genişleme2'!L69),"")</f>
        <v/>
      </c>
      <c r="O69" s="458" t="str">
        <f t="shared" si="22"/>
        <v/>
      </c>
      <c r="P69" s="827">
        <f>'Yatırımlar-Mevcut Bölge'!P69+'Yatırımlar-Genişleme1'!P69+'Yatırımlar-Genişleme2'!P69</f>
        <v>0</v>
      </c>
      <c r="Q69" s="828" t="str">
        <f>IFERROR((('Yatırımlar-Mevcut Bölge'!P69*'Yatırımlar-Mevcut Bölge'!Q69)+('Yatırımlar-Genişleme1'!P69*'Yatırımlar-Genişleme1'!Q69)+('Yatırımlar-Genişleme2'!P69*'Yatırımlar-Genişleme2'!Q69))/SUM('Yatırımlar-Mevcut Bölge'!P69,'Yatırımlar-Genişleme1'!P69,'Yatırımlar-Genişleme2'!P69),"")</f>
        <v/>
      </c>
      <c r="R69" s="828" t="str">
        <f>IFERROR((('Yatırımlar-Mevcut Bölge'!P69*'Yatırımlar-Mevcut Bölge'!R69)+('Yatırımlar-Genişleme1'!P69*'Yatırımlar-Genişleme1'!R69)+('Yatırımlar-Genişleme2'!P69*'Yatırımlar-Genişleme2'!R69))/SUM('Yatırımlar-Mevcut Bölge'!P69,'Yatırımlar-Genişleme1'!P69,'Yatırımlar-Genişleme2'!P69),"")</f>
        <v/>
      </c>
      <c r="S69" s="274" t="str">
        <f t="shared" si="23"/>
        <v/>
      </c>
    </row>
    <row r="70" spans="2:19">
      <c r="B70" s="825" t="s">
        <v>512</v>
      </c>
      <c r="C70" s="826" t="s">
        <v>102</v>
      </c>
      <c r="D70" s="827">
        <f>'Yatırımlar-Mevcut Bölge'!D70+'Yatırımlar-Genişleme1'!D70+'Yatırımlar-Genişleme2'!D70</f>
        <v>0</v>
      </c>
      <c r="E70" s="828" t="str">
        <f>IFERROR((('Yatırımlar-Mevcut Bölge'!D70*'Yatırımlar-Mevcut Bölge'!E70)+('Yatırımlar-Genişleme1'!D70*'Yatırımlar-Genişleme1'!E70)+('Yatırımlar-Genişleme2'!D70*'Yatırımlar-Genişleme2'!E70))/SUM('Yatırımlar-Mevcut Bölge'!D70,'Yatırımlar-Genişleme1'!D70,'Yatırımlar-Genişleme2'!D70),"")</f>
        <v/>
      </c>
      <c r="F70" s="828" t="str">
        <f>IFERROR((('Yatırımlar-Mevcut Bölge'!D70*'Yatırımlar-Mevcut Bölge'!F70)+('Yatırımlar-Genişleme1'!D70*'Yatırımlar-Genişleme1'!F70)+('Yatırımlar-Genişleme2'!D70*'Yatırımlar-Genişleme2'!F70))/SUM('Yatırımlar-Mevcut Bölge'!D70,'Yatırımlar-Genişleme1'!D70,'Yatırımlar-Genişleme2'!D70),"")</f>
        <v/>
      </c>
      <c r="G70" s="458" t="str">
        <f t="shared" si="20"/>
        <v/>
      </c>
      <c r="H70" s="827">
        <f>'Yatırımlar-Mevcut Bölge'!H70+'Yatırımlar-Genişleme1'!H70+'Yatırımlar-Genişleme2'!H70</f>
        <v>0</v>
      </c>
      <c r="I70" s="828" t="str">
        <f>IFERROR((('Yatırımlar-Mevcut Bölge'!H70*'Yatırımlar-Mevcut Bölge'!I70)+('Yatırımlar-Genişleme1'!H70*'Yatırımlar-Genişleme1'!I70)+('Yatırımlar-Genişleme2'!H70*'Yatırımlar-Genişleme2'!I70))/SUM('Yatırımlar-Mevcut Bölge'!H70,'Yatırımlar-Genişleme1'!H70,'Yatırımlar-Genişleme2'!H70),"")</f>
        <v/>
      </c>
      <c r="J70" s="828" t="str">
        <f>IFERROR((('Yatırımlar-Mevcut Bölge'!H70*'Yatırımlar-Mevcut Bölge'!J70)+('Yatırımlar-Genişleme1'!H70*'Yatırımlar-Genişleme1'!J70)+('Yatırımlar-Genişleme2'!H70*'Yatırımlar-Genişleme2'!J70))/SUM('Yatırımlar-Mevcut Bölge'!H70,'Yatırımlar-Genişleme1'!H70,'Yatırımlar-Genişleme2'!H70),"")</f>
        <v/>
      </c>
      <c r="K70" s="458" t="str">
        <f t="shared" si="21"/>
        <v/>
      </c>
      <c r="L70" s="827">
        <f>'Yatırımlar-Mevcut Bölge'!L70+'Yatırımlar-Genişleme1'!L70+'Yatırımlar-Genişleme2'!L70</f>
        <v>0</v>
      </c>
      <c r="M70" s="828" t="str">
        <f>IFERROR((('Yatırımlar-Mevcut Bölge'!L70*'Yatırımlar-Mevcut Bölge'!M70)+('Yatırımlar-Genişleme1'!L70*'Yatırımlar-Genişleme1'!M70)+('Yatırımlar-Genişleme2'!L70*'Yatırımlar-Genişleme2'!M70))/SUM('Yatırımlar-Mevcut Bölge'!L70,'Yatırımlar-Genişleme1'!L70,'Yatırımlar-Genişleme2'!L70),"")</f>
        <v/>
      </c>
      <c r="N70" s="828" t="str">
        <f>IFERROR((('Yatırımlar-Mevcut Bölge'!L70*'Yatırımlar-Mevcut Bölge'!N70)+('Yatırımlar-Genişleme1'!L70*'Yatırımlar-Genişleme1'!N70)+('Yatırımlar-Genişleme2'!L70*'Yatırımlar-Genişleme2'!N70))/SUM('Yatırımlar-Mevcut Bölge'!L70,'Yatırımlar-Genişleme1'!L70,'Yatırımlar-Genişleme2'!L70),"")</f>
        <v/>
      </c>
      <c r="O70" s="458" t="str">
        <f t="shared" si="22"/>
        <v/>
      </c>
      <c r="P70" s="827">
        <f>'Yatırımlar-Mevcut Bölge'!P70+'Yatırımlar-Genişleme1'!P70+'Yatırımlar-Genişleme2'!P70</f>
        <v>0</v>
      </c>
      <c r="Q70" s="828" t="str">
        <f>IFERROR((('Yatırımlar-Mevcut Bölge'!P70*'Yatırımlar-Mevcut Bölge'!Q70)+('Yatırımlar-Genişleme1'!P70*'Yatırımlar-Genişleme1'!Q70)+('Yatırımlar-Genişleme2'!P70*'Yatırımlar-Genişleme2'!Q70))/SUM('Yatırımlar-Mevcut Bölge'!P70,'Yatırımlar-Genişleme1'!P70,'Yatırımlar-Genişleme2'!P70),"")</f>
        <v/>
      </c>
      <c r="R70" s="828" t="str">
        <f>IFERROR((('Yatırımlar-Mevcut Bölge'!P70*'Yatırımlar-Mevcut Bölge'!R70)+('Yatırımlar-Genişleme1'!P70*'Yatırımlar-Genişleme1'!R70)+('Yatırımlar-Genişleme2'!P70*'Yatırımlar-Genişleme2'!R70))/SUM('Yatırımlar-Mevcut Bölge'!P70,'Yatırımlar-Genişleme1'!P70,'Yatırımlar-Genişleme2'!P70),"")</f>
        <v/>
      </c>
      <c r="S70" s="274" t="str">
        <f t="shared" si="23"/>
        <v/>
      </c>
    </row>
    <row r="71" spans="2:19">
      <c r="B71" s="825" t="s">
        <v>513</v>
      </c>
      <c r="C71" s="826" t="s">
        <v>102</v>
      </c>
      <c r="D71" s="827">
        <f>'Yatırımlar-Mevcut Bölge'!D71+'Yatırımlar-Genişleme1'!D71+'Yatırımlar-Genişleme2'!D71</f>
        <v>0</v>
      </c>
      <c r="E71" s="828" t="str">
        <f>IFERROR((('Yatırımlar-Mevcut Bölge'!D71*'Yatırımlar-Mevcut Bölge'!E71)+('Yatırımlar-Genişleme1'!D71*'Yatırımlar-Genişleme1'!E71)+('Yatırımlar-Genişleme2'!D71*'Yatırımlar-Genişleme2'!E71))/SUM('Yatırımlar-Mevcut Bölge'!D71,'Yatırımlar-Genişleme1'!D71,'Yatırımlar-Genişleme2'!D71),"")</f>
        <v/>
      </c>
      <c r="F71" s="828" t="str">
        <f>IFERROR((('Yatırımlar-Mevcut Bölge'!D71*'Yatırımlar-Mevcut Bölge'!F71)+('Yatırımlar-Genişleme1'!D71*'Yatırımlar-Genişleme1'!F71)+('Yatırımlar-Genişleme2'!D71*'Yatırımlar-Genişleme2'!F71))/SUM('Yatırımlar-Mevcut Bölge'!D71,'Yatırımlar-Genişleme1'!D71,'Yatırımlar-Genişleme2'!D71),"")</f>
        <v/>
      </c>
      <c r="G71" s="458" t="str">
        <f t="shared" si="20"/>
        <v/>
      </c>
      <c r="H71" s="827">
        <f>'Yatırımlar-Mevcut Bölge'!H71+'Yatırımlar-Genişleme1'!H71+'Yatırımlar-Genişleme2'!H71</f>
        <v>0</v>
      </c>
      <c r="I71" s="828" t="str">
        <f>IFERROR((('Yatırımlar-Mevcut Bölge'!H71*'Yatırımlar-Mevcut Bölge'!I71)+('Yatırımlar-Genişleme1'!H71*'Yatırımlar-Genişleme1'!I71)+('Yatırımlar-Genişleme2'!H71*'Yatırımlar-Genişleme2'!I71))/SUM('Yatırımlar-Mevcut Bölge'!H71,'Yatırımlar-Genişleme1'!H71,'Yatırımlar-Genişleme2'!H71),"")</f>
        <v/>
      </c>
      <c r="J71" s="828" t="str">
        <f>IFERROR((('Yatırımlar-Mevcut Bölge'!H71*'Yatırımlar-Mevcut Bölge'!J71)+('Yatırımlar-Genişleme1'!H71*'Yatırımlar-Genişleme1'!J71)+('Yatırımlar-Genişleme2'!H71*'Yatırımlar-Genişleme2'!J71))/SUM('Yatırımlar-Mevcut Bölge'!H71,'Yatırımlar-Genişleme1'!H71,'Yatırımlar-Genişleme2'!H71),"")</f>
        <v/>
      </c>
      <c r="K71" s="458" t="str">
        <f t="shared" si="21"/>
        <v/>
      </c>
      <c r="L71" s="827">
        <f>'Yatırımlar-Mevcut Bölge'!L71+'Yatırımlar-Genişleme1'!L71+'Yatırımlar-Genişleme2'!L71</f>
        <v>0</v>
      </c>
      <c r="M71" s="828" t="str">
        <f>IFERROR((('Yatırımlar-Mevcut Bölge'!L71*'Yatırımlar-Mevcut Bölge'!M71)+('Yatırımlar-Genişleme1'!L71*'Yatırımlar-Genişleme1'!M71)+('Yatırımlar-Genişleme2'!L71*'Yatırımlar-Genişleme2'!M71))/SUM('Yatırımlar-Mevcut Bölge'!L71,'Yatırımlar-Genişleme1'!L71,'Yatırımlar-Genişleme2'!L71),"")</f>
        <v/>
      </c>
      <c r="N71" s="828" t="str">
        <f>IFERROR((('Yatırımlar-Mevcut Bölge'!L71*'Yatırımlar-Mevcut Bölge'!N71)+('Yatırımlar-Genişleme1'!L71*'Yatırımlar-Genişleme1'!N71)+('Yatırımlar-Genişleme2'!L71*'Yatırımlar-Genişleme2'!N71))/SUM('Yatırımlar-Mevcut Bölge'!L71,'Yatırımlar-Genişleme1'!L71,'Yatırımlar-Genişleme2'!L71),"")</f>
        <v/>
      </c>
      <c r="O71" s="458" t="str">
        <f t="shared" si="22"/>
        <v/>
      </c>
      <c r="P71" s="827">
        <f>'Yatırımlar-Mevcut Bölge'!P71+'Yatırımlar-Genişleme1'!P71+'Yatırımlar-Genişleme2'!P71</f>
        <v>0</v>
      </c>
      <c r="Q71" s="828" t="str">
        <f>IFERROR((('Yatırımlar-Mevcut Bölge'!P71*'Yatırımlar-Mevcut Bölge'!Q71)+('Yatırımlar-Genişleme1'!P71*'Yatırımlar-Genişleme1'!Q71)+('Yatırımlar-Genişleme2'!P71*'Yatırımlar-Genişleme2'!Q71))/SUM('Yatırımlar-Mevcut Bölge'!P71,'Yatırımlar-Genişleme1'!P71,'Yatırımlar-Genişleme2'!P71),"")</f>
        <v/>
      </c>
      <c r="R71" s="828" t="str">
        <f>IFERROR((('Yatırımlar-Mevcut Bölge'!P71*'Yatırımlar-Mevcut Bölge'!R71)+('Yatırımlar-Genişleme1'!P71*'Yatırımlar-Genişleme1'!R71)+('Yatırımlar-Genişleme2'!P71*'Yatırımlar-Genişleme2'!R71))/SUM('Yatırımlar-Mevcut Bölge'!P71,'Yatırımlar-Genişleme1'!P71,'Yatırımlar-Genişleme2'!P71),"")</f>
        <v/>
      </c>
      <c r="S71" s="274" t="str">
        <f t="shared" si="23"/>
        <v/>
      </c>
    </row>
    <row r="72" spans="2:19" s="145" customFormat="1" ht="13.5" thickBot="1">
      <c r="B72" s="880" t="s">
        <v>1079</v>
      </c>
      <c r="C72" s="266" t="s">
        <v>756</v>
      </c>
      <c r="D72" s="276"/>
      <c r="E72" s="277"/>
      <c r="F72" s="277"/>
      <c r="G72" s="873"/>
      <c r="H72" s="276"/>
      <c r="I72" s="277"/>
      <c r="J72" s="277"/>
      <c r="K72" s="873"/>
      <c r="L72" s="276"/>
      <c r="M72" s="277"/>
      <c r="N72" s="277"/>
      <c r="O72" s="873"/>
      <c r="P72" s="276"/>
      <c r="Q72" s="277"/>
      <c r="R72" s="277"/>
      <c r="S72" s="873"/>
    </row>
    <row r="73" spans="2:19">
      <c r="B73" s="822" t="s">
        <v>1080</v>
      </c>
      <c r="C73" s="823"/>
      <c r="D73" s="270"/>
      <c r="E73" s="256"/>
      <c r="F73" s="256"/>
      <c r="G73" s="457">
        <f>SUM(G74,G87)</f>
        <v>0</v>
      </c>
      <c r="H73" s="270"/>
      <c r="I73" s="256"/>
      <c r="J73" s="256"/>
      <c r="K73" s="457">
        <f>SUM(K74,K87)</f>
        <v>0</v>
      </c>
      <c r="L73" s="270"/>
      <c r="M73" s="256"/>
      <c r="N73" s="256"/>
      <c r="O73" s="457">
        <f>SUM(O74,O87)</f>
        <v>0</v>
      </c>
      <c r="P73" s="270"/>
      <c r="Q73" s="256"/>
      <c r="R73" s="256"/>
      <c r="S73" s="271">
        <f>SUM(S74,S87)</f>
        <v>0</v>
      </c>
    </row>
    <row r="74" spans="2:19" ht="25.5">
      <c r="B74" s="829" t="s">
        <v>1081</v>
      </c>
      <c r="C74" s="823"/>
      <c r="D74" s="270"/>
      <c r="E74" s="256"/>
      <c r="F74" s="256"/>
      <c r="G74" s="457">
        <f>SUM(G75:G86)</f>
        <v>0</v>
      </c>
      <c r="H74" s="270"/>
      <c r="I74" s="256"/>
      <c r="J74" s="256"/>
      <c r="K74" s="457">
        <f>SUM(K75:K86)</f>
        <v>0</v>
      </c>
      <c r="L74" s="270"/>
      <c r="M74" s="256"/>
      <c r="N74" s="256"/>
      <c r="O74" s="457">
        <f>SUM(O75:O86)</f>
        <v>0</v>
      </c>
      <c r="P74" s="270"/>
      <c r="Q74" s="256"/>
      <c r="R74" s="256"/>
      <c r="S74" s="271">
        <f>SUM(S75:S86)</f>
        <v>0</v>
      </c>
    </row>
    <row r="75" spans="2:19">
      <c r="B75" s="263" t="s">
        <v>822</v>
      </c>
      <c r="C75" s="826" t="s">
        <v>102</v>
      </c>
      <c r="D75" s="827">
        <f>'Yatırımlar-Mevcut Bölge'!D75+'Yatırımlar-Genişleme1'!D76+'Yatırımlar-Genişleme2'!D75</f>
        <v>0</v>
      </c>
      <c r="E75" s="828" t="str">
        <f>IFERROR((('Yatırımlar-Mevcut Bölge'!D75*'Yatırımlar-Mevcut Bölge'!E75)+('Yatırımlar-Genişleme1'!D76*'Yatırımlar-Genişleme1'!E76)+('Yatırımlar-Genişleme2'!D75*'Yatırımlar-Genişleme2'!E75))/SUM('Yatırımlar-Mevcut Bölge'!D75,'Yatırımlar-Genişleme1'!D76,'Yatırımlar-Genişleme2'!D75),"")</f>
        <v/>
      </c>
      <c r="F75" s="828" t="str">
        <f>IFERROR((('Yatırımlar-Mevcut Bölge'!D75*'Yatırımlar-Mevcut Bölge'!F75)+('Yatırımlar-Genişleme1'!D76*'Yatırımlar-Genişleme1'!F76)+('Yatırımlar-Genişleme2'!D75*'Yatırımlar-Genişleme2'!F75))/SUM('Yatırımlar-Mevcut Bölge'!D75,'Yatırımlar-Genişleme1'!D76,'Yatırımlar-Genişleme2'!D75),"")</f>
        <v/>
      </c>
      <c r="G75" s="458" t="str">
        <f t="shared" ref="G75:G86" si="24">IFERROR(D75*(E75+F75),"")</f>
        <v/>
      </c>
      <c r="H75" s="827">
        <f>'Yatırımlar-Mevcut Bölge'!H75+'Yatırımlar-Genişleme1'!H75+'Yatırımlar-Genişleme2'!H75</f>
        <v>0</v>
      </c>
      <c r="I75" s="828" t="str">
        <f>IFERROR((('Yatırımlar-Mevcut Bölge'!H75*'Yatırımlar-Mevcut Bölge'!I75)+('Yatırımlar-Genişleme1'!H75*'Yatırımlar-Genişleme1'!I75)+('Yatırımlar-Genişleme2'!H75*'Yatırımlar-Genişleme2'!I75))/SUM('Yatırımlar-Mevcut Bölge'!H75,'Yatırımlar-Genişleme1'!H75,'Yatırımlar-Genişleme2'!H75),"")</f>
        <v/>
      </c>
      <c r="J75" s="828" t="str">
        <f>IFERROR((('Yatırımlar-Mevcut Bölge'!H75*'Yatırımlar-Mevcut Bölge'!J75)+('Yatırımlar-Genişleme1'!H75*'Yatırımlar-Genişleme1'!J75)+('Yatırımlar-Genişleme2'!H75*'Yatırımlar-Genişleme2'!J75))/SUM('Yatırımlar-Mevcut Bölge'!H75,'Yatırımlar-Genişleme1'!H75,'Yatırımlar-Genişleme2'!H75),"")</f>
        <v/>
      </c>
      <c r="K75" s="458" t="str">
        <f t="shared" ref="K75:K86" si="25">IFERROR(H75*(I75+J75),"")</f>
        <v/>
      </c>
      <c r="L75" s="827">
        <f>'Yatırımlar-Mevcut Bölge'!L75+'Yatırımlar-Genişleme1'!L75+'Yatırımlar-Genişleme2'!L75</f>
        <v>0</v>
      </c>
      <c r="M75" s="828" t="str">
        <f>IFERROR((('Yatırımlar-Mevcut Bölge'!L75*'Yatırımlar-Mevcut Bölge'!M75)+('Yatırımlar-Genişleme1'!L75*'Yatırımlar-Genişleme1'!M75)+('Yatırımlar-Genişleme2'!L75*'Yatırımlar-Genişleme2'!M75))/SUM('Yatırımlar-Mevcut Bölge'!L75,'Yatırımlar-Genişleme1'!L75,'Yatırımlar-Genişleme2'!L75),"")</f>
        <v/>
      </c>
      <c r="N75" s="828" t="str">
        <f>IFERROR((('Yatırımlar-Mevcut Bölge'!L75*'Yatırımlar-Mevcut Bölge'!N75)+('Yatırımlar-Genişleme1'!L75*'Yatırımlar-Genişleme1'!N75)+('Yatırımlar-Genişleme2'!L75*'Yatırımlar-Genişleme2'!N75))/SUM('Yatırımlar-Mevcut Bölge'!L75,'Yatırımlar-Genişleme1'!L75,'Yatırımlar-Genişleme2'!L75),"")</f>
        <v/>
      </c>
      <c r="O75" s="458" t="str">
        <f t="shared" ref="O75:O86" si="26">IFERROR(L75*(M75+N75),"")</f>
        <v/>
      </c>
      <c r="P75" s="827">
        <f>'Yatırımlar-Mevcut Bölge'!P75+'Yatırımlar-Genişleme1'!P75+'Yatırımlar-Genişleme2'!P75</f>
        <v>0</v>
      </c>
      <c r="Q75" s="828" t="str">
        <f>IFERROR((('Yatırımlar-Mevcut Bölge'!P75*'Yatırımlar-Mevcut Bölge'!Q75)+('Yatırımlar-Genişleme1'!P75*'Yatırımlar-Genişleme1'!Q75)+('Yatırımlar-Genişleme2'!P75*'Yatırımlar-Genişleme2'!Q75))/SUM('Yatırımlar-Mevcut Bölge'!P75,'Yatırımlar-Genişleme1'!P75,'Yatırımlar-Genişleme2'!P75),"")</f>
        <v/>
      </c>
      <c r="R75" s="828" t="str">
        <f>IFERROR((('Yatırımlar-Mevcut Bölge'!P75*'Yatırımlar-Mevcut Bölge'!R75)+('Yatırımlar-Genişleme1'!P75*'Yatırımlar-Genişleme1'!R75)+('Yatırımlar-Genişleme2'!P75*'Yatırımlar-Genişleme2'!R75))/SUM('Yatırımlar-Mevcut Bölge'!P75,'Yatırımlar-Genişleme1'!P75,'Yatırımlar-Genişleme2'!P75),"")</f>
        <v/>
      </c>
      <c r="S75" s="274" t="str">
        <f t="shared" ref="S75:S86" si="27">IFERROR(P75*(Q75+R75),"")</f>
        <v/>
      </c>
    </row>
    <row r="76" spans="2:19">
      <c r="B76" s="263" t="s">
        <v>823</v>
      </c>
      <c r="C76" s="826" t="s">
        <v>102</v>
      </c>
      <c r="D76" s="827">
        <f>'Yatırımlar-Mevcut Bölge'!D76+'Yatırımlar-Genişleme1'!D77+'Yatırımlar-Genişleme2'!D76</f>
        <v>0</v>
      </c>
      <c r="E76" s="828" t="str">
        <f>IFERROR((('Yatırımlar-Mevcut Bölge'!D76*'Yatırımlar-Mevcut Bölge'!E76)+('Yatırımlar-Genişleme1'!D77*'Yatırımlar-Genişleme1'!E77)+('Yatırımlar-Genişleme2'!D76*'Yatırımlar-Genişleme2'!E76))/SUM('Yatırımlar-Mevcut Bölge'!D76,'Yatırımlar-Genişleme1'!D77,'Yatırımlar-Genişleme2'!D76),"")</f>
        <v/>
      </c>
      <c r="F76" s="828" t="str">
        <f>IFERROR((('Yatırımlar-Mevcut Bölge'!D76*'Yatırımlar-Mevcut Bölge'!F76)+('Yatırımlar-Genişleme1'!D77*'Yatırımlar-Genişleme1'!F77)+('Yatırımlar-Genişleme2'!D76*'Yatırımlar-Genişleme2'!F76))/SUM('Yatırımlar-Mevcut Bölge'!D76,'Yatırımlar-Genişleme1'!D77,'Yatırımlar-Genişleme2'!D76),"")</f>
        <v/>
      </c>
      <c r="G76" s="458" t="str">
        <f t="shared" si="24"/>
        <v/>
      </c>
      <c r="H76" s="827">
        <f>'Yatırımlar-Mevcut Bölge'!H76+'Yatırımlar-Genişleme1'!H76+'Yatırımlar-Genişleme2'!H76</f>
        <v>0</v>
      </c>
      <c r="I76" s="828" t="str">
        <f>IFERROR((('Yatırımlar-Mevcut Bölge'!H76*'Yatırımlar-Mevcut Bölge'!I76)+('Yatırımlar-Genişleme1'!H76*'Yatırımlar-Genişleme1'!I76)+('Yatırımlar-Genişleme2'!H76*'Yatırımlar-Genişleme2'!I76))/SUM('Yatırımlar-Mevcut Bölge'!H76,'Yatırımlar-Genişleme1'!H76,'Yatırımlar-Genişleme2'!H76),"")</f>
        <v/>
      </c>
      <c r="J76" s="828" t="str">
        <f>IFERROR((('Yatırımlar-Mevcut Bölge'!H76*'Yatırımlar-Mevcut Bölge'!J76)+('Yatırımlar-Genişleme1'!H76*'Yatırımlar-Genişleme1'!J76)+('Yatırımlar-Genişleme2'!H76*'Yatırımlar-Genişleme2'!J76))/SUM('Yatırımlar-Mevcut Bölge'!H76,'Yatırımlar-Genişleme1'!H76,'Yatırımlar-Genişleme2'!H76),"")</f>
        <v/>
      </c>
      <c r="K76" s="458" t="str">
        <f t="shared" si="25"/>
        <v/>
      </c>
      <c r="L76" s="827">
        <f>'Yatırımlar-Mevcut Bölge'!L76+'Yatırımlar-Genişleme1'!L76+'Yatırımlar-Genişleme2'!L76</f>
        <v>0</v>
      </c>
      <c r="M76" s="828" t="str">
        <f>IFERROR((('Yatırımlar-Mevcut Bölge'!L76*'Yatırımlar-Mevcut Bölge'!M76)+('Yatırımlar-Genişleme1'!L76*'Yatırımlar-Genişleme1'!M76)+('Yatırımlar-Genişleme2'!L76*'Yatırımlar-Genişleme2'!M76))/SUM('Yatırımlar-Mevcut Bölge'!L76,'Yatırımlar-Genişleme1'!L76,'Yatırımlar-Genişleme2'!L76),"")</f>
        <v/>
      </c>
      <c r="N76" s="828" t="str">
        <f>IFERROR((('Yatırımlar-Mevcut Bölge'!L76*'Yatırımlar-Mevcut Bölge'!N76)+('Yatırımlar-Genişleme1'!L76*'Yatırımlar-Genişleme1'!N76)+('Yatırımlar-Genişleme2'!L76*'Yatırımlar-Genişleme2'!N76))/SUM('Yatırımlar-Mevcut Bölge'!L76,'Yatırımlar-Genişleme1'!L76,'Yatırımlar-Genişleme2'!L76),"")</f>
        <v/>
      </c>
      <c r="O76" s="458" t="str">
        <f t="shared" si="26"/>
        <v/>
      </c>
      <c r="P76" s="827">
        <f>'Yatırımlar-Mevcut Bölge'!P76+'Yatırımlar-Genişleme1'!P76+'Yatırımlar-Genişleme2'!P76</f>
        <v>0</v>
      </c>
      <c r="Q76" s="828" t="str">
        <f>IFERROR((('Yatırımlar-Mevcut Bölge'!P76*'Yatırımlar-Mevcut Bölge'!Q76)+('Yatırımlar-Genişleme1'!P76*'Yatırımlar-Genişleme1'!Q76)+('Yatırımlar-Genişleme2'!P76*'Yatırımlar-Genişleme2'!Q76))/SUM('Yatırımlar-Mevcut Bölge'!P76,'Yatırımlar-Genişleme1'!P76,'Yatırımlar-Genişleme2'!P76),"")</f>
        <v/>
      </c>
      <c r="R76" s="828" t="str">
        <f>IFERROR((('Yatırımlar-Mevcut Bölge'!P76*'Yatırımlar-Mevcut Bölge'!R76)+('Yatırımlar-Genişleme1'!P76*'Yatırımlar-Genişleme1'!R76)+('Yatırımlar-Genişleme2'!P76*'Yatırımlar-Genişleme2'!R76))/SUM('Yatırımlar-Mevcut Bölge'!P76,'Yatırımlar-Genişleme1'!P76,'Yatırımlar-Genişleme2'!P76),"")</f>
        <v/>
      </c>
      <c r="S76" s="274" t="str">
        <f t="shared" si="27"/>
        <v/>
      </c>
    </row>
    <row r="77" spans="2:19">
      <c r="B77" s="263" t="s">
        <v>824</v>
      </c>
      <c r="C77" s="826" t="s">
        <v>102</v>
      </c>
      <c r="D77" s="827">
        <f>'Yatırımlar-Mevcut Bölge'!D77+'Yatırımlar-Genişleme1'!D78+'Yatırımlar-Genişleme2'!D77</f>
        <v>0</v>
      </c>
      <c r="E77" s="828" t="str">
        <f>IFERROR((('Yatırımlar-Mevcut Bölge'!D77*'Yatırımlar-Mevcut Bölge'!E77)+('Yatırımlar-Genişleme1'!D78*'Yatırımlar-Genişleme1'!E78)+('Yatırımlar-Genişleme2'!D77*'Yatırımlar-Genişleme2'!E77))/SUM('Yatırımlar-Mevcut Bölge'!D77,'Yatırımlar-Genişleme1'!D78,'Yatırımlar-Genişleme2'!D77),"")</f>
        <v/>
      </c>
      <c r="F77" s="828" t="str">
        <f>IFERROR((('Yatırımlar-Mevcut Bölge'!D77*'Yatırımlar-Mevcut Bölge'!F77)+('Yatırımlar-Genişleme1'!D78*'Yatırımlar-Genişleme1'!F78)+('Yatırımlar-Genişleme2'!D77*'Yatırımlar-Genişleme2'!F77))/SUM('Yatırımlar-Mevcut Bölge'!D77,'Yatırımlar-Genişleme1'!D78,'Yatırımlar-Genişleme2'!D77),"")</f>
        <v/>
      </c>
      <c r="G77" s="458" t="str">
        <f t="shared" si="24"/>
        <v/>
      </c>
      <c r="H77" s="827">
        <f>'Yatırımlar-Mevcut Bölge'!H77+'Yatırımlar-Genişleme1'!H77+'Yatırımlar-Genişleme2'!H77</f>
        <v>0</v>
      </c>
      <c r="I77" s="828" t="str">
        <f>IFERROR((('Yatırımlar-Mevcut Bölge'!H77*'Yatırımlar-Mevcut Bölge'!I77)+('Yatırımlar-Genişleme1'!H77*'Yatırımlar-Genişleme1'!I77)+('Yatırımlar-Genişleme2'!H77*'Yatırımlar-Genişleme2'!I77))/SUM('Yatırımlar-Mevcut Bölge'!H77,'Yatırımlar-Genişleme1'!H77,'Yatırımlar-Genişleme2'!H77),"")</f>
        <v/>
      </c>
      <c r="J77" s="828" t="str">
        <f>IFERROR((('Yatırımlar-Mevcut Bölge'!H77*'Yatırımlar-Mevcut Bölge'!J77)+('Yatırımlar-Genişleme1'!H77*'Yatırımlar-Genişleme1'!J77)+('Yatırımlar-Genişleme2'!H77*'Yatırımlar-Genişleme2'!J77))/SUM('Yatırımlar-Mevcut Bölge'!H77,'Yatırımlar-Genişleme1'!H77,'Yatırımlar-Genişleme2'!H77),"")</f>
        <v/>
      </c>
      <c r="K77" s="458" t="str">
        <f t="shared" si="25"/>
        <v/>
      </c>
      <c r="L77" s="827">
        <f>'Yatırımlar-Mevcut Bölge'!L77+'Yatırımlar-Genişleme1'!L77+'Yatırımlar-Genişleme2'!L77</f>
        <v>0</v>
      </c>
      <c r="M77" s="828" t="str">
        <f>IFERROR((('Yatırımlar-Mevcut Bölge'!L77*'Yatırımlar-Mevcut Bölge'!M77)+('Yatırımlar-Genişleme1'!L77*'Yatırımlar-Genişleme1'!M77)+('Yatırımlar-Genişleme2'!L77*'Yatırımlar-Genişleme2'!M77))/SUM('Yatırımlar-Mevcut Bölge'!L77,'Yatırımlar-Genişleme1'!L77,'Yatırımlar-Genişleme2'!L77),"")</f>
        <v/>
      </c>
      <c r="N77" s="828" t="str">
        <f>IFERROR((('Yatırımlar-Mevcut Bölge'!L77*'Yatırımlar-Mevcut Bölge'!N77)+('Yatırımlar-Genişleme1'!L77*'Yatırımlar-Genişleme1'!N77)+('Yatırımlar-Genişleme2'!L77*'Yatırımlar-Genişleme2'!N77))/SUM('Yatırımlar-Mevcut Bölge'!L77,'Yatırımlar-Genişleme1'!L77,'Yatırımlar-Genişleme2'!L77),"")</f>
        <v/>
      </c>
      <c r="O77" s="458" t="str">
        <f t="shared" si="26"/>
        <v/>
      </c>
      <c r="P77" s="827">
        <f>'Yatırımlar-Mevcut Bölge'!P77+'Yatırımlar-Genişleme1'!P77+'Yatırımlar-Genişleme2'!P77</f>
        <v>0</v>
      </c>
      <c r="Q77" s="828" t="str">
        <f>IFERROR((('Yatırımlar-Mevcut Bölge'!P77*'Yatırımlar-Mevcut Bölge'!Q77)+('Yatırımlar-Genişleme1'!P77*'Yatırımlar-Genişleme1'!Q77)+('Yatırımlar-Genişleme2'!P77*'Yatırımlar-Genişleme2'!Q77))/SUM('Yatırımlar-Mevcut Bölge'!P77,'Yatırımlar-Genişleme1'!P77,'Yatırımlar-Genişleme2'!P77),"")</f>
        <v/>
      </c>
      <c r="R77" s="828" t="str">
        <f>IFERROR((('Yatırımlar-Mevcut Bölge'!P77*'Yatırımlar-Mevcut Bölge'!R77)+('Yatırımlar-Genişleme1'!P77*'Yatırımlar-Genişleme1'!R77)+('Yatırımlar-Genişleme2'!P77*'Yatırımlar-Genişleme2'!R77))/SUM('Yatırımlar-Mevcut Bölge'!P77,'Yatırımlar-Genişleme1'!P77,'Yatırımlar-Genişleme2'!P77),"")</f>
        <v/>
      </c>
      <c r="S77" s="274" t="str">
        <f t="shared" si="27"/>
        <v/>
      </c>
    </row>
    <row r="78" spans="2:19">
      <c r="B78" s="263" t="s">
        <v>825</v>
      </c>
      <c r="C78" s="826" t="s">
        <v>102</v>
      </c>
      <c r="D78" s="827">
        <f>'Yatırımlar-Mevcut Bölge'!D78+'Yatırımlar-Genişleme1'!D79+'Yatırımlar-Genişleme2'!D78</f>
        <v>0</v>
      </c>
      <c r="E78" s="828" t="str">
        <f>IFERROR((('Yatırımlar-Mevcut Bölge'!D78*'Yatırımlar-Mevcut Bölge'!E78)+('Yatırımlar-Genişleme1'!D79*'Yatırımlar-Genişleme1'!E79)+('Yatırımlar-Genişleme2'!D78*'Yatırımlar-Genişleme2'!E78))/SUM('Yatırımlar-Mevcut Bölge'!D78,'Yatırımlar-Genişleme1'!D79,'Yatırımlar-Genişleme2'!D78),"")</f>
        <v/>
      </c>
      <c r="F78" s="828" t="str">
        <f>IFERROR((('Yatırımlar-Mevcut Bölge'!D78*'Yatırımlar-Mevcut Bölge'!F78)+('Yatırımlar-Genişleme1'!D79*'Yatırımlar-Genişleme1'!F79)+('Yatırımlar-Genişleme2'!D78*'Yatırımlar-Genişleme2'!F78))/SUM('Yatırımlar-Mevcut Bölge'!D78,'Yatırımlar-Genişleme1'!D79,'Yatırımlar-Genişleme2'!D78),"")</f>
        <v/>
      </c>
      <c r="G78" s="458" t="str">
        <f t="shared" si="24"/>
        <v/>
      </c>
      <c r="H78" s="827">
        <f>'Yatırımlar-Mevcut Bölge'!H78+'Yatırımlar-Genişleme1'!H78+'Yatırımlar-Genişleme2'!H78</f>
        <v>0</v>
      </c>
      <c r="I78" s="828" t="str">
        <f>IFERROR((('Yatırımlar-Mevcut Bölge'!H78*'Yatırımlar-Mevcut Bölge'!I78)+('Yatırımlar-Genişleme1'!H78*'Yatırımlar-Genişleme1'!I78)+('Yatırımlar-Genişleme2'!H78*'Yatırımlar-Genişleme2'!I78))/SUM('Yatırımlar-Mevcut Bölge'!H78,'Yatırımlar-Genişleme1'!H78,'Yatırımlar-Genişleme2'!H78),"")</f>
        <v/>
      </c>
      <c r="J78" s="828" t="str">
        <f>IFERROR((('Yatırımlar-Mevcut Bölge'!H78*'Yatırımlar-Mevcut Bölge'!J78)+('Yatırımlar-Genişleme1'!H78*'Yatırımlar-Genişleme1'!J78)+('Yatırımlar-Genişleme2'!H78*'Yatırımlar-Genişleme2'!J78))/SUM('Yatırımlar-Mevcut Bölge'!H78,'Yatırımlar-Genişleme1'!H78,'Yatırımlar-Genişleme2'!H78),"")</f>
        <v/>
      </c>
      <c r="K78" s="458" t="str">
        <f t="shared" si="25"/>
        <v/>
      </c>
      <c r="L78" s="827">
        <f>'Yatırımlar-Mevcut Bölge'!L78+'Yatırımlar-Genişleme1'!L78+'Yatırımlar-Genişleme2'!L78</f>
        <v>0</v>
      </c>
      <c r="M78" s="828" t="str">
        <f>IFERROR((('Yatırımlar-Mevcut Bölge'!L78*'Yatırımlar-Mevcut Bölge'!M78)+('Yatırımlar-Genişleme1'!L78*'Yatırımlar-Genişleme1'!M78)+('Yatırımlar-Genişleme2'!L78*'Yatırımlar-Genişleme2'!M78))/SUM('Yatırımlar-Mevcut Bölge'!L78,'Yatırımlar-Genişleme1'!L78,'Yatırımlar-Genişleme2'!L78),"")</f>
        <v/>
      </c>
      <c r="N78" s="828" t="str">
        <f>IFERROR((('Yatırımlar-Mevcut Bölge'!L78*'Yatırımlar-Mevcut Bölge'!N78)+('Yatırımlar-Genişleme1'!L78*'Yatırımlar-Genişleme1'!N78)+('Yatırımlar-Genişleme2'!L78*'Yatırımlar-Genişleme2'!N78))/SUM('Yatırımlar-Mevcut Bölge'!L78,'Yatırımlar-Genişleme1'!L78,'Yatırımlar-Genişleme2'!L78),"")</f>
        <v/>
      </c>
      <c r="O78" s="458" t="str">
        <f t="shared" si="26"/>
        <v/>
      </c>
      <c r="P78" s="827">
        <f>'Yatırımlar-Mevcut Bölge'!P78+'Yatırımlar-Genişleme1'!P78+'Yatırımlar-Genişleme2'!P78</f>
        <v>0</v>
      </c>
      <c r="Q78" s="828" t="str">
        <f>IFERROR((('Yatırımlar-Mevcut Bölge'!P78*'Yatırımlar-Mevcut Bölge'!Q78)+('Yatırımlar-Genişleme1'!P78*'Yatırımlar-Genişleme1'!Q78)+('Yatırımlar-Genişleme2'!P78*'Yatırımlar-Genişleme2'!Q78))/SUM('Yatırımlar-Mevcut Bölge'!P78,'Yatırımlar-Genişleme1'!P78,'Yatırımlar-Genişleme2'!P78),"")</f>
        <v/>
      </c>
      <c r="R78" s="828" t="str">
        <f>IFERROR((('Yatırımlar-Mevcut Bölge'!P78*'Yatırımlar-Mevcut Bölge'!R78)+('Yatırımlar-Genişleme1'!P78*'Yatırımlar-Genişleme1'!R78)+('Yatırımlar-Genişleme2'!P78*'Yatırımlar-Genişleme2'!R78))/SUM('Yatırımlar-Mevcut Bölge'!P78,'Yatırımlar-Genişleme1'!P78,'Yatırımlar-Genişleme2'!P78),"")</f>
        <v/>
      </c>
      <c r="S78" s="274" t="str">
        <f t="shared" si="27"/>
        <v/>
      </c>
    </row>
    <row r="79" spans="2:19">
      <c r="B79" s="263" t="s">
        <v>826</v>
      </c>
      <c r="C79" s="826" t="s">
        <v>102</v>
      </c>
      <c r="D79" s="827">
        <f>'Yatırımlar-Mevcut Bölge'!D79+'Yatırımlar-Genişleme1'!D80+'Yatırımlar-Genişleme2'!D79</f>
        <v>0</v>
      </c>
      <c r="E79" s="828" t="str">
        <f>IFERROR((('Yatırımlar-Mevcut Bölge'!D79*'Yatırımlar-Mevcut Bölge'!E79)+('Yatırımlar-Genişleme1'!D80*'Yatırımlar-Genişleme1'!E80)+('Yatırımlar-Genişleme2'!D79*'Yatırımlar-Genişleme2'!E79))/SUM('Yatırımlar-Mevcut Bölge'!D79,'Yatırımlar-Genişleme1'!D80,'Yatırımlar-Genişleme2'!D79),"")</f>
        <v/>
      </c>
      <c r="F79" s="828" t="str">
        <f>IFERROR((('Yatırımlar-Mevcut Bölge'!D79*'Yatırımlar-Mevcut Bölge'!F79)+('Yatırımlar-Genişleme1'!D80*'Yatırımlar-Genişleme1'!F80)+('Yatırımlar-Genişleme2'!D79*'Yatırımlar-Genişleme2'!F79))/SUM('Yatırımlar-Mevcut Bölge'!D79,'Yatırımlar-Genişleme1'!D80,'Yatırımlar-Genişleme2'!D79),"")</f>
        <v/>
      </c>
      <c r="G79" s="458" t="str">
        <f t="shared" si="24"/>
        <v/>
      </c>
      <c r="H79" s="827">
        <f>'Yatırımlar-Mevcut Bölge'!H79+'Yatırımlar-Genişleme1'!H79+'Yatırımlar-Genişleme2'!H79</f>
        <v>0</v>
      </c>
      <c r="I79" s="828" t="str">
        <f>IFERROR((('Yatırımlar-Mevcut Bölge'!H79*'Yatırımlar-Mevcut Bölge'!I79)+('Yatırımlar-Genişleme1'!H79*'Yatırımlar-Genişleme1'!I79)+('Yatırımlar-Genişleme2'!H79*'Yatırımlar-Genişleme2'!I79))/SUM('Yatırımlar-Mevcut Bölge'!H79,'Yatırımlar-Genişleme1'!H79,'Yatırımlar-Genişleme2'!H79),"")</f>
        <v/>
      </c>
      <c r="J79" s="828" t="str">
        <f>IFERROR((('Yatırımlar-Mevcut Bölge'!H79*'Yatırımlar-Mevcut Bölge'!J79)+('Yatırımlar-Genişleme1'!H79*'Yatırımlar-Genişleme1'!J79)+('Yatırımlar-Genişleme2'!H79*'Yatırımlar-Genişleme2'!J79))/SUM('Yatırımlar-Mevcut Bölge'!H79,'Yatırımlar-Genişleme1'!H79,'Yatırımlar-Genişleme2'!H79),"")</f>
        <v/>
      </c>
      <c r="K79" s="458" t="str">
        <f t="shared" si="25"/>
        <v/>
      </c>
      <c r="L79" s="827">
        <f>'Yatırımlar-Mevcut Bölge'!L79+'Yatırımlar-Genişleme1'!L79+'Yatırımlar-Genişleme2'!L79</f>
        <v>0</v>
      </c>
      <c r="M79" s="828" t="str">
        <f>IFERROR((('Yatırımlar-Mevcut Bölge'!L79*'Yatırımlar-Mevcut Bölge'!M79)+('Yatırımlar-Genişleme1'!L79*'Yatırımlar-Genişleme1'!M79)+('Yatırımlar-Genişleme2'!L79*'Yatırımlar-Genişleme2'!M79))/SUM('Yatırımlar-Mevcut Bölge'!L79,'Yatırımlar-Genişleme1'!L79,'Yatırımlar-Genişleme2'!L79),"")</f>
        <v/>
      </c>
      <c r="N79" s="828" t="str">
        <f>IFERROR((('Yatırımlar-Mevcut Bölge'!L79*'Yatırımlar-Mevcut Bölge'!N79)+('Yatırımlar-Genişleme1'!L79*'Yatırımlar-Genişleme1'!N79)+('Yatırımlar-Genişleme2'!L79*'Yatırımlar-Genişleme2'!N79))/SUM('Yatırımlar-Mevcut Bölge'!L79,'Yatırımlar-Genişleme1'!L79,'Yatırımlar-Genişleme2'!L79),"")</f>
        <v/>
      </c>
      <c r="O79" s="458" t="str">
        <f t="shared" si="26"/>
        <v/>
      </c>
      <c r="P79" s="827">
        <f>'Yatırımlar-Mevcut Bölge'!P79+'Yatırımlar-Genişleme1'!P79+'Yatırımlar-Genişleme2'!P79</f>
        <v>0</v>
      </c>
      <c r="Q79" s="828" t="str">
        <f>IFERROR((('Yatırımlar-Mevcut Bölge'!P79*'Yatırımlar-Mevcut Bölge'!Q79)+('Yatırımlar-Genişleme1'!P79*'Yatırımlar-Genişleme1'!Q79)+('Yatırımlar-Genişleme2'!P79*'Yatırımlar-Genişleme2'!Q79))/SUM('Yatırımlar-Mevcut Bölge'!P79,'Yatırımlar-Genişleme1'!P79,'Yatırımlar-Genişleme2'!P79),"")</f>
        <v/>
      </c>
      <c r="R79" s="828" t="str">
        <f>IFERROR((('Yatırımlar-Mevcut Bölge'!P79*'Yatırımlar-Mevcut Bölge'!R79)+('Yatırımlar-Genişleme1'!P79*'Yatırımlar-Genişleme1'!R79)+('Yatırımlar-Genişleme2'!P79*'Yatırımlar-Genişleme2'!R79))/SUM('Yatırımlar-Mevcut Bölge'!P79,'Yatırımlar-Genişleme1'!P79,'Yatırımlar-Genişleme2'!P79),"")</f>
        <v/>
      </c>
      <c r="S79" s="274" t="str">
        <f t="shared" si="27"/>
        <v/>
      </c>
    </row>
    <row r="80" spans="2:19">
      <c r="B80" s="263" t="s">
        <v>827</v>
      </c>
      <c r="C80" s="826" t="s">
        <v>102</v>
      </c>
      <c r="D80" s="827">
        <f>'Yatırımlar-Mevcut Bölge'!D80+'Yatırımlar-Genişleme1'!D81+'Yatırımlar-Genişleme2'!D80</f>
        <v>0</v>
      </c>
      <c r="E80" s="828" t="str">
        <f>IFERROR((('Yatırımlar-Mevcut Bölge'!D80*'Yatırımlar-Mevcut Bölge'!E80)+('Yatırımlar-Genişleme1'!D81*'Yatırımlar-Genişleme1'!E81)+('Yatırımlar-Genişleme2'!D80*'Yatırımlar-Genişleme2'!E80))/SUM('Yatırımlar-Mevcut Bölge'!D80,'Yatırımlar-Genişleme1'!D81,'Yatırımlar-Genişleme2'!D80),"")</f>
        <v/>
      </c>
      <c r="F80" s="828" t="str">
        <f>IFERROR((('Yatırımlar-Mevcut Bölge'!D80*'Yatırımlar-Mevcut Bölge'!F80)+('Yatırımlar-Genişleme1'!D81*'Yatırımlar-Genişleme1'!F81)+('Yatırımlar-Genişleme2'!D80*'Yatırımlar-Genişleme2'!F80))/SUM('Yatırımlar-Mevcut Bölge'!D80,'Yatırımlar-Genişleme1'!D81,'Yatırımlar-Genişleme2'!D80),"")</f>
        <v/>
      </c>
      <c r="G80" s="458" t="str">
        <f t="shared" si="24"/>
        <v/>
      </c>
      <c r="H80" s="827">
        <f>'Yatırımlar-Mevcut Bölge'!H80+'Yatırımlar-Genişleme1'!H80+'Yatırımlar-Genişleme2'!H80</f>
        <v>0</v>
      </c>
      <c r="I80" s="828" t="str">
        <f>IFERROR((('Yatırımlar-Mevcut Bölge'!H80*'Yatırımlar-Mevcut Bölge'!I80)+('Yatırımlar-Genişleme1'!H80*'Yatırımlar-Genişleme1'!I80)+('Yatırımlar-Genişleme2'!H80*'Yatırımlar-Genişleme2'!I80))/SUM('Yatırımlar-Mevcut Bölge'!H80,'Yatırımlar-Genişleme1'!H80,'Yatırımlar-Genişleme2'!H80),"")</f>
        <v/>
      </c>
      <c r="J80" s="828" t="str">
        <f>IFERROR((('Yatırımlar-Mevcut Bölge'!H80*'Yatırımlar-Mevcut Bölge'!J80)+('Yatırımlar-Genişleme1'!H80*'Yatırımlar-Genişleme1'!J80)+('Yatırımlar-Genişleme2'!H80*'Yatırımlar-Genişleme2'!J80))/SUM('Yatırımlar-Mevcut Bölge'!H80,'Yatırımlar-Genişleme1'!H80,'Yatırımlar-Genişleme2'!H80),"")</f>
        <v/>
      </c>
      <c r="K80" s="458" t="str">
        <f t="shared" si="25"/>
        <v/>
      </c>
      <c r="L80" s="827">
        <f>'Yatırımlar-Mevcut Bölge'!L80+'Yatırımlar-Genişleme1'!L80+'Yatırımlar-Genişleme2'!L80</f>
        <v>0</v>
      </c>
      <c r="M80" s="828" t="str">
        <f>IFERROR((('Yatırımlar-Mevcut Bölge'!L80*'Yatırımlar-Mevcut Bölge'!M80)+('Yatırımlar-Genişleme1'!L80*'Yatırımlar-Genişleme1'!M80)+('Yatırımlar-Genişleme2'!L80*'Yatırımlar-Genişleme2'!M80))/SUM('Yatırımlar-Mevcut Bölge'!L80,'Yatırımlar-Genişleme1'!L80,'Yatırımlar-Genişleme2'!L80),"")</f>
        <v/>
      </c>
      <c r="N80" s="828" t="str">
        <f>IFERROR((('Yatırımlar-Mevcut Bölge'!L80*'Yatırımlar-Mevcut Bölge'!N80)+('Yatırımlar-Genişleme1'!L80*'Yatırımlar-Genişleme1'!N80)+('Yatırımlar-Genişleme2'!L80*'Yatırımlar-Genişleme2'!N80))/SUM('Yatırımlar-Mevcut Bölge'!L80,'Yatırımlar-Genişleme1'!L80,'Yatırımlar-Genişleme2'!L80),"")</f>
        <v/>
      </c>
      <c r="O80" s="458" t="str">
        <f t="shared" si="26"/>
        <v/>
      </c>
      <c r="P80" s="827">
        <f>'Yatırımlar-Mevcut Bölge'!P80+'Yatırımlar-Genişleme1'!P80+'Yatırımlar-Genişleme2'!P80</f>
        <v>0</v>
      </c>
      <c r="Q80" s="828" t="str">
        <f>IFERROR((('Yatırımlar-Mevcut Bölge'!P80*'Yatırımlar-Mevcut Bölge'!Q80)+('Yatırımlar-Genişleme1'!P80*'Yatırımlar-Genişleme1'!Q80)+('Yatırımlar-Genişleme2'!P80*'Yatırımlar-Genişleme2'!Q80))/SUM('Yatırımlar-Mevcut Bölge'!P80,'Yatırımlar-Genişleme1'!P80,'Yatırımlar-Genişleme2'!P80),"")</f>
        <v/>
      </c>
      <c r="R80" s="828" t="str">
        <f>IFERROR((('Yatırımlar-Mevcut Bölge'!P80*'Yatırımlar-Mevcut Bölge'!R80)+('Yatırımlar-Genişleme1'!P80*'Yatırımlar-Genişleme1'!R80)+('Yatırımlar-Genişleme2'!P80*'Yatırımlar-Genişleme2'!R80))/SUM('Yatırımlar-Mevcut Bölge'!P80,'Yatırımlar-Genişleme1'!P80,'Yatırımlar-Genişleme2'!P80),"")</f>
        <v/>
      </c>
      <c r="S80" s="274" t="str">
        <f t="shared" si="27"/>
        <v/>
      </c>
    </row>
    <row r="81" spans="2:19">
      <c r="B81" s="263" t="s">
        <v>828</v>
      </c>
      <c r="C81" s="826" t="s">
        <v>102</v>
      </c>
      <c r="D81" s="827">
        <f>'Yatırımlar-Mevcut Bölge'!D81+'Yatırımlar-Genişleme1'!D82+'Yatırımlar-Genişleme2'!D81</f>
        <v>0</v>
      </c>
      <c r="E81" s="828" t="str">
        <f>IFERROR((('Yatırımlar-Mevcut Bölge'!D81*'Yatırımlar-Mevcut Bölge'!E81)+('Yatırımlar-Genişleme1'!D82*'Yatırımlar-Genişleme1'!E82)+('Yatırımlar-Genişleme2'!D81*'Yatırımlar-Genişleme2'!E81))/SUM('Yatırımlar-Mevcut Bölge'!D81,'Yatırımlar-Genişleme1'!D82,'Yatırımlar-Genişleme2'!D81),"")</f>
        <v/>
      </c>
      <c r="F81" s="828" t="str">
        <f>IFERROR((('Yatırımlar-Mevcut Bölge'!D81*'Yatırımlar-Mevcut Bölge'!F81)+('Yatırımlar-Genişleme1'!D82*'Yatırımlar-Genişleme1'!F82)+('Yatırımlar-Genişleme2'!D81*'Yatırımlar-Genişleme2'!F81))/SUM('Yatırımlar-Mevcut Bölge'!D81,'Yatırımlar-Genişleme1'!D82,'Yatırımlar-Genişleme2'!D81),"")</f>
        <v/>
      </c>
      <c r="G81" s="458" t="str">
        <f t="shared" si="24"/>
        <v/>
      </c>
      <c r="H81" s="827">
        <f>'Yatırımlar-Mevcut Bölge'!H81+'Yatırımlar-Genişleme1'!H81+'Yatırımlar-Genişleme2'!H81</f>
        <v>0</v>
      </c>
      <c r="I81" s="828" t="str">
        <f>IFERROR((('Yatırımlar-Mevcut Bölge'!H81*'Yatırımlar-Mevcut Bölge'!I81)+('Yatırımlar-Genişleme1'!H81*'Yatırımlar-Genişleme1'!I81)+('Yatırımlar-Genişleme2'!H81*'Yatırımlar-Genişleme2'!I81))/SUM('Yatırımlar-Mevcut Bölge'!H81,'Yatırımlar-Genişleme1'!H81,'Yatırımlar-Genişleme2'!H81),"")</f>
        <v/>
      </c>
      <c r="J81" s="828" t="str">
        <f>IFERROR((('Yatırımlar-Mevcut Bölge'!H81*'Yatırımlar-Mevcut Bölge'!J81)+('Yatırımlar-Genişleme1'!H81*'Yatırımlar-Genişleme1'!J81)+('Yatırımlar-Genişleme2'!H81*'Yatırımlar-Genişleme2'!J81))/SUM('Yatırımlar-Mevcut Bölge'!H81,'Yatırımlar-Genişleme1'!H81,'Yatırımlar-Genişleme2'!H81),"")</f>
        <v/>
      </c>
      <c r="K81" s="458" t="str">
        <f t="shared" si="25"/>
        <v/>
      </c>
      <c r="L81" s="827">
        <f>'Yatırımlar-Mevcut Bölge'!L81+'Yatırımlar-Genişleme1'!L81+'Yatırımlar-Genişleme2'!L81</f>
        <v>0</v>
      </c>
      <c r="M81" s="828" t="str">
        <f>IFERROR((('Yatırımlar-Mevcut Bölge'!L81*'Yatırımlar-Mevcut Bölge'!M81)+('Yatırımlar-Genişleme1'!L81*'Yatırımlar-Genişleme1'!M81)+('Yatırımlar-Genişleme2'!L81*'Yatırımlar-Genişleme2'!M81))/SUM('Yatırımlar-Mevcut Bölge'!L81,'Yatırımlar-Genişleme1'!L81,'Yatırımlar-Genişleme2'!L81),"")</f>
        <v/>
      </c>
      <c r="N81" s="828" t="str">
        <f>IFERROR((('Yatırımlar-Mevcut Bölge'!L81*'Yatırımlar-Mevcut Bölge'!N81)+('Yatırımlar-Genişleme1'!L81*'Yatırımlar-Genişleme1'!N81)+('Yatırımlar-Genişleme2'!L81*'Yatırımlar-Genişleme2'!N81))/SUM('Yatırımlar-Mevcut Bölge'!L81,'Yatırımlar-Genişleme1'!L81,'Yatırımlar-Genişleme2'!L81),"")</f>
        <v/>
      </c>
      <c r="O81" s="458" t="str">
        <f t="shared" si="26"/>
        <v/>
      </c>
      <c r="P81" s="827">
        <f>'Yatırımlar-Mevcut Bölge'!P81+'Yatırımlar-Genişleme1'!P81+'Yatırımlar-Genişleme2'!P81</f>
        <v>0</v>
      </c>
      <c r="Q81" s="828" t="str">
        <f>IFERROR((('Yatırımlar-Mevcut Bölge'!P81*'Yatırımlar-Mevcut Bölge'!Q81)+('Yatırımlar-Genişleme1'!P81*'Yatırımlar-Genişleme1'!Q81)+('Yatırımlar-Genişleme2'!P81*'Yatırımlar-Genişleme2'!Q81))/SUM('Yatırımlar-Mevcut Bölge'!P81,'Yatırımlar-Genişleme1'!P81,'Yatırımlar-Genişleme2'!P81),"")</f>
        <v/>
      </c>
      <c r="R81" s="828" t="str">
        <f>IFERROR((('Yatırımlar-Mevcut Bölge'!P81*'Yatırımlar-Mevcut Bölge'!R81)+('Yatırımlar-Genişleme1'!P81*'Yatırımlar-Genişleme1'!R81)+('Yatırımlar-Genişleme2'!P81*'Yatırımlar-Genişleme2'!R81))/SUM('Yatırımlar-Mevcut Bölge'!P81,'Yatırımlar-Genişleme1'!P81,'Yatırımlar-Genişleme2'!P81),"")</f>
        <v/>
      </c>
      <c r="S81" s="274" t="str">
        <f t="shared" si="27"/>
        <v/>
      </c>
    </row>
    <row r="82" spans="2:19">
      <c r="B82" s="263" t="s">
        <v>829</v>
      </c>
      <c r="C82" s="826" t="s">
        <v>102</v>
      </c>
      <c r="D82" s="827">
        <f>'Yatırımlar-Mevcut Bölge'!D82+'Yatırımlar-Genişleme1'!D83+'Yatırımlar-Genişleme2'!D82</f>
        <v>0</v>
      </c>
      <c r="E82" s="828" t="str">
        <f>IFERROR((('Yatırımlar-Mevcut Bölge'!D82*'Yatırımlar-Mevcut Bölge'!E82)+('Yatırımlar-Genişleme1'!D83*'Yatırımlar-Genişleme1'!E83)+('Yatırımlar-Genişleme2'!D82*'Yatırımlar-Genişleme2'!E82))/SUM('Yatırımlar-Mevcut Bölge'!D82,'Yatırımlar-Genişleme1'!D83,'Yatırımlar-Genişleme2'!D82),"")</f>
        <v/>
      </c>
      <c r="F82" s="828" t="str">
        <f>IFERROR((('Yatırımlar-Mevcut Bölge'!D82*'Yatırımlar-Mevcut Bölge'!F82)+('Yatırımlar-Genişleme1'!D83*'Yatırımlar-Genişleme1'!F83)+('Yatırımlar-Genişleme2'!D82*'Yatırımlar-Genişleme2'!F82))/SUM('Yatırımlar-Mevcut Bölge'!D82,'Yatırımlar-Genişleme1'!D83,'Yatırımlar-Genişleme2'!D82),"")</f>
        <v/>
      </c>
      <c r="G82" s="458" t="str">
        <f t="shared" si="24"/>
        <v/>
      </c>
      <c r="H82" s="827">
        <f>'Yatırımlar-Mevcut Bölge'!H82+'Yatırımlar-Genişleme1'!H82+'Yatırımlar-Genişleme2'!H82</f>
        <v>0</v>
      </c>
      <c r="I82" s="828" t="str">
        <f>IFERROR((('Yatırımlar-Mevcut Bölge'!H82*'Yatırımlar-Mevcut Bölge'!I82)+('Yatırımlar-Genişleme1'!H82*'Yatırımlar-Genişleme1'!I82)+('Yatırımlar-Genişleme2'!H82*'Yatırımlar-Genişleme2'!I82))/SUM('Yatırımlar-Mevcut Bölge'!H82,'Yatırımlar-Genişleme1'!H82,'Yatırımlar-Genişleme2'!H82),"")</f>
        <v/>
      </c>
      <c r="J82" s="828" t="str">
        <f>IFERROR((('Yatırımlar-Mevcut Bölge'!H82*'Yatırımlar-Mevcut Bölge'!J82)+('Yatırımlar-Genişleme1'!H82*'Yatırımlar-Genişleme1'!J82)+('Yatırımlar-Genişleme2'!H82*'Yatırımlar-Genişleme2'!J82))/SUM('Yatırımlar-Mevcut Bölge'!H82,'Yatırımlar-Genişleme1'!H82,'Yatırımlar-Genişleme2'!H82),"")</f>
        <v/>
      </c>
      <c r="K82" s="458" t="str">
        <f t="shared" si="25"/>
        <v/>
      </c>
      <c r="L82" s="827">
        <f>'Yatırımlar-Mevcut Bölge'!L82+'Yatırımlar-Genişleme1'!L82+'Yatırımlar-Genişleme2'!L82</f>
        <v>0</v>
      </c>
      <c r="M82" s="828" t="str">
        <f>IFERROR((('Yatırımlar-Mevcut Bölge'!L82*'Yatırımlar-Mevcut Bölge'!M82)+('Yatırımlar-Genişleme1'!L82*'Yatırımlar-Genişleme1'!M82)+('Yatırımlar-Genişleme2'!L82*'Yatırımlar-Genişleme2'!M82))/SUM('Yatırımlar-Mevcut Bölge'!L82,'Yatırımlar-Genişleme1'!L82,'Yatırımlar-Genişleme2'!L82),"")</f>
        <v/>
      </c>
      <c r="N82" s="828" t="str">
        <f>IFERROR((('Yatırımlar-Mevcut Bölge'!L82*'Yatırımlar-Mevcut Bölge'!N82)+('Yatırımlar-Genişleme1'!L82*'Yatırımlar-Genişleme1'!N82)+('Yatırımlar-Genişleme2'!L82*'Yatırımlar-Genişleme2'!N82))/SUM('Yatırımlar-Mevcut Bölge'!L82,'Yatırımlar-Genişleme1'!L82,'Yatırımlar-Genişleme2'!L82),"")</f>
        <v/>
      </c>
      <c r="O82" s="458" t="str">
        <f t="shared" si="26"/>
        <v/>
      </c>
      <c r="P82" s="827">
        <f>'Yatırımlar-Mevcut Bölge'!P82+'Yatırımlar-Genişleme1'!P82+'Yatırımlar-Genişleme2'!P82</f>
        <v>0</v>
      </c>
      <c r="Q82" s="828" t="str">
        <f>IFERROR((('Yatırımlar-Mevcut Bölge'!P82*'Yatırımlar-Mevcut Bölge'!Q82)+('Yatırımlar-Genişleme1'!P82*'Yatırımlar-Genişleme1'!Q82)+('Yatırımlar-Genişleme2'!P82*'Yatırımlar-Genişleme2'!Q82))/SUM('Yatırımlar-Mevcut Bölge'!P82,'Yatırımlar-Genişleme1'!P82,'Yatırımlar-Genişleme2'!P82),"")</f>
        <v/>
      </c>
      <c r="R82" s="828" t="str">
        <f>IFERROR((('Yatırımlar-Mevcut Bölge'!P82*'Yatırımlar-Mevcut Bölge'!R82)+('Yatırımlar-Genişleme1'!P82*'Yatırımlar-Genişleme1'!R82)+('Yatırımlar-Genişleme2'!P82*'Yatırımlar-Genişleme2'!R82))/SUM('Yatırımlar-Mevcut Bölge'!P82,'Yatırımlar-Genişleme1'!P82,'Yatırımlar-Genişleme2'!P82),"")</f>
        <v/>
      </c>
      <c r="S82" s="274" t="str">
        <f t="shared" si="27"/>
        <v/>
      </c>
    </row>
    <row r="83" spans="2:19">
      <c r="B83" s="263" t="s">
        <v>830</v>
      </c>
      <c r="C83" s="826" t="s">
        <v>102</v>
      </c>
      <c r="D83" s="827">
        <f>'Yatırımlar-Mevcut Bölge'!D83+'Yatırımlar-Genişleme1'!D84+'Yatırımlar-Genişleme2'!D83</f>
        <v>0</v>
      </c>
      <c r="E83" s="828" t="str">
        <f>IFERROR((('Yatırımlar-Mevcut Bölge'!D83*'Yatırımlar-Mevcut Bölge'!E83)+('Yatırımlar-Genişleme1'!D84*'Yatırımlar-Genişleme1'!E84)+('Yatırımlar-Genişleme2'!D83*'Yatırımlar-Genişleme2'!E83))/SUM('Yatırımlar-Mevcut Bölge'!D83,'Yatırımlar-Genişleme1'!D84,'Yatırımlar-Genişleme2'!D83),"")</f>
        <v/>
      </c>
      <c r="F83" s="828" t="str">
        <f>IFERROR((('Yatırımlar-Mevcut Bölge'!D83*'Yatırımlar-Mevcut Bölge'!F83)+('Yatırımlar-Genişleme1'!D84*'Yatırımlar-Genişleme1'!F84)+('Yatırımlar-Genişleme2'!D83*'Yatırımlar-Genişleme2'!F83))/SUM('Yatırımlar-Mevcut Bölge'!D83,'Yatırımlar-Genişleme1'!D84,'Yatırımlar-Genişleme2'!D83),"")</f>
        <v/>
      </c>
      <c r="G83" s="458" t="str">
        <f t="shared" si="24"/>
        <v/>
      </c>
      <c r="H83" s="827">
        <f>'Yatırımlar-Mevcut Bölge'!H83+'Yatırımlar-Genişleme1'!H83+'Yatırımlar-Genişleme2'!H83</f>
        <v>0</v>
      </c>
      <c r="I83" s="828" t="str">
        <f>IFERROR((('Yatırımlar-Mevcut Bölge'!H83*'Yatırımlar-Mevcut Bölge'!I83)+('Yatırımlar-Genişleme1'!H83*'Yatırımlar-Genişleme1'!I83)+('Yatırımlar-Genişleme2'!H83*'Yatırımlar-Genişleme2'!I83))/SUM('Yatırımlar-Mevcut Bölge'!H83,'Yatırımlar-Genişleme1'!H83,'Yatırımlar-Genişleme2'!H83),"")</f>
        <v/>
      </c>
      <c r="J83" s="828" t="str">
        <f>IFERROR((('Yatırımlar-Mevcut Bölge'!H83*'Yatırımlar-Mevcut Bölge'!J83)+('Yatırımlar-Genişleme1'!H83*'Yatırımlar-Genişleme1'!J83)+('Yatırımlar-Genişleme2'!H83*'Yatırımlar-Genişleme2'!J83))/SUM('Yatırımlar-Mevcut Bölge'!H83,'Yatırımlar-Genişleme1'!H83,'Yatırımlar-Genişleme2'!H83),"")</f>
        <v/>
      </c>
      <c r="K83" s="458" t="str">
        <f t="shared" si="25"/>
        <v/>
      </c>
      <c r="L83" s="827">
        <f>'Yatırımlar-Mevcut Bölge'!L83+'Yatırımlar-Genişleme1'!L83+'Yatırımlar-Genişleme2'!L83</f>
        <v>0</v>
      </c>
      <c r="M83" s="828" t="str">
        <f>IFERROR((('Yatırımlar-Mevcut Bölge'!L83*'Yatırımlar-Mevcut Bölge'!M83)+('Yatırımlar-Genişleme1'!L83*'Yatırımlar-Genişleme1'!M83)+('Yatırımlar-Genişleme2'!L83*'Yatırımlar-Genişleme2'!M83))/SUM('Yatırımlar-Mevcut Bölge'!L83,'Yatırımlar-Genişleme1'!L83,'Yatırımlar-Genişleme2'!L83),"")</f>
        <v/>
      </c>
      <c r="N83" s="828" t="str">
        <f>IFERROR((('Yatırımlar-Mevcut Bölge'!L83*'Yatırımlar-Mevcut Bölge'!N83)+('Yatırımlar-Genişleme1'!L83*'Yatırımlar-Genişleme1'!N83)+('Yatırımlar-Genişleme2'!L83*'Yatırımlar-Genişleme2'!N83))/SUM('Yatırımlar-Mevcut Bölge'!L83,'Yatırımlar-Genişleme1'!L83,'Yatırımlar-Genişleme2'!L83),"")</f>
        <v/>
      </c>
      <c r="O83" s="458" t="str">
        <f t="shared" si="26"/>
        <v/>
      </c>
      <c r="P83" s="827">
        <f>'Yatırımlar-Mevcut Bölge'!P83+'Yatırımlar-Genişleme1'!P83+'Yatırımlar-Genişleme2'!P83</f>
        <v>0</v>
      </c>
      <c r="Q83" s="828" t="str">
        <f>IFERROR((('Yatırımlar-Mevcut Bölge'!P83*'Yatırımlar-Mevcut Bölge'!Q83)+('Yatırımlar-Genişleme1'!P83*'Yatırımlar-Genişleme1'!Q83)+('Yatırımlar-Genişleme2'!P83*'Yatırımlar-Genişleme2'!Q83))/SUM('Yatırımlar-Mevcut Bölge'!P83,'Yatırımlar-Genişleme1'!P83,'Yatırımlar-Genişleme2'!P83),"")</f>
        <v/>
      </c>
      <c r="R83" s="828" t="str">
        <f>IFERROR((('Yatırımlar-Mevcut Bölge'!P83*'Yatırımlar-Mevcut Bölge'!R83)+('Yatırımlar-Genişleme1'!P83*'Yatırımlar-Genişleme1'!R83)+('Yatırımlar-Genişleme2'!P83*'Yatırımlar-Genişleme2'!R83))/SUM('Yatırımlar-Mevcut Bölge'!P83,'Yatırımlar-Genişleme1'!P83,'Yatırımlar-Genişleme2'!P83),"")</f>
        <v/>
      </c>
      <c r="S83" s="274" t="str">
        <f t="shared" si="27"/>
        <v/>
      </c>
    </row>
    <row r="84" spans="2:19">
      <c r="B84" s="263" t="s">
        <v>831</v>
      </c>
      <c r="C84" s="826" t="s">
        <v>102</v>
      </c>
      <c r="D84" s="827">
        <f>'Yatırımlar-Mevcut Bölge'!D84+'Yatırımlar-Genişleme1'!D85+'Yatırımlar-Genişleme2'!D84</f>
        <v>0</v>
      </c>
      <c r="E84" s="828" t="str">
        <f>IFERROR((('Yatırımlar-Mevcut Bölge'!D84*'Yatırımlar-Mevcut Bölge'!E84)+('Yatırımlar-Genişleme1'!D85*'Yatırımlar-Genişleme1'!E85)+('Yatırımlar-Genişleme2'!D84*'Yatırımlar-Genişleme2'!E84))/SUM('Yatırımlar-Mevcut Bölge'!D84,'Yatırımlar-Genişleme1'!D85,'Yatırımlar-Genişleme2'!D84),"")</f>
        <v/>
      </c>
      <c r="F84" s="828" t="str">
        <f>IFERROR((('Yatırımlar-Mevcut Bölge'!D84*'Yatırımlar-Mevcut Bölge'!F84)+('Yatırımlar-Genişleme1'!D85*'Yatırımlar-Genişleme1'!F85)+('Yatırımlar-Genişleme2'!D84*'Yatırımlar-Genişleme2'!F84))/SUM('Yatırımlar-Mevcut Bölge'!D84,'Yatırımlar-Genişleme1'!D85,'Yatırımlar-Genişleme2'!D84),"")</f>
        <v/>
      </c>
      <c r="G84" s="458" t="str">
        <f t="shared" si="24"/>
        <v/>
      </c>
      <c r="H84" s="827">
        <f>'Yatırımlar-Mevcut Bölge'!H84+'Yatırımlar-Genişleme1'!H84+'Yatırımlar-Genişleme2'!H84</f>
        <v>0</v>
      </c>
      <c r="I84" s="828" t="str">
        <f>IFERROR((('Yatırımlar-Mevcut Bölge'!H84*'Yatırımlar-Mevcut Bölge'!I84)+('Yatırımlar-Genişleme1'!H84*'Yatırımlar-Genişleme1'!I84)+('Yatırımlar-Genişleme2'!H84*'Yatırımlar-Genişleme2'!I84))/SUM('Yatırımlar-Mevcut Bölge'!H84,'Yatırımlar-Genişleme1'!H84,'Yatırımlar-Genişleme2'!H84),"")</f>
        <v/>
      </c>
      <c r="J84" s="828" t="str">
        <f>IFERROR((('Yatırımlar-Mevcut Bölge'!H84*'Yatırımlar-Mevcut Bölge'!J84)+('Yatırımlar-Genişleme1'!H84*'Yatırımlar-Genişleme1'!J84)+('Yatırımlar-Genişleme2'!H84*'Yatırımlar-Genişleme2'!J84))/SUM('Yatırımlar-Mevcut Bölge'!H84,'Yatırımlar-Genişleme1'!H84,'Yatırımlar-Genişleme2'!H84),"")</f>
        <v/>
      </c>
      <c r="K84" s="458" t="str">
        <f t="shared" si="25"/>
        <v/>
      </c>
      <c r="L84" s="827">
        <f>'Yatırımlar-Mevcut Bölge'!L84+'Yatırımlar-Genişleme1'!L84+'Yatırımlar-Genişleme2'!L84</f>
        <v>0</v>
      </c>
      <c r="M84" s="828" t="str">
        <f>IFERROR((('Yatırımlar-Mevcut Bölge'!L84*'Yatırımlar-Mevcut Bölge'!M84)+('Yatırımlar-Genişleme1'!L84*'Yatırımlar-Genişleme1'!M84)+('Yatırımlar-Genişleme2'!L84*'Yatırımlar-Genişleme2'!M84))/SUM('Yatırımlar-Mevcut Bölge'!L84,'Yatırımlar-Genişleme1'!L84,'Yatırımlar-Genişleme2'!L84),"")</f>
        <v/>
      </c>
      <c r="N84" s="828" t="str">
        <f>IFERROR((('Yatırımlar-Mevcut Bölge'!L84*'Yatırımlar-Mevcut Bölge'!N84)+('Yatırımlar-Genişleme1'!L84*'Yatırımlar-Genişleme1'!N84)+('Yatırımlar-Genişleme2'!L84*'Yatırımlar-Genişleme2'!N84))/SUM('Yatırımlar-Mevcut Bölge'!L84,'Yatırımlar-Genişleme1'!L84,'Yatırımlar-Genişleme2'!L84),"")</f>
        <v/>
      </c>
      <c r="O84" s="458" t="str">
        <f t="shared" si="26"/>
        <v/>
      </c>
      <c r="P84" s="827">
        <f>'Yatırımlar-Mevcut Bölge'!P84+'Yatırımlar-Genişleme1'!P84+'Yatırımlar-Genişleme2'!P84</f>
        <v>0</v>
      </c>
      <c r="Q84" s="828" t="str">
        <f>IFERROR((('Yatırımlar-Mevcut Bölge'!P84*'Yatırımlar-Mevcut Bölge'!Q84)+('Yatırımlar-Genişleme1'!P84*'Yatırımlar-Genişleme1'!Q84)+('Yatırımlar-Genişleme2'!P84*'Yatırımlar-Genişleme2'!Q84))/SUM('Yatırımlar-Mevcut Bölge'!P84,'Yatırımlar-Genişleme1'!P84,'Yatırımlar-Genişleme2'!P84),"")</f>
        <v/>
      </c>
      <c r="R84" s="828" t="str">
        <f>IFERROR((('Yatırımlar-Mevcut Bölge'!P84*'Yatırımlar-Mevcut Bölge'!R84)+('Yatırımlar-Genişleme1'!P84*'Yatırımlar-Genişleme1'!R84)+('Yatırımlar-Genişleme2'!P84*'Yatırımlar-Genişleme2'!R84))/SUM('Yatırımlar-Mevcut Bölge'!P84,'Yatırımlar-Genişleme1'!P84,'Yatırımlar-Genişleme2'!P84),"")</f>
        <v/>
      </c>
      <c r="S84" s="274" t="str">
        <f t="shared" si="27"/>
        <v/>
      </c>
    </row>
    <row r="85" spans="2:19" s="145" customFormat="1">
      <c r="B85" s="263" t="s">
        <v>36</v>
      </c>
      <c r="C85" s="267" t="s">
        <v>102</v>
      </c>
      <c r="D85" s="272">
        <f>'Yatırımlar-Mevcut Bölge'!D85+'Yatırımlar-Genişleme1'!D86+'Yatırımlar-Genişleme2'!D85</f>
        <v>0</v>
      </c>
      <c r="E85" s="257" t="str">
        <f>IFERROR((('Yatırımlar-Mevcut Bölge'!D85*'Yatırımlar-Mevcut Bölge'!E85)+('Yatırımlar-Genişleme1'!D86*'Yatırımlar-Genişleme1'!E86)+('Yatırımlar-Genişleme2'!D85*'Yatırımlar-Genişleme2'!E85))/SUM('Yatırımlar-Mevcut Bölge'!D85,'Yatırımlar-Genişleme1'!D86,'Yatırımlar-Genişleme2'!D85),"")</f>
        <v/>
      </c>
      <c r="F85" s="257" t="str">
        <f>IFERROR((('Yatırımlar-Mevcut Bölge'!D85*'Yatırımlar-Mevcut Bölge'!F85)+('Yatırımlar-Genişleme1'!D86*'Yatırımlar-Genişleme1'!F86)+('Yatırımlar-Genişleme2'!D85*'Yatırımlar-Genişleme2'!F85))/SUM('Yatırımlar-Mevcut Bölge'!D85,'Yatırımlar-Genişleme1'!D86,'Yatırımlar-Genişleme2'!D85),"")</f>
        <v/>
      </c>
      <c r="G85" s="909" t="str">
        <f t="shared" si="24"/>
        <v/>
      </c>
      <c r="H85" s="272">
        <f>'Yatırımlar-Mevcut Bölge'!H85+'Yatırımlar-Genişleme1'!H85+'Yatırımlar-Genişleme2'!H85</f>
        <v>0</v>
      </c>
      <c r="I85" s="257" t="str">
        <f>IFERROR((('Yatırımlar-Mevcut Bölge'!H85*'Yatırımlar-Mevcut Bölge'!I85)+('Yatırımlar-Genişleme1'!H85*'Yatırımlar-Genişleme1'!I85)+('Yatırımlar-Genişleme2'!H85*'Yatırımlar-Genişleme2'!I85))/SUM('Yatırımlar-Mevcut Bölge'!H85,'Yatırımlar-Genişleme1'!H85,'Yatırımlar-Genişleme2'!H85),"")</f>
        <v/>
      </c>
      <c r="J85" s="257" t="str">
        <f>IFERROR((('Yatırımlar-Mevcut Bölge'!H85*'Yatırımlar-Mevcut Bölge'!J85)+('Yatırımlar-Genişleme1'!H85*'Yatırımlar-Genişleme1'!J85)+('Yatırımlar-Genişleme2'!H85*'Yatırımlar-Genişleme2'!J85))/SUM('Yatırımlar-Mevcut Bölge'!H85,'Yatırımlar-Genişleme1'!H85,'Yatırımlar-Genişleme2'!H85),"")</f>
        <v/>
      </c>
      <c r="K85" s="909" t="str">
        <f t="shared" si="25"/>
        <v/>
      </c>
      <c r="L85" s="272">
        <f>'Yatırımlar-Mevcut Bölge'!L85+'Yatırımlar-Genişleme1'!L85+'Yatırımlar-Genişleme2'!L85</f>
        <v>0</v>
      </c>
      <c r="M85" s="257" t="str">
        <f>IFERROR((('Yatırımlar-Mevcut Bölge'!L85*'Yatırımlar-Mevcut Bölge'!M85)+('Yatırımlar-Genişleme1'!L85*'Yatırımlar-Genişleme1'!M85)+('Yatırımlar-Genişleme2'!L85*'Yatırımlar-Genişleme2'!M85))/SUM('Yatırımlar-Mevcut Bölge'!L85,'Yatırımlar-Genişleme1'!L85,'Yatırımlar-Genişleme2'!L85),"")</f>
        <v/>
      </c>
      <c r="N85" s="257" t="str">
        <f>IFERROR((('Yatırımlar-Mevcut Bölge'!L85*'Yatırımlar-Mevcut Bölge'!N85)+('Yatırımlar-Genişleme1'!L85*'Yatırımlar-Genişleme1'!N85)+('Yatırımlar-Genişleme2'!L85*'Yatırımlar-Genişleme2'!N85))/SUM('Yatırımlar-Mevcut Bölge'!L85,'Yatırımlar-Genişleme1'!L85,'Yatırımlar-Genişleme2'!L85),"")</f>
        <v/>
      </c>
      <c r="O85" s="909" t="str">
        <f t="shared" si="26"/>
        <v/>
      </c>
      <c r="P85" s="272">
        <f>'Yatırımlar-Mevcut Bölge'!P85+'Yatırımlar-Genişleme1'!P85+'Yatırımlar-Genişleme2'!P85</f>
        <v>0</v>
      </c>
      <c r="Q85" s="257" t="str">
        <f>IFERROR((('Yatırımlar-Mevcut Bölge'!P85*'Yatırımlar-Mevcut Bölge'!Q85)+('Yatırımlar-Genişleme1'!P85*'Yatırımlar-Genişleme1'!Q85)+('Yatırımlar-Genişleme2'!P85*'Yatırımlar-Genişleme2'!Q85))/SUM('Yatırımlar-Mevcut Bölge'!P85,'Yatırımlar-Genişleme1'!P85,'Yatırımlar-Genişleme2'!P85),"")</f>
        <v/>
      </c>
      <c r="R85" s="257" t="str">
        <f>IFERROR((('Yatırımlar-Mevcut Bölge'!P85*'Yatırımlar-Mevcut Bölge'!R85)+('Yatırımlar-Genişleme1'!P85*'Yatırımlar-Genişleme1'!R85)+('Yatırımlar-Genişleme2'!P85*'Yatırımlar-Genişleme2'!R85))/SUM('Yatırımlar-Mevcut Bölge'!P85,'Yatırımlar-Genişleme1'!P85,'Yatırımlar-Genişleme2'!P85),"")</f>
        <v/>
      </c>
      <c r="S85" s="878" t="str">
        <f t="shared" si="27"/>
        <v/>
      </c>
    </row>
    <row r="86" spans="2:19" s="145" customFormat="1">
      <c r="B86" s="263" t="s">
        <v>36</v>
      </c>
      <c r="C86" s="267" t="s">
        <v>102</v>
      </c>
      <c r="D86" s="272">
        <f>'Yatırımlar-Mevcut Bölge'!D86+'Yatırımlar-Genişleme1'!D87+'Yatırımlar-Genişleme2'!D86</f>
        <v>0</v>
      </c>
      <c r="E86" s="257" t="str">
        <f>IFERROR((('Yatırımlar-Mevcut Bölge'!D86*'Yatırımlar-Mevcut Bölge'!E86)+('Yatırımlar-Genişleme1'!D87*'Yatırımlar-Genişleme1'!E87)+('Yatırımlar-Genişleme2'!D86*'Yatırımlar-Genişleme2'!E86))/SUM('Yatırımlar-Mevcut Bölge'!D86,'Yatırımlar-Genişleme1'!D87,'Yatırımlar-Genişleme2'!D86),"")</f>
        <v/>
      </c>
      <c r="F86" s="257" t="str">
        <f>IFERROR((('Yatırımlar-Mevcut Bölge'!D86*'Yatırımlar-Mevcut Bölge'!F86)+('Yatırımlar-Genişleme1'!D87*'Yatırımlar-Genişleme1'!F87)+('Yatırımlar-Genişleme2'!D86*'Yatırımlar-Genişleme2'!F86))/SUM('Yatırımlar-Mevcut Bölge'!D86,'Yatırımlar-Genişleme1'!D87,'Yatırımlar-Genişleme2'!D86),"")</f>
        <v/>
      </c>
      <c r="G86" s="909" t="str">
        <f t="shared" si="24"/>
        <v/>
      </c>
      <c r="H86" s="272">
        <f>'Yatırımlar-Mevcut Bölge'!H86+'Yatırımlar-Genişleme1'!H86+'Yatırımlar-Genişleme2'!H86</f>
        <v>0</v>
      </c>
      <c r="I86" s="257" t="str">
        <f>IFERROR((('Yatırımlar-Mevcut Bölge'!H86*'Yatırımlar-Mevcut Bölge'!I86)+('Yatırımlar-Genişleme1'!H86*'Yatırımlar-Genişleme1'!I86)+('Yatırımlar-Genişleme2'!H86*'Yatırımlar-Genişleme2'!I86))/SUM('Yatırımlar-Mevcut Bölge'!H86,'Yatırımlar-Genişleme1'!H86,'Yatırımlar-Genişleme2'!H86),"")</f>
        <v/>
      </c>
      <c r="J86" s="257" t="str">
        <f>IFERROR((('Yatırımlar-Mevcut Bölge'!H86*'Yatırımlar-Mevcut Bölge'!J86)+('Yatırımlar-Genişleme1'!H86*'Yatırımlar-Genişleme1'!J86)+('Yatırımlar-Genişleme2'!H86*'Yatırımlar-Genişleme2'!J86))/SUM('Yatırımlar-Mevcut Bölge'!H86,'Yatırımlar-Genişleme1'!H86,'Yatırımlar-Genişleme2'!H86),"")</f>
        <v/>
      </c>
      <c r="K86" s="909" t="str">
        <f t="shared" si="25"/>
        <v/>
      </c>
      <c r="L86" s="272">
        <f>'Yatırımlar-Mevcut Bölge'!L86+'Yatırımlar-Genişleme1'!L86+'Yatırımlar-Genişleme2'!L86</f>
        <v>0</v>
      </c>
      <c r="M86" s="257" t="str">
        <f>IFERROR((('Yatırımlar-Mevcut Bölge'!L86*'Yatırımlar-Mevcut Bölge'!M86)+('Yatırımlar-Genişleme1'!L86*'Yatırımlar-Genişleme1'!M86)+('Yatırımlar-Genişleme2'!L86*'Yatırımlar-Genişleme2'!M86))/SUM('Yatırımlar-Mevcut Bölge'!L86,'Yatırımlar-Genişleme1'!L86,'Yatırımlar-Genişleme2'!L86),"")</f>
        <v/>
      </c>
      <c r="N86" s="257" t="str">
        <f>IFERROR((('Yatırımlar-Mevcut Bölge'!L86*'Yatırımlar-Mevcut Bölge'!N86)+('Yatırımlar-Genişleme1'!L86*'Yatırımlar-Genişleme1'!N86)+('Yatırımlar-Genişleme2'!L86*'Yatırımlar-Genişleme2'!N86))/SUM('Yatırımlar-Mevcut Bölge'!L86,'Yatırımlar-Genişleme1'!L86,'Yatırımlar-Genişleme2'!L86),"")</f>
        <v/>
      </c>
      <c r="O86" s="909" t="str">
        <f t="shared" si="26"/>
        <v/>
      </c>
      <c r="P86" s="272">
        <f>'Yatırımlar-Mevcut Bölge'!P86+'Yatırımlar-Genişleme1'!P86+'Yatırımlar-Genişleme2'!P86</f>
        <v>0</v>
      </c>
      <c r="Q86" s="257" t="str">
        <f>IFERROR((('Yatırımlar-Mevcut Bölge'!P86*'Yatırımlar-Mevcut Bölge'!Q86)+('Yatırımlar-Genişleme1'!P86*'Yatırımlar-Genişleme1'!Q86)+('Yatırımlar-Genişleme2'!P86*'Yatırımlar-Genişleme2'!Q86))/SUM('Yatırımlar-Mevcut Bölge'!P86,'Yatırımlar-Genişleme1'!P86,'Yatırımlar-Genişleme2'!P86),"")</f>
        <v/>
      </c>
      <c r="R86" s="257" t="str">
        <f>IFERROR((('Yatırımlar-Mevcut Bölge'!P86*'Yatırımlar-Mevcut Bölge'!R86)+('Yatırımlar-Genişleme1'!P86*'Yatırımlar-Genişleme1'!R86)+('Yatırımlar-Genişleme2'!P86*'Yatırımlar-Genişleme2'!R86))/SUM('Yatırımlar-Mevcut Bölge'!P86,'Yatırımlar-Genişleme1'!P86,'Yatırımlar-Genişleme2'!P86),"")</f>
        <v/>
      </c>
      <c r="S86" s="878" t="str">
        <f t="shared" si="27"/>
        <v/>
      </c>
    </row>
    <row r="87" spans="2:19" s="145" customFormat="1">
      <c r="B87" s="881" t="s">
        <v>1082</v>
      </c>
      <c r="C87" s="278" t="s">
        <v>756</v>
      </c>
      <c r="D87" s="270"/>
      <c r="E87" s="256"/>
      <c r="F87" s="256"/>
      <c r="G87" s="1159">
        <f>'Yatırımlar-Mevcut Bölge'!G87+'Yatırımlar-Genişleme1'!G87+'Yatırımlar-Genişleme2'!G87</f>
        <v>0</v>
      </c>
      <c r="H87" s="270"/>
      <c r="I87" s="256"/>
      <c r="J87" s="256"/>
      <c r="K87" s="1159">
        <f>'Yatırımlar-Mevcut Bölge'!K87+'Yatırımlar-Genişleme1'!K87+'Yatırımlar-Genişleme2'!K87</f>
        <v>0</v>
      </c>
      <c r="L87" s="270"/>
      <c r="M87" s="256"/>
      <c r="N87" s="256"/>
      <c r="O87" s="1159">
        <f>'Yatırımlar-Mevcut Bölge'!O87+'Yatırımlar-Genişleme1'!O87+'Yatırımlar-Genişleme2'!O87</f>
        <v>0</v>
      </c>
      <c r="P87" s="270"/>
      <c r="Q87" s="256"/>
      <c r="R87" s="256"/>
      <c r="S87" s="284">
        <f>'Yatırımlar-Mevcut Bölge'!S87+'Yatırımlar-Genişleme1'!S87+'Yatırımlar-Genişleme2'!S87</f>
        <v>0</v>
      </c>
    </row>
    <row r="88" spans="2:19" ht="25.5">
      <c r="B88" s="831" t="s">
        <v>1083</v>
      </c>
      <c r="C88" s="823"/>
      <c r="D88" s="270"/>
      <c r="E88" s="256"/>
      <c r="F88" s="256"/>
      <c r="G88" s="457">
        <f>SUM(G89:G100)</f>
        <v>0</v>
      </c>
      <c r="H88" s="270"/>
      <c r="I88" s="256"/>
      <c r="J88" s="256"/>
      <c r="K88" s="457">
        <f>SUM(K89:K100)</f>
        <v>0</v>
      </c>
      <c r="L88" s="270"/>
      <c r="M88" s="256"/>
      <c r="N88" s="256"/>
      <c r="O88" s="457">
        <f>SUM(O89:O100)</f>
        <v>0</v>
      </c>
      <c r="P88" s="270"/>
      <c r="Q88" s="256"/>
      <c r="R88" s="256"/>
      <c r="S88" s="271">
        <f>SUM(S89:S100)</f>
        <v>0</v>
      </c>
    </row>
    <row r="89" spans="2:19">
      <c r="B89" s="263" t="s">
        <v>832</v>
      </c>
      <c r="C89" s="826" t="s">
        <v>102</v>
      </c>
      <c r="D89" s="827">
        <f>'Yatırımlar-Mevcut Bölge'!D89+'Yatırımlar-Genişleme1'!D89+'Yatırımlar-Genişleme2'!D89</f>
        <v>0</v>
      </c>
      <c r="E89" s="828" t="str">
        <f>IFERROR((('Yatırımlar-Mevcut Bölge'!D89*'Yatırımlar-Mevcut Bölge'!E89)+('Yatırımlar-Genişleme1'!D89*'Yatırımlar-Genişleme1'!E89)+('Yatırımlar-Genişleme2'!D89*'Yatırımlar-Genişleme2'!E89))/SUM('Yatırımlar-Mevcut Bölge'!D89,'Yatırımlar-Genişleme1'!D89,'Yatırımlar-Genişleme2'!D89),"")</f>
        <v/>
      </c>
      <c r="F89" s="828" t="str">
        <f>IFERROR((('Yatırımlar-Mevcut Bölge'!D89*'Yatırımlar-Mevcut Bölge'!F89)+('Yatırımlar-Genişleme1'!D89*'Yatırımlar-Genişleme1'!F89)+('Yatırımlar-Genişleme2'!D89*'Yatırımlar-Genişleme2'!F89))/SUM('Yatırımlar-Mevcut Bölge'!D89,'Yatırımlar-Genişleme1'!D89,'Yatırımlar-Genişleme2'!D89),"")</f>
        <v/>
      </c>
      <c r="G89" s="458" t="str">
        <f t="shared" ref="G89:G100" si="28">IFERROR(D89*(E89+F89),"")</f>
        <v/>
      </c>
      <c r="H89" s="827">
        <f>'Yatırımlar-Mevcut Bölge'!H89+'Yatırımlar-Genişleme1'!H89+'Yatırımlar-Genişleme2'!H89</f>
        <v>0</v>
      </c>
      <c r="I89" s="828" t="str">
        <f>IFERROR((('Yatırımlar-Mevcut Bölge'!H89*'Yatırımlar-Mevcut Bölge'!I89)+('Yatırımlar-Genişleme1'!H89*'Yatırımlar-Genişleme1'!I89)+('Yatırımlar-Genişleme2'!H89*'Yatırımlar-Genişleme2'!I89))/SUM('Yatırımlar-Mevcut Bölge'!H89,'Yatırımlar-Genişleme1'!H89,'Yatırımlar-Genişleme2'!H89),"")</f>
        <v/>
      </c>
      <c r="J89" s="828" t="str">
        <f>IFERROR((('Yatırımlar-Mevcut Bölge'!H89*'Yatırımlar-Mevcut Bölge'!J89)+('Yatırımlar-Genişleme1'!H89*'Yatırımlar-Genişleme1'!J89)+('Yatırımlar-Genişleme2'!H89*'Yatırımlar-Genişleme2'!J89))/SUM('Yatırımlar-Mevcut Bölge'!H89,'Yatırımlar-Genişleme1'!H89,'Yatırımlar-Genişleme2'!H89),"")</f>
        <v/>
      </c>
      <c r="K89" s="458" t="str">
        <f t="shared" ref="K89:K100" si="29">IFERROR(H89*(I89+J89),"")</f>
        <v/>
      </c>
      <c r="L89" s="827">
        <f>'Yatırımlar-Mevcut Bölge'!L89+'Yatırımlar-Genişleme1'!L89+'Yatırımlar-Genişleme2'!L89</f>
        <v>0</v>
      </c>
      <c r="M89" s="828" t="str">
        <f>IFERROR((('Yatırımlar-Mevcut Bölge'!L89*'Yatırımlar-Mevcut Bölge'!M89)+('Yatırımlar-Genişleme1'!L89*'Yatırımlar-Genişleme1'!M89)+('Yatırımlar-Genişleme2'!L89*'Yatırımlar-Genişleme2'!M89))/SUM('Yatırımlar-Mevcut Bölge'!L89,'Yatırımlar-Genişleme1'!L89,'Yatırımlar-Genişleme2'!L89),"")</f>
        <v/>
      </c>
      <c r="N89" s="828" t="str">
        <f>IFERROR((('Yatırımlar-Mevcut Bölge'!L89*'Yatırımlar-Mevcut Bölge'!N89)+('Yatırımlar-Genişleme1'!L89*'Yatırımlar-Genişleme1'!N89)+('Yatırımlar-Genişleme2'!L89*'Yatırımlar-Genişleme2'!N89))/SUM('Yatırımlar-Mevcut Bölge'!L89,'Yatırımlar-Genişleme1'!L89,'Yatırımlar-Genişleme2'!L89),"")</f>
        <v/>
      </c>
      <c r="O89" s="458" t="str">
        <f t="shared" ref="O89:O100" si="30">IFERROR(L89*(M89+N89),"")</f>
        <v/>
      </c>
      <c r="P89" s="827">
        <f>'Yatırımlar-Mevcut Bölge'!P89+'Yatırımlar-Genişleme1'!P89+'Yatırımlar-Genişleme2'!P89</f>
        <v>0</v>
      </c>
      <c r="Q89" s="828" t="str">
        <f>IFERROR((('Yatırımlar-Mevcut Bölge'!P89*'Yatırımlar-Mevcut Bölge'!Q89)+('Yatırımlar-Genişleme1'!P89*'Yatırımlar-Genişleme1'!Q89)+('Yatırımlar-Genişleme2'!P89*'Yatırımlar-Genişleme2'!Q89))/SUM('Yatırımlar-Mevcut Bölge'!P89,'Yatırımlar-Genişleme1'!P89,'Yatırımlar-Genişleme2'!P89),"")</f>
        <v/>
      </c>
      <c r="R89" s="828" t="str">
        <f>IFERROR((('Yatırımlar-Mevcut Bölge'!P89*'Yatırımlar-Mevcut Bölge'!R89)+('Yatırımlar-Genişleme1'!P89*'Yatırımlar-Genişleme1'!R89)+('Yatırımlar-Genişleme2'!P89*'Yatırımlar-Genişleme2'!R89))/SUM('Yatırımlar-Mevcut Bölge'!P89,'Yatırımlar-Genişleme1'!P89,'Yatırımlar-Genişleme2'!P89),"")</f>
        <v/>
      </c>
      <c r="S89" s="274" t="str">
        <f t="shared" ref="S89:S100" si="31">IFERROR(P89*(Q89+R89),"")</f>
        <v/>
      </c>
    </row>
    <row r="90" spans="2:19">
      <c r="B90" s="263" t="s">
        <v>833</v>
      </c>
      <c r="C90" s="826" t="s">
        <v>102</v>
      </c>
      <c r="D90" s="827">
        <f>'Yatırımlar-Mevcut Bölge'!D90+'Yatırımlar-Genişleme1'!D90+'Yatırımlar-Genişleme2'!D90</f>
        <v>0</v>
      </c>
      <c r="E90" s="828" t="str">
        <f>IFERROR((('Yatırımlar-Mevcut Bölge'!D90*'Yatırımlar-Mevcut Bölge'!E90)+('Yatırımlar-Genişleme1'!D90*'Yatırımlar-Genişleme1'!E90)+('Yatırımlar-Genişleme2'!D90*'Yatırımlar-Genişleme2'!E90))/SUM('Yatırımlar-Mevcut Bölge'!D90,'Yatırımlar-Genişleme1'!D90,'Yatırımlar-Genişleme2'!D90),"")</f>
        <v/>
      </c>
      <c r="F90" s="828" t="str">
        <f>IFERROR((('Yatırımlar-Mevcut Bölge'!D90*'Yatırımlar-Mevcut Bölge'!F90)+('Yatırımlar-Genişleme1'!D90*'Yatırımlar-Genişleme1'!F90)+('Yatırımlar-Genişleme2'!D90*'Yatırımlar-Genişleme2'!F90))/SUM('Yatırımlar-Mevcut Bölge'!D90,'Yatırımlar-Genişleme1'!D90,'Yatırımlar-Genişleme2'!D90),"")</f>
        <v/>
      </c>
      <c r="G90" s="458" t="str">
        <f t="shared" si="28"/>
        <v/>
      </c>
      <c r="H90" s="827">
        <f>'Yatırımlar-Mevcut Bölge'!H90+'Yatırımlar-Genişleme1'!H90+'Yatırımlar-Genişleme2'!H90</f>
        <v>0</v>
      </c>
      <c r="I90" s="828" t="str">
        <f>IFERROR((('Yatırımlar-Mevcut Bölge'!H90*'Yatırımlar-Mevcut Bölge'!I90)+('Yatırımlar-Genişleme1'!H90*'Yatırımlar-Genişleme1'!I90)+('Yatırımlar-Genişleme2'!H90*'Yatırımlar-Genişleme2'!I90))/SUM('Yatırımlar-Mevcut Bölge'!H90,'Yatırımlar-Genişleme1'!H90,'Yatırımlar-Genişleme2'!H90),"")</f>
        <v/>
      </c>
      <c r="J90" s="828" t="str">
        <f>IFERROR((('Yatırımlar-Mevcut Bölge'!H90*'Yatırımlar-Mevcut Bölge'!J90)+('Yatırımlar-Genişleme1'!H90*'Yatırımlar-Genişleme1'!J90)+('Yatırımlar-Genişleme2'!H90*'Yatırımlar-Genişleme2'!J90))/SUM('Yatırımlar-Mevcut Bölge'!H90,'Yatırımlar-Genişleme1'!H90,'Yatırımlar-Genişleme2'!H90),"")</f>
        <v/>
      </c>
      <c r="K90" s="458" t="str">
        <f t="shared" si="29"/>
        <v/>
      </c>
      <c r="L90" s="827">
        <f>'Yatırımlar-Mevcut Bölge'!L90+'Yatırımlar-Genişleme1'!L90+'Yatırımlar-Genişleme2'!L90</f>
        <v>0</v>
      </c>
      <c r="M90" s="828" t="str">
        <f>IFERROR((('Yatırımlar-Mevcut Bölge'!L90*'Yatırımlar-Mevcut Bölge'!M90)+('Yatırımlar-Genişleme1'!L90*'Yatırımlar-Genişleme1'!M90)+('Yatırımlar-Genişleme2'!L90*'Yatırımlar-Genişleme2'!M90))/SUM('Yatırımlar-Mevcut Bölge'!L90,'Yatırımlar-Genişleme1'!L90,'Yatırımlar-Genişleme2'!L90),"")</f>
        <v/>
      </c>
      <c r="N90" s="828" t="str">
        <f>IFERROR((('Yatırımlar-Mevcut Bölge'!L90*'Yatırımlar-Mevcut Bölge'!N90)+('Yatırımlar-Genişleme1'!L90*'Yatırımlar-Genişleme1'!N90)+('Yatırımlar-Genişleme2'!L90*'Yatırımlar-Genişleme2'!N90))/SUM('Yatırımlar-Mevcut Bölge'!L90,'Yatırımlar-Genişleme1'!L90,'Yatırımlar-Genişleme2'!L90),"")</f>
        <v/>
      </c>
      <c r="O90" s="458" t="str">
        <f t="shared" si="30"/>
        <v/>
      </c>
      <c r="P90" s="827">
        <f>'Yatırımlar-Mevcut Bölge'!P90+'Yatırımlar-Genişleme1'!P90+'Yatırımlar-Genişleme2'!P90</f>
        <v>0</v>
      </c>
      <c r="Q90" s="828" t="str">
        <f>IFERROR((('Yatırımlar-Mevcut Bölge'!P90*'Yatırımlar-Mevcut Bölge'!Q90)+('Yatırımlar-Genişleme1'!P90*'Yatırımlar-Genişleme1'!Q90)+('Yatırımlar-Genişleme2'!P90*'Yatırımlar-Genişleme2'!Q90))/SUM('Yatırımlar-Mevcut Bölge'!P90,'Yatırımlar-Genişleme1'!P90,'Yatırımlar-Genişleme2'!P90),"")</f>
        <v/>
      </c>
      <c r="R90" s="828" t="str">
        <f>IFERROR((('Yatırımlar-Mevcut Bölge'!P90*'Yatırımlar-Mevcut Bölge'!R90)+('Yatırımlar-Genişleme1'!P90*'Yatırımlar-Genişleme1'!R90)+('Yatırımlar-Genişleme2'!P90*'Yatırımlar-Genişleme2'!R90))/SUM('Yatırımlar-Mevcut Bölge'!P90,'Yatırımlar-Genişleme1'!P90,'Yatırımlar-Genişleme2'!P90),"")</f>
        <v/>
      </c>
      <c r="S90" s="274" t="str">
        <f t="shared" si="31"/>
        <v/>
      </c>
    </row>
    <row r="91" spans="2:19">
      <c r="B91" s="263" t="s">
        <v>834</v>
      </c>
      <c r="C91" s="826" t="s">
        <v>102</v>
      </c>
      <c r="D91" s="827">
        <f>'Yatırımlar-Mevcut Bölge'!D91+'Yatırımlar-Genişleme1'!D91+'Yatırımlar-Genişleme2'!D91</f>
        <v>0</v>
      </c>
      <c r="E91" s="828" t="str">
        <f>IFERROR((('Yatırımlar-Mevcut Bölge'!D91*'Yatırımlar-Mevcut Bölge'!E91)+('Yatırımlar-Genişleme1'!D91*'Yatırımlar-Genişleme1'!E91)+('Yatırımlar-Genişleme2'!D91*'Yatırımlar-Genişleme2'!E91))/SUM('Yatırımlar-Mevcut Bölge'!D91,'Yatırımlar-Genişleme1'!D91,'Yatırımlar-Genişleme2'!D91),"")</f>
        <v/>
      </c>
      <c r="F91" s="828" t="str">
        <f>IFERROR((('Yatırımlar-Mevcut Bölge'!D91*'Yatırımlar-Mevcut Bölge'!F91)+('Yatırımlar-Genişleme1'!D91*'Yatırımlar-Genişleme1'!F91)+('Yatırımlar-Genişleme2'!D91*'Yatırımlar-Genişleme2'!F91))/SUM('Yatırımlar-Mevcut Bölge'!D91,'Yatırımlar-Genişleme1'!D91,'Yatırımlar-Genişleme2'!D91),"")</f>
        <v/>
      </c>
      <c r="G91" s="458" t="str">
        <f t="shared" si="28"/>
        <v/>
      </c>
      <c r="H91" s="827">
        <f>'Yatırımlar-Mevcut Bölge'!H91+'Yatırımlar-Genişleme1'!H91+'Yatırımlar-Genişleme2'!H91</f>
        <v>0</v>
      </c>
      <c r="I91" s="828" t="str">
        <f>IFERROR((('Yatırımlar-Mevcut Bölge'!H91*'Yatırımlar-Mevcut Bölge'!I91)+('Yatırımlar-Genişleme1'!H91*'Yatırımlar-Genişleme1'!I91)+('Yatırımlar-Genişleme2'!H91*'Yatırımlar-Genişleme2'!I91))/SUM('Yatırımlar-Mevcut Bölge'!H91,'Yatırımlar-Genişleme1'!H91,'Yatırımlar-Genişleme2'!H91),"")</f>
        <v/>
      </c>
      <c r="J91" s="828" t="str">
        <f>IFERROR((('Yatırımlar-Mevcut Bölge'!H91*'Yatırımlar-Mevcut Bölge'!J91)+('Yatırımlar-Genişleme1'!H91*'Yatırımlar-Genişleme1'!J91)+('Yatırımlar-Genişleme2'!H91*'Yatırımlar-Genişleme2'!J91))/SUM('Yatırımlar-Mevcut Bölge'!H91,'Yatırımlar-Genişleme1'!H91,'Yatırımlar-Genişleme2'!H91),"")</f>
        <v/>
      </c>
      <c r="K91" s="458" t="str">
        <f t="shared" si="29"/>
        <v/>
      </c>
      <c r="L91" s="827">
        <f>'Yatırımlar-Mevcut Bölge'!L91+'Yatırımlar-Genişleme1'!L91+'Yatırımlar-Genişleme2'!L91</f>
        <v>0</v>
      </c>
      <c r="M91" s="828" t="str">
        <f>IFERROR((('Yatırımlar-Mevcut Bölge'!L91*'Yatırımlar-Mevcut Bölge'!M91)+('Yatırımlar-Genişleme1'!L91*'Yatırımlar-Genişleme1'!M91)+('Yatırımlar-Genişleme2'!L91*'Yatırımlar-Genişleme2'!M91))/SUM('Yatırımlar-Mevcut Bölge'!L91,'Yatırımlar-Genişleme1'!L91,'Yatırımlar-Genişleme2'!L91),"")</f>
        <v/>
      </c>
      <c r="N91" s="828" t="str">
        <f>IFERROR((('Yatırımlar-Mevcut Bölge'!L91*'Yatırımlar-Mevcut Bölge'!N91)+('Yatırımlar-Genişleme1'!L91*'Yatırımlar-Genişleme1'!N91)+('Yatırımlar-Genişleme2'!L91*'Yatırımlar-Genişleme2'!N91))/SUM('Yatırımlar-Mevcut Bölge'!L91,'Yatırımlar-Genişleme1'!L91,'Yatırımlar-Genişleme2'!L91),"")</f>
        <v/>
      </c>
      <c r="O91" s="458" t="str">
        <f t="shared" si="30"/>
        <v/>
      </c>
      <c r="P91" s="827">
        <f>'Yatırımlar-Mevcut Bölge'!P91+'Yatırımlar-Genişleme1'!P91+'Yatırımlar-Genişleme2'!P91</f>
        <v>0</v>
      </c>
      <c r="Q91" s="828" t="str">
        <f>IFERROR((('Yatırımlar-Mevcut Bölge'!P91*'Yatırımlar-Mevcut Bölge'!Q91)+('Yatırımlar-Genişleme1'!P91*'Yatırımlar-Genişleme1'!Q91)+('Yatırımlar-Genişleme2'!P91*'Yatırımlar-Genişleme2'!Q91))/SUM('Yatırımlar-Mevcut Bölge'!P91,'Yatırımlar-Genişleme1'!P91,'Yatırımlar-Genişleme2'!P91),"")</f>
        <v/>
      </c>
      <c r="R91" s="828" t="str">
        <f>IFERROR((('Yatırımlar-Mevcut Bölge'!P91*'Yatırımlar-Mevcut Bölge'!R91)+('Yatırımlar-Genişleme1'!P91*'Yatırımlar-Genişleme1'!R91)+('Yatırımlar-Genişleme2'!P91*'Yatırımlar-Genişleme2'!R91))/SUM('Yatırımlar-Mevcut Bölge'!P91,'Yatırımlar-Genişleme1'!P91,'Yatırımlar-Genişleme2'!P91),"")</f>
        <v/>
      </c>
      <c r="S91" s="274" t="str">
        <f t="shared" si="31"/>
        <v/>
      </c>
    </row>
    <row r="92" spans="2:19">
      <c r="B92" s="263" t="s">
        <v>835</v>
      </c>
      <c r="C92" s="826" t="s">
        <v>102</v>
      </c>
      <c r="D92" s="827">
        <f>'Yatırımlar-Mevcut Bölge'!D92+'Yatırımlar-Genişleme1'!D92+'Yatırımlar-Genişleme2'!D92</f>
        <v>0</v>
      </c>
      <c r="E92" s="828" t="str">
        <f>IFERROR((('Yatırımlar-Mevcut Bölge'!D92*'Yatırımlar-Mevcut Bölge'!E92)+('Yatırımlar-Genişleme1'!D92*'Yatırımlar-Genişleme1'!E92)+('Yatırımlar-Genişleme2'!D92*'Yatırımlar-Genişleme2'!E92))/SUM('Yatırımlar-Mevcut Bölge'!D92,'Yatırımlar-Genişleme1'!D92,'Yatırımlar-Genişleme2'!D92),"")</f>
        <v/>
      </c>
      <c r="F92" s="828" t="str">
        <f>IFERROR((('Yatırımlar-Mevcut Bölge'!D92*'Yatırımlar-Mevcut Bölge'!F92)+('Yatırımlar-Genişleme1'!D92*'Yatırımlar-Genişleme1'!F92)+('Yatırımlar-Genişleme2'!D92*'Yatırımlar-Genişleme2'!F92))/SUM('Yatırımlar-Mevcut Bölge'!D92,'Yatırımlar-Genişleme1'!D92,'Yatırımlar-Genişleme2'!D92),"")</f>
        <v/>
      </c>
      <c r="G92" s="458" t="str">
        <f t="shared" si="28"/>
        <v/>
      </c>
      <c r="H92" s="827">
        <f>'Yatırımlar-Mevcut Bölge'!H92+'Yatırımlar-Genişleme1'!H92+'Yatırımlar-Genişleme2'!H92</f>
        <v>0</v>
      </c>
      <c r="I92" s="828" t="str">
        <f>IFERROR((('Yatırımlar-Mevcut Bölge'!H92*'Yatırımlar-Mevcut Bölge'!I92)+('Yatırımlar-Genişleme1'!H92*'Yatırımlar-Genişleme1'!I92)+('Yatırımlar-Genişleme2'!H92*'Yatırımlar-Genişleme2'!I92))/SUM('Yatırımlar-Mevcut Bölge'!H92,'Yatırımlar-Genişleme1'!H92,'Yatırımlar-Genişleme2'!H92),"")</f>
        <v/>
      </c>
      <c r="J92" s="828" t="str">
        <f>IFERROR((('Yatırımlar-Mevcut Bölge'!H92*'Yatırımlar-Mevcut Bölge'!J92)+('Yatırımlar-Genişleme1'!H92*'Yatırımlar-Genişleme1'!J92)+('Yatırımlar-Genişleme2'!H92*'Yatırımlar-Genişleme2'!J92))/SUM('Yatırımlar-Mevcut Bölge'!H92,'Yatırımlar-Genişleme1'!H92,'Yatırımlar-Genişleme2'!H92),"")</f>
        <v/>
      </c>
      <c r="K92" s="458" t="str">
        <f t="shared" si="29"/>
        <v/>
      </c>
      <c r="L92" s="827">
        <f>'Yatırımlar-Mevcut Bölge'!L92+'Yatırımlar-Genişleme1'!L92+'Yatırımlar-Genişleme2'!L92</f>
        <v>0</v>
      </c>
      <c r="M92" s="828" t="str">
        <f>IFERROR((('Yatırımlar-Mevcut Bölge'!L92*'Yatırımlar-Mevcut Bölge'!M92)+('Yatırımlar-Genişleme1'!L92*'Yatırımlar-Genişleme1'!M92)+('Yatırımlar-Genişleme2'!L92*'Yatırımlar-Genişleme2'!M92))/SUM('Yatırımlar-Mevcut Bölge'!L92,'Yatırımlar-Genişleme1'!L92,'Yatırımlar-Genişleme2'!L92),"")</f>
        <v/>
      </c>
      <c r="N92" s="828" t="str">
        <f>IFERROR((('Yatırımlar-Mevcut Bölge'!L92*'Yatırımlar-Mevcut Bölge'!N92)+('Yatırımlar-Genişleme1'!L92*'Yatırımlar-Genişleme1'!N92)+('Yatırımlar-Genişleme2'!L92*'Yatırımlar-Genişleme2'!N92))/SUM('Yatırımlar-Mevcut Bölge'!L92,'Yatırımlar-Genişleme1'!L92,'Yatırımlar-Genişleme2'!L92),"")</f>
        <v/>
      </c>
      <c r="O92" s="458" t="str">
        <f t="shared" si="30"/>
        <v/>
      </c>
      <c r="P92" s="827">
        <f>'Yatırımlar-Mevcut Bölge'!P92+'Yatırımlar-Genişleme1'!P92+'Yatırımlar-Genişleme2'!P92</f>
        <v>0</v>
      </c>
      <c r="Q92" s="828" t="str">
        <f>IFERROR((('Yatırımlar-Mevcut Bölge'!P92*'Yatırımlar-Mevcut Bölge'!Q92)+('Yatırımlar-Genişleme1'!P92*'Yatırımlar-Genişleme1'!Q92)+('Yatırımlar-Genişleme2'!P92*'Yatırımlar-Genişleme2'!Q92))/SUM('Yatırımlar-Mevcut Bölge'!P92,'Yatırımlar-Genişleme1'!P92,'Yatırımlar-Genişleme2'!P92),"")</f>
        <v/>
      </c>
      <c r="R92" s="828" t="str">
        <f>IFERROR((('Yatırımlar-Mevcut Bölge'!P92*'Yatırımlar-Mevcut Bölge'!R92)+('Yatırımlar-Genişleme1'!P92*'Yatırımlar-Genişleme1'!R92)+('Yatırımlar-Genişleme2'!P92*'Yatırımlar-Genişleme2'!R92))/SUM('Yatırımlar-Mevcut Bölge'!P92,'Yatırımlar-Genişleme1'!P92,'Yatırımlar-Genişleme2'!P92),"")</f>
        <v/>
      </c>
      <c r="S92" s="274" t="str">
        <f t="shared" si="31"/>
        <v/>
      </c>
    </row>
    <row r="93" spans="2:19">
      <c r="B93" s="263" t="s">
        <v>836</v>
      </c>
      <c r="C93" s="826" t="s">
        <v>102</v>
      </c>
      <c r="D93" s="827">
        <f>'Yatırımlar-Mevcut Bölge'!D93+'Yatırımlar-Genişleme1'!D93+'Yatırımlar-Genişleme2'!D93</f>
        <v>0</v>
      </c>
      <c r="E93" s="828" t="str">
        <f>IFERROR((('Yatırımlar-Mevcut Bölge'!D93*'Yatırımlar-Mevcut Bölge'!E93)+('Yatırımlar-Genişleme1'!D93*'Yatırımlar-Genişleme1'!E93)+('Yatırımlar-Genişleme2'!D93*'Yatırımlar-Genişleme2'!E93))/SUM('Yatırımlar-Mevcut Bölge'!D93,'Yatırımlar-Genişleme1'!D93,'Yatırımlar-Genişleme2'!D93),"")</f>
        <v/>
      </c>
      <c r="F93" s="828" t="str">
        <f>IFERROR((('Yatırımlar-Mevcut Bölge'!D93*'Yatırımlar-Mevcut Bölge'!F93)+('Yatırımlar-Genişleme1'!D93*'Yatırımlar-Genişleme1'!F93)+('Yatırımlar-Genişleme2'!D93*'Yatırımlar-Genişleme2'!F93))/SUM('Yatırımlar-Mevcut Bölge'!D93,'Yatırımlar-Genişleme1'!D93,'Yatırımlar-Genişleme2'!D93),"")</f>
        <v/>
      </c>
      <c r="G93" s="458" t="str">
        <f t="shared" si="28"/>
        <v/>
      </c>
      <c r="H93" s="827">
        <f>'Yatırımlar-Mevcut Bölge'!H93+'Yatırımlar-Genişleme1'!H93+'Yatırımlar-Genişleme2'!H93</f>
        <v>0</v>
      </c>
      <c r="I93" s="828" t="str">
        <f>IFERROR((('Yatırımlar-Mevcut Bölge'!H93*'Yatırımlar-Mevcut Bölge'!I93)+('Yatırımlar-Genişleme1'!H93*'Yatırımlar-Genişleme1'!I93)+('Yatırımlar-Genişleme2'!H93*'Yatırımlar-Genişleme2'!I93))/SUM('Yatırımlar-Mevcut Bölge'!H93,'Yatırımlar-Genişleme1'!H93,'Yatırımlar-Genişleme2'!H93),"")</f>
        <v/>
      </c>
      <c r="J93" s="828" t="str">
        <f>IFERROR((('Yatırımlar-Mevcut Bölge'!H93*'Yatırımlar-Mevcut Bölge'!J93)+('Yatırımlar-Genişleme1'!H93*'Yatırımlar-Genişleme1'!J93)+('Yatırımlar-Genişleme2'!H93*'Yatırımlar-Genişleme2'!J93))/SUM('Yatırımlar-Mevcut Bölge'!H93,'Yatırımlar-Genişleme1'!H93,'Yatırımlar-Genişleme2'!H93),"")</f>
        <v/>
      </c>
      <c r="K93" s="458" t="str">
        <f t="shared" si="29"/>
        <v/>
      </c>
      <c r="L93" s="827">
        <f>'Yatırımlar-Mevcut Bölge'!L93+'Yatırımlar-Genişleme1'!L93+'Yatırımlar-Genişleme2'!L93</f>
        <v>0</v>
      </c>
      <c r="M93" s="828" t="str">
        <f>IFERROR((('Yatırımlar-Mevcut Bölge'!L93*'Yatırımlar-Mevcut Bölge'!M93)+('Yatırımlar-Genişleme1'!L93*'Yatırımlar-Genişleme1'!M93)+('Yatırımlar-Genişleme2'!L93*'Yatırımlar-Genişleme2'!M93))/SUM('Yatırımlar-Mevcut Bölge'!L93,'Yatırımlar-Genişleme1'!L93,'Yatırımlar-Genişleme2'!L93),"")</f>
        <v/>
      </c>
      <c r="N93" s="828" t="str">
        <f>IFERROR((('Yatırımlar-Mevcut Bölge'!L93*'Yatırımlar-Mevcut Bölge'!N93)+('Yatırımlar-Genişleme1'!L93*'Yatırımlar-Genişleme1'!N93)+('Yatırımlar-Genişleme2'!L93*'Yatırımlar-Genişleme2'!N93))/SUM('Yatırımlar-Mevcut Bölge'!L93,'Yatırımlar-Genişleme1'!L93,'Yatırımlar-Genişleme2'!L93),"")</f>
        <v/>
      </c>
      <c r="O93" s="458" t="str">
        <f t="shared" si="30"/>
        <v/>
      </c>
      <c r="P93" s="827">
        <f>'Yatırımlar-Mevcut Bölge'!P93+'Yatırımlar-Genişleme1'!P93+'Yatırımlar-Genişleme2'!P93</f>
        <v>0</v>
      </c>
      <c r="Q93" s="828" t="str">
        <f>IFERROR((('Yatırımlar-Mevcut Bölge'!P93*'Yatırımlar-Mevcut Bölge'!Q93)+('Yatırımlar-Genişleme1'!P93*'Yatırımlar-Genişleme1'!Q93)+('Yatırımlar-Genişleme2'!P93*'Yatırımlar-Genişleme2'!Q93))/SUM('Yatırımlar-Mevcut Bölge'!P93,'Yatırımlar-Genişleme1'!P93,'Yatırımlar-Genişleme2'!P93),"")</f>
        <v/>
      </c>
      <c r="R93" s="828" t="str">
        <f>IFERROR((('Yatırımlar-Mevcut Bölge'!P93*'Yatırımlar-Mevcut Bölge'!R93)+('Yatırımlar-Genişleme1'!P93*'Yatırımlar-Genişleme1'!R93)+('Yatırımlar-Genişleme2'!P93*'Yatırımlar-Genişleme2'!R93))/SUM('Yatırımlar-Mevcut Bölge'!P93,'Yatırımlar-Genişleme1'!P93,'Yatırımlar-Genişleme2'!P93),"")</f>
        <v/>
      </c>
      <c r="S93" s="274" t="str">
        <f t="shared" si="31"/>
        <v/>
      </c>
    </row>
    <row r="94" spans="2:19">
      <c r="B94" s="263" t="s">
        <v>837</v>
      </c>
      <c r="C94" s="826" t="s">
        <v>102</v>
      </c>
      <c r="D94" s="827">
        <f>'Yatırımlar-Mevcut Bölge'!D94+'Yatırımlar-Genişleme1'!D94+'Yatırımlar-Genişleme2'!D94</f>
        <v>0</v>
      </c>
      <c r="E94" s="828" t="str">
        <f>IFERROR((('Yatırımlar-Mevcut Bölge'!D94*'Yatırımlar-Mevcut Bölge'!E94)+('Yatırımlar-Genişleme1'!D94*'Yatırımlar-Genişleme1'!E94)+('Yatırımlar-Genişleme2'!D94*'Yatırımlar-Genişleme2'!E94))/SUM('Yatırımlar-Mevcut Bölge'!D94,'Yatırımlar-Genişleme1'!D94,'Yatırımlar-Genişleme2'!D94),"")</f>
        <v/>
      </c>
      <c r="F94" s="828" t="str">
        <f>IFERROR((('Yatırımlar-Mevcut Bölge'!D94*'Yatırımlar-Mevcut Bölge'!F94)+('Yatırımlar-Genişleme1'!D94*'Yatırımlar-Genişleme1'!F94)+('Yatırımlar-Genişleme2'!D94*'Yatırımlar-Genişleme2'!F94))/SUM('Yatırımlar-Mevcut Bölge'!D94,'Yatırımlar-Genişleme1'!D94,'Yatırımlar-Genişleme2'!D94),"")</f>
        <v/>
      </c>
      <c r="G94" s="458" t="str">
        <f t="shared" si="28"/>
        <v/>
      </c>
      <c r="H94" s="827">
        <f>'Yatırımlar-Mevcut Bölge'!H94+'Yatırımlar-Genişleme1'!H94+'Yatırımlar-Genişleme2'!H94</f>
        <v>0</v>
      </c>
      <c r="I94" s="828" t="str">
        <f>IFERROR((('Yatırımlar-Mevcut Bölge'!H94*'Yatırımlar-Mevcut Bölge'!I94)+('Yatırımlar-Genişleme1'!H94*'Yatırımlar-Genişleme1'!I94)+('Yatırımlar-Genişleme2'!H94*'Yatırımlar-Genişleme2'!I94))/SUM('Yatırımlar-Mevcut Bölge'!H94,'Yatırımlar-Genişleme1'!H94,'Yatırımlar-Genişleme2'!H94),"")</f>
        <v/>
      </c>
      <c r="J94" s="828" t="str">
        <f>IFERROR((('Yatırımlar-Mevcut Bölge'!H94*'Yatırımlar-Mevcut Bölge'!J94)+('Yatırımlar-Genişleme1'!H94*'Yatırımlar-Genişleme1'!J94)+('Yatırımlar-Genişleme2'!H94*'Yatırımlar-Genişleme2'!J94))/SUM('Yatırımlar-Mevcut Bölge'!H94,'Yatırımlar-Genişleme1'!H94,'Yatırımlar-Genişleme2'!H94),"")</f>
        <v/>
      </c>
      <c r="K94" s="458" t="str">
        <f t="shared" si="29"/>
        <v/>
      </c>
      <c r="L94" s="827">
        <f>'Yatırımlar-Mevcut Bölge'!L94+'Yatırımlar-Genişleme1'!L94+'Yatırımlar-Genişleme2'!L94</f>
        <v>0</v>
      </c>
      <c r="M94" s="828" t="str">
        <f>IFERROR((('Yatırımlar-Mevcut Bölge'!L94*'Yatırımlar-Mevcut Bölge'!M94)+('Yatırımlar-Genişleme1'!L94*'Yatırımlar-Genişleme1'!M94)+('Yatırımlar-Genişleme2'!L94*'Yatırımlar-Genişleme2'!M94))/SUM('Yatırımlar-Mevcut Bölge'!L94,'Yatırımlar-Genişleme1'!L94,'Yatırımlar-Genişleme2'!L94),"")</f>
        <v/>
      </c>
      <c r="N94" s="828" t="str">
        <f>IFERROR((('Yatırımlar-Mevcut Bölge'!L94*'Yatırımlar-Mevcut Bölge'!N94)+('Yatırımlar-Genişleme1'!L94*'Yatırımlar-Genişleme1'!N94)+('Yatırımlar-Genişleme2'!L94*'Yatırımlar-Genişleme2'!N94))/SUM('Yatırımlar-Mevcut Bölge'!L94,'Yatırımlar-Genişleme1'!L94,'Yatırımlar-Genişleme2'!L94),"")</f>
        <v/>
      </c>
      <c r="O94" s="458" t="str">
        <f t="shared" si="30"/>
        <v/>
      </c>
      <c r="P94" s="827">
        <f>'Yatırımlar-Mevcut Bölge'!P94+'Yatırımlar-Genişleme1'!P94+'Yatırımlar-Genişleme2'!P94</f>
        <v>0</v>
      </c>
      <c r="Q94" s="828" t="str">
        <f>IFERROR((('Yatırımlar-Mevcut Bölge'!P94*'Yatırımlar-Mevcut Bölge'!Q94)+('Yatırımlar-Genişleme1'!P94*'Yatırımlar-Genişleme1'!Q94)+('Yatırımlar-Genişleme2'!P94*'Yatırımlar-Genişleme2'!Q94))/SUM('Yatırımlar-Mevcut Bölge'!P94,'Yatırımlar-Genişleme1'!P94,'Yatırımlar-Genişleme2'!P94),"")</f>
        <v/>
      </c>
      <c r="R94" s="828" t="str">
        <f>IFERROR((('Yatırımlar-Mevcut Bölge'!P94*'Yatırımlar-Mevcut Bölge'!R94)+('Yatırımlar-Genişleme1'!P94*'Yatırımlar-Genişleme1'!R94)+('Yatırımlar-Genişleme2'!P94*'Yatırımlar-Genişleme2'!R94))/SUM('Yatırımlar-Mevcut Bölge'!P94,'Yatırımlar-Genişleme1'!P94,'Yatırımlar-Genişleme2'!P94),"")</f>
        <v/>
      </c>
      <c r="S94" s="274" t="str">
        <f t="shared" si="31"/>
        <v/>
      </c>
    </row>
    <row r="95" spans="2:19">
      <c r="B95" s="263" t="s">
        <v>838</v>
      </c>
      <c r="C95" s="826" t="s">
        <v>102</v>
      </c>
      <c r="D95" s="827">
        <f>'Yatırımlar-Mevcut Bölge'!D95+'Yatırımlar-Genişleme1'!D95+'Yatırımlar-Genişleme2'!D95</f>
        <v>0</v>
      </c>
      <c r="E95" s="828" t="str">
        <f>IFERROR((('Yatırımlar-Mevcut Bölge'!D95*'Yatırımlar-Mevcut Bölge'!E95)+('Yatırımlar-Genişleme1'!D95*'Yatırımlar-Genişleme1'!E95)+('Yatırımlar-Genişleme2'!D95*'Yatırımlar-Genişleme2'!E95))/SUM('Yatırımlar-Mevcut Bölge'!D95,'Yatırımlar-Genişleme1'!D95,'Yatırımlar-Genişleme2'!D95),"")</f>
        <v/>
      </c>
      <c r="F95" s="828" t="str">
        <f>IFERROR((('Yatırımlar-Mevcut Bölge'!D95*'Yatırımlar-Mevcut Bölge'!F95)+('Yatırımlar-Genişleme1'!D95*'Yatırımlar-Genişleme1'!F95)+('Yatırımlar-Genişleme2'!D95*'Yatırımlar-Genişleme2'!F95))/SUM('Yatırımlar-Mevcut Bölge'!D95,'Yatırımlar-Genişleme1'!D95,'Yatırımlar-Genişleme2'!D95),"")</f>
        <v/>
      </c>
      <c r="G95" s="458" t="str">
        <f t="shared" si="28"/>
        <v/>
      </c>
      <c r="H95" s="827">
        <f>'Yatırımlar-Mevcut Bölge'!H95+'Yatırımlar-Genişleme1'!H95+'Yatırımlar-Genişleme2'!H95</f>
        <v>0</v>
      </c>
      <c r="I95" s="828" t="str">
        <f>IFERROR((('Yatırımlar-Mevcut Bölge'!H95*'Yatırımlar-Mevcut Bölge'!I95)+('Yatırımlar-Genişleme1'!H95*'Yatırımlar-Genişleme1'!I95)+('Yatırımlar-Genişleme2'!H95*'Yatırımlar-Genişleme2'!I95))/SUM('Yatırımlar-Mevcut Bölge'!H95,'Yatırımlar-Genişleme1'!H95,'Yatırımlar-Genişleme2'!H95),"")</f>
        <v/>
      </c>
      <c r="J95" s="828" t="str">
        <f>IFERROR((('Yatırımlar-Mevcut Bölge'!H95*'Yatırımlar-Mevcut Bölge'!J95)+('Yatırımlar-Genişleme1'!H95*'Yatırımlar-Genişleme1'!J95)+('Yatırımlar-Genişleme2'!H95*'Yatırımlar-Genişleme2'!J95))/SUM('Yatırımlar-Mevcut Bölge'!H95,'Yatırımlar-Genişleme1'!H95,'Yatırımlar-Genişleme2'!H95),"")</f>
        <v/>
      </c>
      <c r="K95" s="458" t="str">
        <f t="shared" si="29"/>
        <v/>
      </c>
      <c r="L95" s="827">
        <f>'Yatırımlar-Mevcut Bölge'!L95+'Yatırımlar-Genişleme1'!L95+'Yatırımlar-Genişleme2'!L95</f>
        <v>0</v>
      </c>
      <c r="M95" s="828" t="str">
        <f>IFERROR((('Yatırımlar-Mevcut Bölge'!L95*'Yatırımlar-Mevcut Bölge'!M95)+('Yatırımlar-Genişleme1'!L95*'Yatırımlar-Genişleme1'!M95)+('Yatırımlar-Genişleme2'!L95*'Yatırımlar-Genişleme2'!M95))/SUM('Yatırımlar-Mevcut Bölge'!L95,'Yatırımlar-Genişleme1'!L95,'Yatırımlar-Genişleme2'!L95),"")</f>
        <v/>
      </c>
      <c r="N95" s="828" t="str">
        <f>IFERROR((('Yatırımlar-Mevcut Bölge'!L95*'Yatırımlar-Mevcut Bölge'!N95)+('Yatırımlar-Genişleme1'!L95*'Yatırımlar-Genişleme1'!N95)+('Yatırımlar-Genişleme2'!L95*'Yatırımlar-Genişleme2'!N95))/SUM('Yatırımlar-Mevcut Bölge'!L95,'Yatırımlar-Genişleme1'!L95,'Yatırımlar-Genişleme2'!L95),"")</f>
        <v/>
      </c>
      <c r="O95" s="458" t="str">
        <f t="shared" si="30"/>
        <v/>
      </c>
      <c r="P95" s="827">
        <f>'Yatırımlar-Mevcut Bölge'!P95+'Yatırımlar-Genişleme1'!P95+'Yatırımlar-Genişleme2'!P95</f>
        <v>0</v>
      </c>
      <c r="Q95" s="828" t="str">
        <f>IFERROR((('Yatırımlar-Mevcut Bölge'!P95*'Yatırımlar-Mevcut Bölge'!Q95)+('Yatırımlar-Genişleme1'!P95*'Yatırımlar-Genişleme1'!Q95)+('Yatırımlar-Genişleme2'!P95*'Yatırımlar-Genişleme2'!Q95))/SUM('Yatırımlar-Mevcut Bölge'!P95,'Yatırımlar-Genişleme1'!P95,'Yatırımlar-Genişleme2'!P95),"")</f>
        <v/>
      </c>
      <c r="R95" s="828" t="str">
        <f>IFERROR((('Yatırımlar-Mevcut Bölge'!P95*'Yatırımlar-Mevcut Bölge'!R95)+('Yatırımlar-Genişleme1'!P95*'Yatırımlar-Genişleme1'!R95)+('Yatırımlar-Genişleme2'!P95*'Yatırımlar-Genişleme2'!R95))/SUM('Yatırımlar-Mevcut Bölge'!P95,'Yatırımlar-Genişleme1'!P95,'Yatırımlar-Genişleme2'!P95),"")</f>
        <v/>
      </c>
      <c r="S95" s="274" t="str">
        <f t="shared" si="31"/>
        <v/>
      </c>
    </row>
    <row r="96" spans="2:19">
      <c r="B96" s="263" t="s">
        <v>839</v>
      </c>
      <c r="C96" s="826" t="s">
        <v>102</v>
      </c>
      <c r="D96" s="827">
        <f>'Yatırımlar-Mevcut Bölge'!D96+'Yatırımlar-Genişleme1'!D96+'Yatırımlar-Genişleme2'!D96</f>
        <v>0</v>
      </c>
      <c r="E96" s="828" t="str">
        <f>IFERROR((('Yatırımlar-Mevcut Bölge'!D96*'Yatırımlar-Mevcut Bölge'!E96)+('Yatırımlar-Genişleme1'!D96*'Yatırımlar-Genişleme1'!E96)+('Yatırımlar-Genişleme2'!D96*'Yatırımlar-Genişleme2'!E96))/SUM('Yatırımlar-Mevcut Bölge'!D96,'Yatırımlar-Genişleme1'!D96,'Yatırımlar-Genişleme2'!D96),"")</f>
        <v/>
      </c>
      <c r="F96" s="828" t="str">
        <f>IFERROR((('Yatırımlar-Mevcut Bölge'!D96*'Yatırımlar-Mevcut Bölge'!F96)+('Yatırımlar-Genişleme1'!D96*'Yatırımlar-Genişleme1'!F96)+('Yatırımlar-Genişleme2'!D96*'Yatırımlar-Genişleme2'!F96))/SUM('Yatırımlar-Mevcut Bölge'!D96,'Yatırımlar-Genişleme1'!D96,'Yatırımlar-Genişleme2'!D96),"")</f>
        <v/>
      </c>
      <c r="G96" s="458" t="str">
        <f t="shared" si="28"/>
        <v/>
      </c>
      <c r="H96" s="827">
        <f>'Yatırımlar-Mevcut Bölge'!H96+'Yatırımlar-Genişleme1'!H96+'Yatırımlar-Genişleme2'!H96</f>
        <v>0</v>
      </c>
      <c r="I96" s="828" t="str">
        <f>IFERROR((('Yatırımlar-Mevcut Bölge'!H96*'Yatırımlar-Mevcut Bölge'!I96)+('Yatırımlar-Genişleme1'!H96*'Yatırımlar-Genişleme1'!I96)+('Yatırımlar-Genişleme2'!H96*'Yatırımlar-Genişleme2'!I96))/SUM('Yatırımlar-Mevcut Bölge'!H96,'Yatırımlar-Genişleme1'!H96,'Yatırımlar-Genişleme2'!H96),"")</f>
        <v/>
      </c>
      <c r="J96" s="828" t="str">
        <f>IFERROR((('Yatırımlar-Mevcut Bölge'!H96*'Yatırımlar-Mevcut Bölge'!J96)+('Yatırımlar-Genişleme1'!H96*'Yatırımlar-Genişleme1'!J96)+('Yatırımlar-Genişleme2'!H96*'Yatırımlar-Genişleme2'!J96))/SUM('Yatırımlar-Mevcut Bölge'!H96,'Yatırımlar-Genişleme1'!H96,'Yatırımlar-Genişleme2'!H96),"")</f>
        <v/>
      </c>
      <c r="K96" s="458" t="str">
        <f t="shared" si="29"/>
        <v/>
      </c>
      <c r="L96" s="827">
        <f>'Yatırımlar-Mevcut Bölge'!L96+'Yatırımlar-Genişleme1'!L96+'Yatırımlar-Genişleme2'!L96</f>
        <v>0</v>
      </c>
      <c r="M96" s="828" t="str">
        <f>IFERROR((('Yatırımlar-Mevcut Bölge'!L96*'Yatırımlar-Mevcut Bölge'!M96)+('Yatırımlar-Genişleme1'!L96*'Yatırımlar-Genişleme1'!M96)+('Yatırımlar-Genişleme2'!L96*'Yatırımlar-Genişleme2'!M96))/SUM('Yatırımlar-Mevcut Bölge'!L96,'Yatırımlar-Genişleme1'!L96,'Yatırımlar-Genişleme2'!L96),"")</f>
        <v/>
      </c>
      <c r="N96" s="828" t="str">
        <f>IFERROR((('Yatırımlar-Mevcut Bölge'!L96*'Yatırımlar-Mevcut Bölge'!N96)+('Yatırımlar-Genişleme1'!L96*'Yatırımlar-Genişleme1'!N96)+('Yatırımlar-Genişleme2'!L96*'Yatırımlar-Genişleme2'!N96))/SUM('Yatırımlar-Mevcut Bölge'!L96,'Yatırımlar-Genişleme1'!L96,'Yatırımlar-Genişleme2'!L96),"")</f>
        <v/>
      </c>
      <c r="O96" s="458" t="str">
        <f t="shared" si="30"/>
        <v/>
      </c>
      <c r="P96" s="827">
        <f>'Yatırımlar-Mevcut Bölge'!P96+'Yatırımlar-Genişleme1'!P96+'Yatırımlar-Genişleme2'!P96</f>
        <v>0</v>
      </c>
      <c r="Q96" s="828" t="str">
        <f>IFERROR((('Yatırımlar-Mevcut Bölge'!P96*'Yatırımlar-Mevcut Bölge'!Q96)+('Yatırımlar-Genişleme1'!P96*'Yatırımlar-Genişleme1'!Q96)+('Yatırımlar-Genişleme2'!P96*'Yatırımlar-Genişleme2'!Q96))/SUM('Yatırımlar-Mevcut Bölge'!P96,'Yatırımlar-Genişleme1'!P96,'Yatırımlar-Genişleme2'!P96),"")</f>
        <v/>
      </c>
      <c r="R96" s="828" t="str">
        <f>IFERROR((('Yatırımlar-Mevcut Bölge'!P96*'Yatırımlar-Mevcut Bölge'!R96)+('Yatırımlar-Genişleme1'!P96*'Yatırımlar-Genişleme1'!R96)+('Yatırımlar-Genişleme2'!P96*'Yatırımlar-Genişleme2'!R96))/SUM('Yatırımlar-Mevcut Bölge'!P96,'Yatırımlar-Genişleme1'!P96,'Yatırımlar-Genişleme2'!P96),"")</f>
        <v/>
      </c>
      <c r="S96" s="274" t="str">
        <f t="shared" si="31"/>
        <v/>
      </c>
    </row>
    <row r="97" spans="2:19">
      <c r="B97" s="263" t="s">
        <v>840</v>
      </c>
      <c r="C97" s="826" t="s">
        <v>102</v>
      </c>
      <c r="D97" s="827">
        <f>'Yatırımlar-Mevcut Bölge'!D97+'Yatırımlar-Genişleme1'!D97+'Yatırımlar-Genişleme2'!D97</f>
        <v>0</v>
      </c>
      <c r="E97" s="828" t="str">
        <f>IFERROR((('Yatırımlar-Mevcut Bölge'!D97*'Yatırımlar-Mevcut Bölge'!E97)+('Yatırımlar-Genişleme1'!D97*'Yatırımlar-Genişleme1'!E97)+('Yatırımlar-Genişleme2'!D97*'Yatırımlar-Genişleme2'!E97))/SUM('Yatırımlar-Mevcut Bölge'!D97,'Yatırımlar-Genişleme1'!D97,'Yatırımlar-Genişleme2'!D97),"")</f>
        <v/>
      </c>
      <c r="F97" s="828" t="str">
        <f>IFERROR((('Yatırımlar-Mevcut Bölge'!D97*'Yatırımlar-Mevcut Bölge'!F97)+('Yatırımlar-Genişleme1'!D97*'Yatırımlar-Genişleme1'!F97)+('Yatırımlar-Genişleme2'!D97*'Yatırımlar-Genişleme2'!F97))/SUM('Yatırımlar-Mevcut Bölge'!D97,'Yatırımlar-Genişleme1'!D97,'Yatırımlar-Genişleme2'!D97),"")</f>
        <v/>
      </c>
      <c r="G97" s="458" t="str">
        <f t="shared" si="28"/>
        <v/>
      </c>
      <c r="H97" s="827">
        <f>'Yatırımlar-Mevcut Bölge'!H97+'Yatırımlar-Genişleme1'!H97+'Yatırımlar-Genişleme2'!H97</f>
        <v>0</v>
      </c>
      <c r="I97" s="828" t="str">
        <f>IFERROR((('Yatırımlar-Mevcut Bölge'!H97*'Yatırımlar-Mevcut Bölge'!I97)+('Yatırımlar-Genişleme1'!H97*'Yatırımlar-Genişleme1'!I97)+('Yatırımlar-Genişleme2'!H97*'Yatırımlar-Genişleme2'!I97))/SUM('Yatırımlar-Mevcut Bölge'!H97,'Yatırımlar-Genişleme1'!H97,'Yatırımlar-Genişleme2'!H97),"")</f>
        <v/>
      </c>
      <c r="J97" s="828" t="str">
        <f>IFERROR((('Yatırımlar-Mevcut Bölge'!H97*'Yatırımlar-Mevcut Bölge'!J97)+('Yatırımlar-Genişleme1'!H97*'Yatırımlar-Genişleme1'!J97)+('Yatırımlar-Genişleme2'!H97*'Yatırımlar-Genişleme2'!J97))/SUM('Yatırımlar-Mevcut Bölge'!H97,'Yatırımlar-Genişleme1'!H97,'Yatırımlar-Genişleme2'!H97),"")</f>
        <v/>
      </c>
      <c r="K97" s="458" t="str">
        <f t="shared" si="29"/>
        <v/>
      </c>
      <c r="L97" s="827">
        <f>'Yatırımlar-Mevcut Bölge'!L97+'Yatırımlar-Genişleme1'!L97+'Yatırımlar-Genişleme2'!L97</f>
        <v>0</v>
      </c>
      <c r="M97" s="828" t="str">
        <f>IFERROR((('Yatırımlar-Mevcut Bölge'!L97*'Yatırımlar-Mevcut Bölge'!M97)+('Yatırımlar-Genişleme1'!L97*'Yatırımlar-Genişleme1'!M97)+('Yatırımlar-Genişleme2'!L97*'Yatırımlar-Genişleme2'!M97))/SUM('Yatırımlar-Mevcut Bölge'!L97,'Yatırımlar-Genişleme1'!L97,'Yatırımlar-Genişleme2'!L97),"")</f>
        <v/>
      </c>
      <c r="N97" s="828" t="str">
        <f>IFERROR((('Yatırımlar-Mevcut Bölge'!L97*'Yatırımlar-Mevcut Bölge'!N97)+('Yatırımlar-Genişleme1'!L97*'Yatırımlar-Genişleme1'!N97)+('Yatırımlar-Genişleme2'!L97*'Yatırımlar-Genişleme2'!N97))/SUM('Yatırımlar-Mevcut Bölge'!L97,'Yatırımlar-Genişleme1'!L97,'Yatırımlar-Genişleme2'!L97),"")</f>
        <v/>
      </c>
      <c r="O97" s="458" t="str">
        <f t="shared" si="30"/>
        <v/>
      </c>
      <c r="P97" s="827">
        <f>'Yatırımlar-Mevcut Bölge'!P97+'Yatırımlar-Genişleme1'!P97+'Yatırımlar-Genişleme2'!P97</f>
        <v>0</v>
      </c>
      <c r="Q97" s="828" t="str">
        <f>IFERROR((('Yatırımlar-Mevcut Bölge'!P97*'Yatırımlar-Mevcut Bölge'!Q97)+('Yatırımlar-Genişleme1'!P97*'Yatırımlar-Genişleme1'!Q97)+('Yatırımlar-Genişleme2'!P97*'Yatırımlar-Genişleme2'!Q97))/SUM('Yatırımlar-Mevcut Bölge'!P97,'Yatırımlar-Genişleme1'!P97,'Yatırımlar-Genişleme2'!P97),"")</f>
        <v/>
      </c>
      <c r="R97" s="828" t="str">
        <f>IFERROR((('Yatırımlar-Mevcut Bölge'!P97*'Yatırımlar-Mevcut Bölge'!R97)+('Yatırımlar-Genişleme1'!P97*'Yatırımlar-Genişleme1'!R97)+('Yatırımlar-Genişleme2'!P97*'Yatırımlar-Genişleme2'!R97))/SUM('Yatırımlar-Mevcut Bölge'!P97,'Yatırımlar-Genişleme1'!P97,'Yatırımlar-Genişleme2'!P97),"")</f>
        <v/>
      </c>
      <c r="S97" s="274" t="str">
        <f t="shared" si="31"/>
        <v/>
      </c>
    </row>
    <row r="98" spans="2:19">
      <c r="B98" s="263" t="s">
        <v>841</v>
      </c>
      <c r="C98" s="826" t="s">
        <v>102</v>
      </c>
      <c r="D98" s="827">
        <f>'Yatırımlar-Mevcut Bölge'!D98+'Yatırımlar-Genişleme1'!D98+'Yatırımlar-Genişleme2'!D98</f>
        <v>0</v>
      </c>
      <c r="E98" s="828" t="str">
        <f>IFERROR((('Yatırımlar-Mevcut Bölge'!D98*'Yatırımlar-Mevcut Bölge'!E98)+('Yatırımlar-Genişleme1'!D98*'Yatırımlar-Genişleme1'!E98)+('Yatırımlar-Genişleme2'!D98*'Yatırımlar-Genişleme2'!E98))/SUM('Yatırımlar-Mevcut Bölge'!D98,'Yatırımlar-Genişleme1'!D98,'Yatırımlar-Genişleme2'!D98),"")</f>
        <v/>
      </c>
      <c r="F98" s="828" t="str">
        <f>IFERROR((('Yatırımlar-Mevcut Bölge'!D98*'Yatırımlar-Mevcut Bölge'!F98)+('Yatırımlar-Genişleme1'!D98*'Yatırımlar-Genişleme1'!F98)+('Yatırımlar-Genişleme2'!D98*'Yatırımlar-Genişleme2'!F98))/SUM('Yatırımlar-Mevcut Bölge'!D98,'Yatırımlar-Genişleme1'!D98,'Yatırımlar-Genişleme2'!D98),"")</f>
        <v/>
      </c>
      <c r="G98" s="458" t="str">
        <f t="shared" si="28"/>
        <v/>
      </c>
      <c r="H98" s="827">
        <f>'Yatırımlar-Mevcut Bölge'!H98+'Yatırımlar-Genişleme1'!H98+'Yatırımlar-Genişleme2'!H98</f>
        <v>0</v>
      </c>
      <c r="I98" s="828" t="str">
        <f>IFERROR((('Yatırımlar-Mevcut Bölge'!H98*'Yatırımlar-Mevcut Bölge'!I98)+('Yatırımlar-Genişleme1'!H98*'Yatırımlar-Genişleme1'!I98)+('Yatırımlar-Genişleme2'!H98*'Yatırımlar-Genişleme2'!I98))/SUM('Yatırımlar-Mevcut Bölge'!H98,'Yatırımlar-Genişleme1'!H98,'Yatırımlar-Genişleme2'!H98),"")</f>
        <v/>
      </c>
      <c r="J98" s="828" t="str">
        <f>IFERROR((('Yatırımlar-Mevcut Bölge'!H98*'Yatırımlar-Mevcut Bölge'!J98)+('Yatırımlar-Genişleme1'!H98*'Yatırımlar-Genişleme1'!J98)+('Yatırımlar-Genişleme2'!H98*'Yatırımlar-Genişleme2'!J98))/SUM('Yatırımlar-Mevcut Bölge'!H98,'Yatırımlar-Genişleme1'!H98,'Yatırımlar-Genişleme2'!H98),"")</f>
        <v/>
      </c>
      <c r="K98" s="458" t="str">
        <f t="shared" si="29"/>
        <v/>
      </c>
      <c r="L98" s="827">
        <f>'Yatırımlar-Mevcut Bölge'!L98+'Yatırımlar-Genişleme1'!L98+'Yatırımlar-Genişleme2'!L98</f>
        <v>0</v>
      </c>
      <c r="M98" s="828" t="str">
        <f>IFERROR((('Yatırımlar-Mevcut Bölge'!L98*'Yatırımlar-Mevcut Bölge'!M98)+('Yatırımlar-Genişleme1'!L98*'Yatırımlar-Genişleme1'!M98)+('Yatırımlar-Genişleme2'!L98*'Yatırımlar-Genişleme2'!M98))/SUM('Yatırımlar-Mevcut Bölge'!L98,'Yatırımlar-Genişleme1'!L98,'Yatırımlar-Genişleme2'!L98),"")</f>
        <v/>
      </c>
      <c r="N98" s="828" t="str">
        <f>IFERROR((('Yatırımlar-Mevcut Bölge'!L98*'Yatırımlar-Mevcut Bölge'!N98)+('Yatırımlar-Genişleme1'!L98*'Yatırımlar-Genişleme1'!N98)+('Yatırımlar-Genişleme2'!L98*'Yatırımlar-Genişleme2'!N98))/SUM('Yatırımlar-Mevcut Bölge'!L98,'Yatırımlar-Genişleme1'!L98,'Yatırımlar-Genişleme2'!L98),"")</f>
        <v/>
      </c>
      <c r="O98" s="458" t="str">
        <f t="shared" si="30"/>
        <v/>
      </c>
      <c r="P98" s="827">
        <f>'Yatırımlar-Mevcut Bölge'!P98+'Yatırımlar-Genişleme1'!P98+'Yatırımlar-Genişleme2'!P98</f>
        <v>0</v>
      </c>
      <c r="Q98" s="828" t="str">
        <f>IFERROR((('Yatırımlar-Mevcut Bölge'!P98*'Yatırımlar-Mevcut Bölge'!Q98)+('Yatırımlar-Genişleme1'!P98*'Yatırımlar-Genişleme1'!Q98)+('Yatırımlar-Genişleme2'!P98*'Yatırımlar-Genişleme2'!Q98))/SUM('Yatırımlar-Mevcut Bölge'!P98,'Yatırımlar-Genişleme1'!P98,'Yatırımlar-Genişleme2'!P98),"")</f>
        <v/>
      </c>
      <c r="R98" s="828" t="str">
        <f>IFERROR((('Yatırımlar-Mevcut Bölge'!P98*'Yatırımlar-Mevcut Bölge'!R98)+('Yatırımlar-Genişleme1'!P98*'Yatırımlar-Genişleme1'!R98)+('Yatırımlar-Genişleme2'!P98*'Yatırımlar-Genişleme2'!R98))/SUM('Yatırımlar-Mevcut Bölge'!P98,'Yatırımlar-Genişleme1'!P98,'Yatırımlar-Genişleme2'!P98),"")</f>
        <v/>
      </c>
      <c r="S98" s="274" t="str">
        <f t="shared" si="31"/>
        <v/>
      </c>
    </row>
    <row r="99" spans="2:19" s="145" customFormat="1">
      <c r="B99" s="263" t="s">
        <v>36</v>
      </c>
      <c r="C99" s="452" t="s">
        <v>102</v>
      </c>
      <c r="D99" s="272">
        <f>'Yatırımlar-Mevcut Bölge'!D99+'Yatırımlar-Genişleme1'!D99+'Yatırımlar-Genişleme2'!D99</f>
        <v>0</v>
      </c>
      <c r="E99" s="257" t="str">
        <f>IFERROR((('Yatırımlar-Mevcut Bölge'!D99*'Yatırımlar-Mevcut Bölge'!E99)+('Yatırımlar-Genişleme1'!D99*'Yatırımlar-Genişleme1'!E99)+('Yatırımlar-Genişleme2'!D99*'Yatırımlar-Genişleme2'!E99))/SUM('Yatırımlar-Mevcut Bölge'!D99,'Yatırımlar-Genişleme1'!D99,'Yatırımlar-Genişleme2'!D99),"")</f>
        <v/>
      </c>
      <c r="F99" s="257" t="str">
        <f>IFERROR((('Yatırımlar-Mevcut Bölge'!D99*'Yatırımlar-Mevcut Bölge'!F99)+('Yatırımlar-Genişleme1'!D99*'Yatırımlar-Genişleme1'!F99)+('Yatırımlar-Genişleme2'!D99*'Yatırımlar-Genişleme2'!F99))/SUM('Yatırımlar-Mevcut Bölge'!D99,'Yatırımlar-Genişleme1'!D99,'Yatırımlar-Genişleme2'!D99),"")</f>
        <v/>
      </c>
      <c r="G99" s="909" t="str">
        <f t="shared" si="28"/>
        <v/>
      </c>
      <c r="H99" s="272">
        <f>'Yatırımlar-Mevcut Bölge'!H99+'Yatırımlar-Genişleme1'!H99+'Yatırımlar-Genişleme2'!H99</f>
        <v>0</v>
      </c>
      <c r="I99" s="257" t="str">
        <f>IFERROR((('Yatırımlar-Mevcut Bölge'!H99*'Yatırımlar-Mevcut Bölge'!I99)+('Yatırımlar-Genişleme1'!H99*'Yatırımlar-Genişleme1'!I99)+('Yatırımlar-Genişleme2'!H99*'Yatırımlar-Genişleme2'!I99))/SUM('Yatırımlar-Mevcut Bölge'!H99,'Yatırımlar-Genişleme1'!H99,'Yatırımlar-Genişleme2'!H99),"")</f>
        <v/>
      </c>
      <c r="J99" s="257" t="str">
        <f>IFERROR((('Yatırımlar-Mevcut Bölge'!H99*'Yatırımlar-Mevcut Bölge'!J99)+('Yatırımlar-Genişleme1'!H99*'Yatırımlar-Genişleme1'!J99)+('Yatırımlar-Genişleme2'!H99*'Yatırımlar-Genişleme2'!J99))/SUM('Yatırımlar-Mevcut Bölge'!H99,'Yatırımlar-Genişleme1'!H99,'Yatırımlar-Genişleme2'!H99),"")</f>
        <v/>
      </c>
      <c r="K99" s="909" t="str">
        <f t="shared" si="29"/>
        <v/>
      </c>
      <c r="L99" s="272">
        <f>'Yatırımlar-Mevcut Bölge'!L99+'Yatırımlar-Genişleme1'!L99+'Yatırımlar-Genişleme2'!L99</f>
        <v>0</v>
      </c>
      <c r="M99" s="257" t="str">
        <f>IFERROR((('Yatırımlar-Mevcut Bölge'!L99*'Yatırımlar-Mevcut Bölge'!M99)+('Yatırımlar-Genişleme1'!L99*'Yatırımlar-Genişleme1'!M99)+('Yatırımlar-Genişleme2'!L99*'Yatırımlar-Genişleme2'!M99))/SUM('Yatırımlar-Mevcut Bölge'!L99,'Yatırımlar-Genişleme1'!L99,'Yatırımlar-Genişleme2'!L99),"")</f>
        <v/>
      </c>
      <c r="N99" s="257" t="str">
        <f>IFERROR((('Yatırımlar-Mevcut Bölge'!L99*'Yatırımlar-Mevcut Bölge'!N99)+('Yatırımlar-Genişleme1'!L99*'Yatırımlar-Genişleme1'!N99)+('Yatırımlar-Genişleme2'!L99*'Yatırımlar-Genişleme2'!N99))/SUM('Yatırımlar-Mevcut Bölge'!L99,'Yatırımlar-Genişleme1'!L99,'Yatırımlar-Genişleme2'!L99),"")</f>
        <v/>
      </c>
      <c r="O99" s="909" t="str">
        <f t="shared" si="30"/>
        <v/>
      </c>
      <c r="P99" s="272">
        <f>'Yatırımlar-Mevcut Bölge'!P99+'Yatırımlar-Genişleme1'!P99+'Yatırımlar-Genişleme2'!P99</f>
        <v>0</v>
      </c>
      <c r="Q99" s="257" t="str">
        <f>IFERROR((('Yatırımlar-Mevcut Bölge'!P99*'Yatırımlar-Mevcut Bölge'!Q99)+('Yatırımlar-Genişleme1'!P99*'Yatırımlar-Genişleme1'!Q99)+('Yatırımlar-Genişleme2'!P99*'Yatırımlar-Genişleme2'!Q99))/SUM('Yatırımlar-Mevcut Bölge'!P99,'Yatırımlar-Genişleme1'!P99,'Yatırımlar-Genişleme2'!P99),"")</f>
        <v/>
      </c>
      <c r="R99" s="257" t="str">
        <f>IFERROR((('Yatırımlar-Mevcut Bölge'!P99*'Yatırımlar-Mevcut Bölge'!R99)+('Yatırımlar-Genişleme1'!P99*'Yatırımlar-Genişleme1'!R99)+('Yatırımlar-Genişleme2'!P99*'Yatırımlar-Genişleme2'!R99))/SUM('Yatırımlar-Mevcut Bölge'!P99,'Yatırımlar-Genişleme1'!P99,'Yatırımlar-Genişleme2'!P99),"")</f>
        <v/>
      </c>
      <c r="S99" s="878" t="str">
        <f t="shared" si="31"/>
        <v/>
      </c>
    </row>
    <row r="100" spans="2:19" s="145" customFormat="1" ht="13.5" thickBot="1">
      <c r="B100" s="393" t="s">
        <v>36</v>
      </c>
      <c r="C100" s="452" t="s">
        <v>102</v>
      </c>
      <c r="D100" s="272">
        <f>'Yatırımlar-Mevcut Bölge'!D100+'Yatırımlar-Genişleme1'!D100+'Yatırımlar-Genişleme2'!D100</f>
        <v>0</v>
      </c>
      <c r="E100" s="257" t="str">
        <f>IFERROR((('Yatırımlar-Mevcut Bölge'!D100*'Yatırımlar-Mevcut Bölge'!E100)+('Yatırımlar-Genişleme1'!D100*'Yatırımlar-Genişleme1'!E100)+('Yatırımlar-Genişleme2'!D100*'Yatırımlar-Genişleme2'!E100))/SUM('Yatırımlar-Mevcut Bölge'!D100,'Yatırımlar-Genişleme1'!D100,'Yatırımlar-Genişleme2'!D100),"")</f>
        <v/>
      </c>
      <c r="F100" s="257" t="str">
        <f>IFERROR((('Yatırımlar-Mevcut Bölge'!D100*'Yatırımlar-Mevcut Bölge'!F100)+('Yatırımlar-Genişleme1'!D100*'Yatırımlar-Genişleme1'!F100)+('Yatırımlar-Genişleme2'!D100*'Yatırımlar-Genişleme2'!F100))/SUM('Yatırımlar-Mevcut Bölge'!D100,'Yatırımlar-Genişleme1'!D100,'Yatırımlar-Genişleme2'!D100),"")</f>
        <v/>
      </c>
      <c r="G100" s="909" t="str">
        <f t="shared" si="28"/>
        <v/>
      </c>
      <c r="H100" s="272">
        <f>'Yatırımlar-Mevcut Bölge'!H100+'Yatırımlar-Genişleme1'!H100+'Yatırımlar-Genişleme2'!H100</f>
        <v>0</v>
      </c>
      <c r="I100" s="257" t="str">
        <f>IFERROR((('Yatırımlar-Mevcut Bölge'!H100*'Yatırımlar-Mevcut Bölge'!I100)+('Yatırımlar-Genişleme1'!H100*'Yatırımlar-Genişleme1'!I100)+('Yatırımlar-Genişleme2'!H100*'Yatırımlar-Genişleme2'!I100))/SUM('Yatırımlar-Mevcut Bölge'!H100,'Yatırımlar-Genişleme1'!H100,'Yatırımlar-Genişleme2'!H100),"")</f>
        <v/>
      </c>
      <c r="J100" s="257" t="str">
        <f>IFERROR((('Yatırımlar-Mevcut Bölge'!H100*'Yatırımlar-Mevcut Bölge'!J100)+('Yatırımlar-Genişleme1'!H100*'Yatırımlar-Genişleme1'!J100)+('Yatırımlar-Genişleme2'!H100*'Yatırımlar-Genişleme2'!J100))/SUM('Yatırımlar-Mevcut Bölge'!H100,'Yatırımlar-Genişleme1'!H100,'Yatırımlar-Genişleme2'!H100),"")</f>
        <v/>
      </c>
      <c r="K100" s="909" t="str">
        <f t="shared" si="29"/>
        <v/>
      </c>
      <c r="L100" s="272">
        <f>'Yatırımlar-Mevcut Bölge'!L100+'Yatırımlar-Genişleme1'!L100+'Yatırımlar-Genişleme2'!L100</f>
        <v>0</v>
      </c>
      <c r="M100" s="257" t="str">
        <f>IFERROR((('Yatırımlar-Mevcut Bölge'!L100*'Yatırımlar-Mevcut Bölge'!M100)+('Yatırımlar-Genişleme1'!L100*'Yatırımlar-Genişleme1'!M100)+('Yatırımlar-Genişleme2'!L100*'Yatırımlar-Genişleme2'!M100))/SUM('Yatırımlar-Mevcut Bölge'!L100,'Yatırımlar-Genişleme1'!L100,'Yatırımlar-Genişleme2'!L100),"")</f>
        <v/>
      </c>
      <c r="N100" s="257" t="str">
        <f>IFERROR((('Yatırımlar-Mevcut Bölge'!L100*'Yatırımlar-Mevcut Bölge'!N100)+('Yatırımlar-Genişleme1'!L100*'Yatırımlar-Genişleme1'!N100)+('Yatırımlar-Genişleme2'!L100*'Yatırımlar-Genişleme2'!N100))/SUM('Yatırımlar-Mevcut Bölge'!L100,'Yatırımlar-Genişleme1'!L100,'Yatırımlar-Genişleme2'!L100),"")</f>
        <v/>
      </c>
      <c r="O100" s="909" t="str">
        <f t="shared" si="30"/>
        <v/>
      </c>
      <c r="P100" s="272">
        <f>'Yatırımlar-Mevcut Bölge'!P100+'Yatırımlar-Genişleme1'!P100+'Yatırımlar-Genişleme2'!P100</f>
        <v>0</v>
      </c>
      <c r="Q100" s="257" t="str">
        <f>IFERROR((('Yatırımlar-Mevcut Bölge'!P100*'Yatırımlar-Mevcut Bölge'!Q100)+('Yatırımlar-Genişleme1'!P100*'Yatırımlar-Genişleme1'!Q100)+('Yatırımlar-Genişleme2'!P100*'Yatırımlar-Genişleme2'!Q100))/SUM('Yatırımlar-Mevcut Bölge'!P100,'Yatırımlar-Genişleme1'!P100,'Yatırımlar-Genişleme2'!P100),"")</f>
        <v/>
      </c>
      <c r="R100" s="257" t="str">
        <f>IFERROR((('Yatırımlar-Mevcut Bölge'!P100*'Yatırımlar-Mevcut Bölge'!R100)+('Yatırımlar-Genişleme1'!P100*'Yatırımlar-Genişleme1'!R100)+('Yatırımlar-Genişleme2'!P100*'Yatırımlar-Genişleme2'!R100))/SUM('Yatırımlar-Mevcut Bölge'!P100,'Yatırımlar-Genişleme1'!P100,'Yatırımlar-Genişleme2'!P100),"")</f>
        <v/>
      </c>
      <c r="S100" s="878" t="str">
        <f t="shared" si="31"/>
        <v/>
      </c>
    </row>
    <row r="101" spans="2:19" s="258" customFormat="1" ht="13.5" thickBot="1">
      <c r="B101" s="1109"/>
      <c r="C101" s="1160"/>
      <c r="D101" s="1161"/>
      <c r="E101" s="1162"/>
      <c r="F101" s="1162"/>
      <c r="G101" s="1163"/>
      <c r="H101" s="1161"/>
      <c r="I101" s="1162"/>
      <c r="J101" s="1162"/>
      <c r="K101" s="1163"/>
      <c r="L101" s="1161"/>
      <c r="M101" s="1162"/>
      <c r="N101" s="1162"/>
      <c r="O101" s="1163"/>
      <c r="P101" s="1161"/>
      <c r="Q101" s="1162"/>
      <c r="R101" s="1162"/>
      <c r="S101" s="1164"/>
    </row>
    <row r="102" spans="2:19">
      <c r="B102" s="834" t="s">
        <v>885</v>
      </c>
      <c r="C102" s="889"/>
      <c r="D102" s="890"/>
      <c r="E102" s="891"/>
      <c r="F102" s="891"/>
      <c r="G102" s="892">
        <f>SUM(G103,G116,G129,G130)</f>
        <v>0</v>
      </c>
      <c r="H102" s="890"/>
      <c r="I102" s="891"/>
      <c r="J102" s="891"/>
      <c r="K102" s="892">
        <f>SUM(K103,K116,K129,K130)</f>
        <v>0</v>
      </c>
      <c r="L102" s="890"/>
      <c r="M102" s="891"/>
      <c r="N102" s="891"/>
      <c r="O102" s="892">
        <f>SUM(O103,O116,O129,O130)</f>
        <v>0</v>
      </c>
      <c r="P102" s="890"/>
      <c r="Q102" s="891"/>
      <c r="R102" s="891"/>
      <c r="S102" s="893">
        <f>SUM(S103,S116,S129,S130)</f>
        <v>0</v>
      </c>
    </row>
    <row r="103" spans="2:19">
      <c r="B103" s="822" t="s">
        <v>842</v>
      </c>
      <c r="C103" s="823"/>
      <c r="D103" s="270"/>
      <c r="E103" s="256"/>
      <c r="F103" s="256"/>
      <c r="G103" s="457">
        <f>SUM(G104:G115)</f>
        <v>0</v>
      </c>
      <c r="H103" s="270"/>
      <c r="I103" s="256"/>
      <c r="J103" s="256"/>
      <c r="K103" s="457">
        <f>SUM(K104:K115)</f>
        <v>0</v>
      </c>
      <c r="L103" s="270"/>
      <c r="M103" s="256"/>
      <c r="N103" s="256"/>
      <c r="O103" s="457">
        <f>SUM(O104:O115)</f>
        <v>0</v>
      </c>
      <c r="P103" s="270"/>
      <c r="Q103" s="256"/>
      <c r="R103" s="256"/>
      <c r="S103" s="271">
        <f>SUM(S104:S115)</f>
        <v>0</v>
      </c>
    </row>
    <row r="104" spans="2:19">
      <c r="B104" s="825" t="s">
        <v>494</v>
      </c>
      <c r="C104" s="826" t="s">
        <v>495</v>
      </c>
      <c r="D104" s="827">
        <f>'Yatırımlar-Mevcut Bölge'!D104+'Yatırımlar-Genişleme1'!D104+'Yatırımlar-Genişleme2'!D104</f>
        <v>0</v>
      </c>
      <c r="E104" s="828" t="str">
        <f>IFERROR((('Yatırımlar-Mevcut Bölge'!D104*'Yatırımlar-Mevcut Bölge'!E104)+('Yatırımlar-Genişleme1'!D104*'Yatırımlar-Genişleme1'!E104)+('Yatırımlar-Genişleme2'!D104*'Yatırımlar-Genişleme2'!E104))/SUM('Yatırımlar-Mevcut Bölge'!D104,'Yatırımlar-Genişleme1'!D104,'Yatırımlar-Genişleme2'!D104),"")</f>
        <v/>
      </c>
      <c r="F104" s="828" t="str">
        <f>IFERROR((('Yatırımlar-Mevcut Bölge'!D104*'Yatırımlar-Mevcut Bölge'!F104)+('Yatırımlar-Genişleme1'!D104*'Yatırımlar-Genişleme1'!F104)+('Yatırımlar-Genişleme2'!D104*'Yatırımlar-Genişleme2'!F104))/SUM('Yatırımlar-Mevcut Bölge'!D104,'Yatırımlar-Genişleme1'!D104,'Yatırımlar-Genişleme2'!D104),"")</f>
        <v/>
      </c>
      <c r="G104" s="458" t="str">
        <f t="shared" ref="G104:G115" si="32">IFERROR(D104*(E104+F104),"")</f>
        <v/>
      </c>
      <c r="H104" s="827">
        <f>'Yatırımlar-Mevcut Bölge'!H104+'Yatırımlar-Genişleme1'!H104+'Yatırımlar-Genişleme2'!H104</f>
        <v>0</v>
      </c>
      <c r="I104" s="828" t="str">
        <f>IFERROR((('Yatırımlar-Mevcut Bölge'!H104*'Yatırımlar-Mevcut Bölge'!I104)+('Yatırımlar-Genişleme1'!H104*'Yatırımlar-Genişleme1'!I104)+('Yatırımlar-Genişleme2'!H104*'Yatırımlar-Genişleme2'!I104))/SUM('Yatırımlar-Mevcut Bölge'!H104,'Yatırımlar-Genişleme1'!H104,'Yatırımlar-Genişleme2'!H104),"")</f>
        <v/>
      </c>
      <c r="J104" s="828" t="str">
        <f>IFERROR((('Yatırımlar-Mevcut Bölge'!H104*'Yatırımlar-Mevcut Bölge'!J104)+('Yatırımlar-Genişleme1'!H104*'Yatırımlar-Genişleme1'!J104)+('Yatırımlar-Genişleme2'!H104*'Yatırımlar-Genişleme2'!J104))/SUM('Yatırımlar-Mevcut Bölge'!H104,'Yatırımlar-Genişleme1'!H104,'Yatırımlar-Genişleme2'!H104),"")</f>
        <v/>
      </c>
      <c r="K104" s="458" t="str">
        <f t="shared" ref="K104:K115" si="33">IFERROR(H104*(I104+J104),"")</f>
        <v/>
      </c>
      <c r="L104" s="827">
        <f>'Yatırımlar-Mevcut Bölge'!L104+'Yatırımlar-Genişleme1'!L104+'Yatırımlar-Genişleme2'!L104</f>
        <v>0</v>
      </c>
      <c r="M104" s="828" t="str">
        <f>IFERROR((('Yatırımlar-Mevcut Bölge'!L104*'Yatırımlar-Mevcut Bölge'!M104)+('Yatırımlar-Genişleme1'!L104*'Yatırımlar-Genişleme1'!M104)+('Yatırımlar-Genişleme2'!L104*'Yatırımlar-Genişleme2'!M104))/SUM('Yatırımlar-Mevcut Bölge'!L104,'Yatırımlar-Genişleme1'!L104,'Yatırımlar-Genişleme2'!L104),"")</f>
        <v/>
      </c>
      <c r="N104" s="828" t="str">
        <f>IFERROR((('Yatırımlar-Mevcut Bölge'!L104*'Yatırımlar-Mevcut Bölge'!N104)+('Yatırımlar-Genişleme1'!L104*'Yatırımlar-Genişleme1'!N104)+('Yatırımlar-Genişleme2'!L104*'Yatırımlar-Genişleme2'!N104))/SUM('Yatırımlar-Mevcut Bölge'!L104,'Yatırımlar-Genişleme1'!L104,'Yatırımlar-Genişleme2'!L104),"")</f>
        <v/>
      </c>
      <c r="O104" s="458" t="str">
        <f t="shared" ref="O104:O115" si="34">IFERROR(L104*(M104+N104),"")</f>
        <v/>
      </c>
      <c r="P104" s="827">
        <f>'Yatırımlar-Mevcut Bölge'!P104+'Yatırımlar-Genişleme1'!P104+'Yatırımlar-Genişleme2'!P104</f>
        <v>0</v>
      </c>
      <c r="Q104" s="828" t="str">
        <f>IFERROR((('Yatırımlar-Mevcut Bölge'!P104*'Yatırımlar-Mevcut Bölge'!Q104)+('Yatırımlar-Genişleme1'!P104*'Yatırımlar-Genişleme1'!Q104)+('Yatırımlar-Genişleme2'!P104*'Yatırımlar-Genişleme2'!Q104))/SUM('Yatırımlar-Mevcut Bölge'!P104,'Yatırımlar-Genişleme1'!P104,'Yatırımlar-Genişleme2'!P104),"")</f>
        <v/>
      </c>
      <c r="R104" s="828" t="str">
        <f>IFERROR((('Yatırımlar-Mevcut Bölge'!P104*'Yatırımlar-Mevcut Bölge'!R104)+('Yatırımlar-Genişleme1'!P104*'Yatırımlar-Genişleme1'!R104)+('Yatırımlar-Genişleme2'!P104*'Yatırımlar-Genişleme2'!R104))/SUM('Yatırımlar-Mevcut Bölge'!P104,'Yatırımlar-Genişleme1'!P104,'Yatırımlar-Genişleme2'!P104),"")</f>
        <v/>
      </c>
      <c r="S104" s="274" t="str">
        <f t="shared" ref="S104:S115" si="35">IFERROR(P104*(Q104+R104),"")</f>
        <v/>
      </c>
    </row>
    <row r="105" spans="2:19">
      <c r="B105" s="825" t="s">
        <v>496</v>
      </c>
      <c r="C105" s="826" t="s">
        <v>495</v>
      </c>
      <c r="D105" s="827">
        <f>'Yatırımlar-Mevcut Bölge'!D105+'Yatırımlar-Genişleme1'!D105+'Yatırımlar-Genişleme2'!D105</f>
        <v>0</v>
      </c>
      <c r="E105" s="828" t="str">
        <f>IFERROR((('Yatırımlar-Mevcut Bölge'!D105*'Yatırımlar-Mevcut Bölge'!E105)+('Yatırımlar-Genişleme1'!D105*'Yatırımlar-Genişleme1'!E105)+('Yatırımlar-Genişleme2'!D105*'Yatırımlar-Genişleme2'!E105))/SUM('Yatırımlar-Mevcut Bölge'!D105,'Yatırımlar-Genişleme1'!D105,'Yatırımlar-Genişleme2'!D105),"")</f>
        <v/>
      </c>
      <c r="F105" s="828" t="str">
        <f>IFERROR((('Yatırımlar-Mevcut Bölge'!D105*'Yatırımlar-Mevcut Bölge'!F105)+('Yatırımlar-Genişleme1'!D105*'Yatırımlar-Genişleme1'!F105)+('Yatırımlar-Genişleme2'!D105*'Yatırımlar-Genişleme2'!F105))/SUM('Yatırımlar-Mevcut Bölge'!D105,'Yatırımlar-Genişleme1'!D105,'Yatırımlar-Genişleme2'!D105),"")</f>
        <v/>
      </c>
      <c r="G105" s="458" t="str">
        <f t="shared" si="32"/>
        <v/>
      </c>
      <c r="H105" s="827">
        <f>'Yatırımlar-Mevcut Bölge'!H105+'Yatırımlar-Genişleme1'!H105+'Yatırımlar-Genişleme2'!H105</f>
        <v>0</v>
      </c>
      <c r="I105" s="828" t="str">
        <f>IFERROR((('Yatırımlar-Mevcut Bölge'!H105*'Yatırımlar-Mevcut Bölge'!I105)+('Yatırımlar-Genişleme1'!H105*'Yatırımlar-Genişleme1'!I105)+('Yatırımlar-Genişleme2'!H105*'Yatırımlar-Genişleme2'!I105))/SUM('Yatırımlar-Mevcut Bölge'!H105,'Yatırımlar-Genişleme1'!H105,'Yatırımlar-Genişleme2'!H105),"")</f>
        <v/>
      </c>
      <c r="J105" s="828" t="str">
        <f>IFERROR((('Yatırımlar-Mevcut Bölge'!H105*'Yatırımlar-Mevcut Bölge'!J105)+('Yatırımlar-Genişleme1'!H105*'Yatırımlar-Genişleme1'!J105)+('Yatırımlar-Genişleme2'!H105*'Yatırımlar-Genişleme2'!J105))/SUM('Yatırımlar-Mevcut Bölge'!H105,'Yatırımlar-Genişleme1'!H105,'Yatırımlar-Genişleme2'!H105),"")</f>
        <v/>
      </c>
      <c r="K105" s="458" t="str">
        <f t="shared" si="33"/>
        <v/>
      </c>
      <c r="L105" s="827">
        <f>'Yatırımlar-Mevcut Bölge'!L105+'Yatırımlar-Genişleme1'!L105+'Yatırımlar-Genişleme2'!L105</f>
        <v>0</v>
      </c>
      <c r="M105" s="828" t="str">
        <f>IFERROR((('Yatırımlar-Mevcut Bölge'!L105*'Yatırımlar-Mevcut Bölge'!M105)+('Yatırımlar-Genişleme1'!L105*'Yatırımlar-Genişleme1'!M105)+('Yatırımlar-Genişleme2'!L105*'Yatırımlar-Genişleme2'!M105))/SUM('Yatırımlar-Mevcut Bölge'!L105,'Yatırımlar-Genişleme1'!L105,'Yatırımlar-Genişleme2'!L105),"")</f>
        <v/>
      </c>
      <c r="N105" s="828" t="str">
        <f>IFERROR((('Yatırımlar-Mevcut Bölge'!L105*'Yatırımlar-Mevcut Bölge'!N105)+('Yatırımlar-Genişleme1'!L105*'Yatırımlar-Genişleme1'!N105)+('Yatırımlar-Genişleme2'!L105*'Yatırımlar-Genişleme2'!N105))/SUM('Yatırımlar-Mevcut Bölge'!L105,'Yatırımlar-Genişleme1'!L105,'Yatırımlar-Genişleme2'!L105),"")</f>
        <v/>
      </c>
      <c r="O105" s="458" t="str">
        <f t="shared" si="34"/>
        <v/>
      </c>
      <c r="P105" s="827">
        <f>'Yatırımlar-Mevcut Bölge'!P105+'Yatırımlar-Genişleme1'!P105+'Yatırımlar-Genişleme2'!P105</f>
        <v>0</v>
      </c>
      <c r="Q105" s="828" t="str">
        <f>IFERROR((('Yatırımlar-Mevcut Bölge'!P105*'Yatırımlar-Mevcut Bölge'!Q105)+('Yatırımlar-Genişleme1'!P105*'Yatırımlar-Genişleme1'!Q105)+('Yatırımlar-Genişleme2'!P105*'Yatırımlar-Genişleme2'!Q105))/SUM('Yatırımlar-Mevcut Bölge'!P105,'Yatırımlar-Genişleme1'!P105,'Yatırımlar-Genişleme2'!P105),"")</f>
        <v/>
      </c>
      <c r="R105" s="828" t="str">
        <f>IFERROR((('Yatırımlar-Mevcut Bölge'!P105*'Yatırımlar-Mevcut Bölge'!R105)+('Yatırımlar-Genişleme1'!P105*'Yatırımlar-Genişleme1'!R105)+('Yatırımlar-Genişleme2'!P105*'Yatırımlar-Genişleme2'!R105))/SUM('Yatırımlar-Mevcut Bölge'!P105,'Yatırımlar-Genişleme1'!P105,'Yatırımlar-Genişleme2'!P105),"")</f>
        <v/>
      </c>
      <c r="S105" s="274" t="str">
        <f t="shared" si="35"/>
        <v/>
      </c>
    </row>
    <row r="106" spans="2:19">
      <c r="B106" s="825" t="s">
        <v>497</v>
      </c>
      <c r="C106" s="826" t="s">
        <v>495</v>
      </c>
      <c r="D106" s="827">
        <f>'Yatırımlar-Mevcut Bölge'!D106+'Yatırımlar-Genişleme1'!D106+'Yatırımlar-Genişleme2'!D106</f>
        <v>0</v>
      </c>
      <c r="E106" s="828" t="str">
        <f>IFERROR((('Yatırımlar-Mevcut Bölge'!D106*'Yatırımlar-Mevcut Bölge'!E106)+('Yatırımlar-Genişleme1'!D106*'Yatırımlar-Genişleme1'!E106)+('Yatırımlar-Genişleme2'!D106*'Yatırımlar-Genişleme2'!E106))/SUM('Yatırımlar-Mevcut Bölge'!D106,'Yatırımlar-Genişleme1'!D106,'Yatırımlar-Genişleme2'!D106),"")</f>
        <v/>
      </c>
      <c r="F106" s="828" t="str">
        <f>IFERROR((('Yatırımlar-Mevcut Bölge'!D106*'Yatırımlar-Mevcut Bölge'!F106)+('Yatırımlar-Genişleme1'!D106*'Yatırımlar-Genişleme1'!F106)+('Yatırımlar-Genişleme2'!D106*'Yatırımlar-Genişleme2'!F106))/SUM('Yatırımlar-Mevcut Bölge'!D106,'Yatırımlar-Genişleme1'!D106,'Yatırımlar-Genişleme2'!D106),"")</f>
        <v/>
      </c>
      <c r="G106" s="458" t="str">
        <f t="shared" si="32"/>
        <v/>
      </c>
      <c r="H106" s="827">
        <f>'Yatırımlar-Mevcut Bölge'!H106+'Yatırımlar-Genişleme1'!H106+'Yatırımlar-Genişleme2'!H106</f>
        <v>0</v>
      </c>
      <c r="I106" s="828" t="str">
        <f>IFERROR((('Yatırımlar-Mevcut Bölge'!H106*'Yatırımlar-Mevcut Bölge'!I106)+('Yatırımlar-Genişleme1'!H106*'Yatırımlar-Genişleme1'!I106)+('Yatırımlar-Genişleme2'!H106*'Yatırımlar-Genişleme2'!I106))/SUM('Yatırımlar-Mevcut Bölge'!H106,'Yatırımlar-Genişleme1'!H106,'Yatırımlar-Genişleme2'!H106),"")</f>
        <v/>
      </c>
      <c r="J106" s="828" t="str">
        <f>IFERROR((('Yatırımlar-Mevcut Bölge'!H106*'Yatırımlar-Mevcut Bölge'!J106)+('Yatırımlar-Genişleme1'!H106*'Yatırımlar-Genişleme1'!J106)+('Yatırımlar-Genişleme2'!H106*'Yatırımlar-Genişleme2'!J106))/SUM('Yatırımlar-Mevcut Bölge'!H106,'Yatırımlar-Genişleme1'!H106,'Yatırımlar-Genişleme2'!H106),"")</f>
        <v/>
      </c>
      <c r="K106" s="458" t="str">
        <f t="shared" si="33"/>
        <v/>
      </c>
      <c r="L106" s="827">
        <f>'Yatırımlar-Mevcut Bölge'!L106+'Yatırımlar-Genişleme1'!L106+'Yatırımlar-Genişleme2'!L106</f>
        <v>0</v>
      </c>
      <c r="M106" s="828" t="str">
        <f>IFERROR((('Yatırımlar-Mevcut Bölge'!L106*'Yatırımlar-Mevcut Bölge'!M106)+('Yatırımlar-Genişleme1'!L106*'Yatırımlar-Genişleme1'!M106)+('Yatırımlar-Genişleme2'!L106*'Yatırımlar-Genişleme2'!M106))/SUM('Yatırımlar-Mevcut Bölge'!L106,'Yatırımlar-Genişleme1'!L106,'Yatırımlar-Genişleme2'!L106),"")</f>
        <v/>
      </c>
      <c r="N106" s="828" t="str">
        <f>IFERROR((('Yatırımlar-Mevcut Bölge'!L106*'Yatırımlar-Mevcut Bölge'!N106)+('Yatırımlar-Genişleme1'!L106*'Yatırımlar-Genişleme1'!N106)+('Yatırımlar-Genişleme2'!L106*'Yatırımlar-Genişleme2'!N106))/SUM('Yatırımlar-Mevcut Bölge'!L106,'Yatırımlar-Genişleme1'!L106,'Yatırımlar-Genişleme2'!L106),"")</f>
        <v/>
      </c>
      <c r="O106" s="458" t="str">
        <f t="shared" si="34"/>
        <v/>
      </c>
      <c r="P106" s="827">
        <f>'Yatırımlar-Mevcut Bölge'!P106+'Yatırımlar-Genişleme1'!P106+'Yatırımlar-Genişleme2'!P106</f>
        <v>0</v>
      </c>
      <c r="Q106" s="828" t="str">
        <f>IFERROR((('Yatırımlar-Mevcut Bölge'!P106*'Yatırımlar-Mevcut Bölge'!Q106)+('Yatırımlar-Genişleme1'!P106*'Yatırımlar-Genişleme1'!Q106)+('Yatırımlar-Genişleme2'!P106*'Yatırımlar-Genişleme2'!Q106))/SUM('Yatırımlar-Mevcut Bölge'!P106,'Yatırımlar-Genişleme1'!P106,'Yatırımlar-Genişleme2'!P106),"")</f>
        <v/>
      </c>
      <c r="R106" s="828" t="str">
        <f>IFERROR((('Yatırımlar-Mevcut Bölge'!P106*'Yatırımlar-Mevcut Bölge'!R106)+('Yatırımlar-Genişleme1'!P106*'Yatırımlar-Genişleme1'!R106)+('Yatırımlar-Genişleme2'!P106*'Yatırımlar-Genişleme2'!R106))/SUM('Yatırımlar-Mevcut Bölge'!P106,'Yatırımlar-Genişleme1'!P106,'Yatırımlar-Genişleme2'!P106),"")</f>
        <v/>
      </c>
      <c r="S106" s="274" t="str">
        <f t="shared" si="35"/>
        <v/>
      </c>
    </row>
    <row r="107" spans="2:19">
      <c r="B107" s="825" t="s">
        <v>498</v>
      </c>
      <c r="C107" s="826" t="s">
        <v>495</v>
      </c>
      <c r="D107" s="827">
        <f>'Yatırımlar-Mevcut Bölge'!D107+'Yatırımlar-Genişleme1'!D107+'Yatırımlar-Genişleme2'!D107</f>
        <v>0</v>
      </c>
      <c r="E107" s="828" t="str">
        <f>IFERROR((('Yatırımlar-Mevcut Bölge'!D107*'Yatırımlar-Mevcut Bölge'!E107)+('Yatırımlar-Genişleme1'!D107*'Yatırımlar-Genişleme1'!E107)+('Yatırımlar-Genişleme2'!D107*'Yatırımlar-Genişleme2'!E107))/SUM('Yatırımlar-Mevcut Bölge'!D107,'Yatırımlar-Genişleme1'!D107,'Yatırımlar-Genişleme2'!D107),"")</f>
        <v/>
      </c>
      <c r="F107" s="828" t="str">
        <f>IFERROR((('Yatırımlar-Mevcut Bölge'!D107*'Yatırımlar-Mevcut Bölge'!F107)+('Yatırımlar-Genişleme1'!D107*'Yatırımlar-Genişleme1'!F107)+('Yatırımlar-Genişleme2'!D107*'Yatırımlar-Genişleme2'!F107))/SUM('Yatırımlar-Mevcut Bölge'!D107,'Yatırımlar-Genişleme1'!D107,'Yatırımlar-Genişleme2'!D107),"")</f>
        <v/>
      </c>
      <c r="G107" s="458" t="str">
        <f t="shared" si="32"/>
        <v/>
      </c>
      <c r="H107" s="827">
        <f>'Yatırımlar-Mevcut Bölge'!H107+'Yatırımlar-Genişleme1'!H107+'Yatırımlar-Genişleme2'!H107</f>
        <v>0</v>
      </c>
      <c r="I107" s="828" t="str">
        <f>IFERROR((('Yatırımlar-Mevcut Bölge'!H107*'Yatırımlar-Mevcut Bölge'!I107)+('Yatırımlar-Genişleme1'!H107*'Yatırımlar-Genişleme1'!I107)+('Yatırımlar-Genişleme2'!H107*'Yatırımlar-Genişleme2'!I107))/SUM('Yatırımlar-Mevcut Bölge'!H107,'Yatırımlar-Genişleme1'!H107,'Yatırımlar-Genişleme2'!H107),"")</f>
        <v/>
      </c>
      <c r="J107" s="828" t="str">
        <f>IFERROR((('Yatırımlar-Mevcut Bölge'!H107*'Yatırımlar-Mevcut Bölge'!J107)+('Yatırımlar-Genişleme1'!H107*'Yatırımlar-Genişleme1'!J107)+('Yatırımlar-Genişleme2'!H107*'Yatırımlar-Genişleme2'!J107))/SUM('Yatırımlar-Mevcut Bölge'!H107,'Yatırımlar-Genişleme1'!H107,'Yatırımlar-Genişleme2'!H107),"")</f>
        <v/>
      </c>
      <c r="K107" s="458" t="str">
        <f t="shared" si="33"/>
        <v/>
      </c>
      <c r="L107" s="827">
        <f>'Yatırımlar-Mevcut Bölge'!L107+'Yatırımlar-Genişleme1'!L107+'Yatırımlar-Genişleme2'!L107</f>
        <v>0</v>
      </c>
      <c r="M107" s="828" t="str">
        <f>IFERROR((('Yatırımlar-Mevcut Bölge'!L107*'Yatırımlar-Mevcut Bölge'!M107)+('Yatırımlar-Genişleme1'!L107*'Yatırımlar-Genişleme1'!M107)+('Yatırımlar-Genişleme2'!L107*'Yatırımlar-Genişleme2'!M107))/SUM('Yatırımlar-Mevcut Bölge'!L107,'Yatırımlar-Genişleme1'!L107,'Yatırımlar-Genişleme2'!L107),"")</f>
        <v/>
      </c>
      <c r="N107" s="828" t="str">
        <f>IFERROR((('Yatırımlar-Mevcut Bölge'!L107*'Yatırımlar-Mevcut Bölge'!N107)+('Yatırımlar-Genişleme1'!L107*'Yatırımlar-Genişleme1'!N107)+('Yatırımlar-Genişleme2'!L107*'Yatırımlar-Genişleme2'!N107))/SUM('Yatırımlar-Mevcut Bölge'!L107,'Yatırımlar-Genişleme1'!L107,'Yatırımlar-Genişleme2'!L107),"")</f>
        <v/>
      </c>
      <c r="O107" s="458" t="str">
        <f t="shared" si="34"/>
        <v/>
      </c>
      <c r="P107" s="827">
        <f>'Yatırımlar-Mevcut Bölge'!P107+'Yatırımlar-Genişleme1'!P107+'Yatırımlar-Genişleme2'!P107</f>
        <v>0</v>
      </c>
      <c r="Q107" s="828" t="str">
        <f>IFERROR((('Yatırımlar-Mevcut Bölge'!P107*'Yatırımlar-Mevcut Bölge'!Q107)+('Yatırımlar-Genişleme1'!P107*'Yatırımlar-Genişleme1'!Q107)+('Yatırımlar-Genişleme2'!P107*'Yatırımlar-Genişleme2'!Q107))/SUM('Yatırımlar-Mevcut Bölge'!P107,'Yatırımlar-Genişleme1'!P107,'Yatırımlar-Genişleme2'!P107),"")</f>
        <v/>
      </c>
      <c r="R107" s="828" t="str">
        <f>IFERROR((('Yatırımlar-Mevcut Bölge'!P107*'Yatırımlar-Mevcut Bölge'!R107)+('Yatırımlar-Genişleme1'!P107*'Yatırımlar-Genişleme1'!R107)+('Yatırımlar-Genişleme2'!P107*'Yatırımlar-Genişleme2'!R107))/SUM('Yatırımlar-Mevcut Bölge'!P107,'Yatırımlar-Genişleme1'!P107,'Yatırımlar-Genişleme2'!P107),"")</f>
        <v/>
      </c>
      <c r="S107" s="274" t="str">
        <f t="shared" si="35"/>
        <v/>
      </c>
    </row>
    <row r="108" spans="2:19">
      <c r="B108" s="825" t="s">
        <v>499</v>
      </c>
      <c r="C108" s="826" t="s">
        <v>495</v>
      </c>
      <c r="D108" s="827">
        <f>'Yatırımlar-Mevcut Bölge'!D108+'Yatırımlar-Genişleme1'!D108+'Yatırımlar-Genişleme2'!D108</f>
        <v>0</v>
      </c>
      <c r="E108" s="828" t="str">
        <f>IFERROR((('Yatırımlar-Mevcut Bölge'!D108*'Yatırımlar-Mevcut Bölge'!E108)+('Yatırımlar-Genişleme1'!D108*'Yatırımlar-Genişleme1'!E108)+('Yatırımlar-Genişleme2'!D108*'Yatırımlar-Genişleme2'!E108))/SUM('Yatırımlar-Mevcut Bölge'!D108,'Yatırımlar-Genişleme1'!D108,'Yatırımlar-Genişleme2'!D108),"")</f>
        <v/>
      </c>
      <c r="F108" s="828" t="str">
        <f>IFERROR((('Yatırımlar-Mevcut Bölge'!D108*'Yatırımlar-Mevcut Bölge'!F108)+('Yatırımlar-Genişleme1'!D108*'Yatırımlar-Genişleme1'!F108)+('Yatırımlar-Genişleme2'!D108*'Yatırımlar-Genişleme2'!F108))/SUM('Yatırımlar-Mevcut Bölge'!D108,'Yatırımlar-Genişleme1'!D108,'Yatırımlar-Genişleme2'!D108),"")</f>
        <v/>
      </c>
      <c r="G108" s="458" t="str">
        <f t="shared" si="32"/>
        <v/>
      </c>
      <c r="H108" s="827">
        <f>'Yatırımlar-Mevcut Bölge'!H108+'Yatırımlar-Genişleme1'!H108+'Yatırımlar-Genişleme2'!H108</f>
        <v>0</v>
      </c>
      <c r="I108" s="828" t="str">
        <f>IFERROR((('Yatırımlar-Mevcut Bölge'!H108*'Yatırımlar-Mevcut Bölge'!I108)+('Yatırımlar-Genişleme1'!H108*'Yatırımlar-Genişleme1'!I108)+('Yatırımlar-Genişleme2'!H108*'Yatırımlar-Genişleme2'!I108))/SUM('Yatırımlar-Mevcut Bölge'!H108,'Yatırımlar-Genişleme1'!H108,'Yatırımlar-Genişleme2'!H108),"")</f>
        <v/>
      </c>
      <c r="J108" s="828" t="str">
        <f>IFERROR((('Yatırımlar-Mevcut Bölge'!H108*'Yatırımlar-Mevcut Bölge'!J108)+('Yatırımlar-Genişleme1'!H108*'Yatırımlar-Genişleme1'!J108)+('Yatırımlar-Genişleme2'!H108*'Yatırımlar-Genişleme2'!J108))/SUM('Yatırımlar-Mevcut Bölge'!H108,'Yatırımlar-Genişleme1'!H108,'Yatırımlar-Genişleme2'!H108),"")</f>
        <v/>
      </c>
      <c r="K108" s="458" t="str">
        <f t="shared" si="33"/>
        <v/>
      </c>
      <c r="L108" s="827">
        <f>'Yatırımlar-Mevcut Bölge'!L108+'Yatırımlar-Genişleme1'!L108+'Yatırımlar-Genişleme2'!L108</f>
        <v>0</v>
      </c>
      <c r="M108" s="828" t="str">
        <f>IFERROR((('Yatırımlar-Mevcut Bölge'!L108*'Yatırımlar-Mevcut Bölge'!M108)+('Yatırımlar-Genişleme1'!L108*'Yatırımlar-Genişleme1'!M108)+('Yatırımlar-Genişleme2'!L108*'Yatırımlar-Genişleme2'!M108))/SUM('Yatırımlar-Mevcut Bölge'!L108,'Yatırımlar-Genişleme1'!L108,'Yatırımlar-Genişleme2'!L108),"")</f>
        <v/>
      </c>
      <c r="N108" s="828" t="str">
        <f>IFERROR((('Yatırımlar-Mevcut Bölge'!L108*'Yatırımlar-Mevcut Bölge'!N108)+('Yatırımlar-Genişleme1'!L108*'Yatırımlar-Genişleme1'!N108)+('Yatırımlar-Genişleme2'!L108*'Yatırımlar-Genişleme2'!N108))/SUM('Yatırımlar-Mevcut Bölge'!L108,'Yatırımlar-Genişleme1'!L108,'Yatırımlar-Genişleme2'!L108),"")</f>
        <v/>
      </c>
      <c r="O108" s="458" t="str">
        <f t="shared" si="34"/>
        <v/>
      </c>
      <c r="P108" s="827">
        <f>'Yatırımlar-Mevcut Bölge'!P108+'Yatırımlar-Genişleme1'!P108+'Yatırımlar-Genişleme2'!P108</f>
        <v>0</v>
      </c>
      <c r="Q108" s="828" t="str">
        <f>IFERROR((('Yatırımlar-Mevcut Bölge'!P108*'Yatırımlar-Mevcut Bölge'!Q108)+('Yatırımlar-Genişleme1'!P108*'Yatırımlar-Genişleme1'!Q108)+('Yatırımlar-Genişleme2'!P108*'Yatırımlar-Genişleme2'!Q108))/SUM('Yatırımlar-Mevcut Bölge'!P108,'Yatırımlar-Genişleme1'!P108,'Yatırımlar-Genişleme2'!P108),"")</f>
        <v/>
      </c>
      <c r="R108" s="828" t="str">
        <f>IFERROR((('Yatırımlar-Mevcut Bölge'!P108*'Yatırımlar-Mevcut Bölge'!R108)+('Yatırımlar-Genişleme1'!P108*'Yatırımlar-Genişleme1'!R108)+('Yatırımlar-Genişleme2'!P108*'Yatırımlar-Genişleme2'!R108))/SUM('Yatırımlar-Mevcut Bölge'!P108,'Yatırımlar-Genişleme1'!P108,'Yatırımlar-Genişleme2'!P108),"")</f>
        <v/>
      </c>
      <c r="S108" s="274" t="str">
        <f t="shared" si="35"/>
        <v/>
      </c>
    </row>
    <row r="109" spans="2:19">
      <c r="B109" s="825" t="s">
        <v>500</v>
      </c>
      <c r="C109" s="826" t="s">
        <v>495</v>
      </c>
      <c r="D109" s="827">
        <f>'Yatırımlar-Mevcut Bölge'!D109+'Yatırımlar-Genişleme1'!D109+'Yatırımlar-Genişleme2'!D109</f>
        <v>0</v>
      </c>
      <c r="E109" s="828" t="str">
        <f>IFERROR((('Yatırımlar-Mevcut Bölge'!D109*'Yatırımlar-Mevcut Bölge'!E109)+('Yatırımlar-Genişleme1'!D109*'Yatırımlar-Genişleme1'!E109)+('Yatırımlar-Genişleme2'!D109*'Yatırımlar-Genişleme2'!E109))/SUM('Yatırımlar-Mevcut Bölge'!D109,'Yatırımlar-Genişleme1'!D109,'Yatırımlar-Genişleme2'!D109),"")</f>
        <v/>
      </c>
      <c r="F109" s="828" t="str">
        <f>IFERROR((('Yatırımlar-Mevcut Bölge'!D109*'Yatırımlar-Mevcut Bölge'!F109)+('Yatırımlar-Genişleme1'!D109*'Yatırımlar-Genişleme1'!F109)+('Yatırımlar-Genişleme2'!D109*'Yatırımlar-Genişleme2'!F109))/SUM('Yatırımlar-Mevcut Bölge'!D109,'Yatırımlar-Genişleme1'!D109,'Yatırımlar-Genişleme2'!D109),"")</f>
        <v/>
      </c>
      <c r="G109" s="458" t="str">
        <f t="shared" si="32"/>
        <v/>
      </c>
      <c r="H109" s="827">
        <f>'Yatırımlar-Mevcut Bölge'!H109+'Yatırımlar-Genişleme1'!H109+'Yatırımlar-Genişleme2'!H109</f>
        <v>0</v>
      </c>
      <c r="I109" s="828" t="str">
        <f>IFERROR((('Yatırımlar-Mevcut Bölge'!H109*'Yatırımlar-Mevcut Bölge'!I109)+('Yatırımlar-Genişleme1'!H109*'Yatırımlar-Genişleme1'!I109)+('Yatırımlar-Genişleme2'!H109*'Yatırımlar-Genişleme2'!I109))/SUM('Yatırımlar-Mevcut Bölge'!H109,'Yatırımlar-Genişleme1'!H109,'Yatırımlar-Genişleme2'!H109),"")</f>
        <v/>
      </c>
      <c r="J109" s="828" t="str">
        <f>IFERROR((('Yatırımlar-Mevcut Bölge'!H109*'Yatırımlar-Mevcut Bölge'!J109)+('Yatırımlar-Genişleme1'!H109*'Yatırımlar-Genişleme1'!J109)+('Yatırımlar-Genişleme2'!H109*'Yatırımlar-Genişleme2'!J109))/SUM('Yatırımlar-Mevcut Bölge'!H109,'Yatırımlar-Genişleme1'!H109,'Yatırımlar-Genişleme2'!H109),"")</f>
        <v/>
      </c>
      <c r="K109" s="458" t="str">
        <f t="shared" si="33"/>
        <v/>
      </c>
      <c r="L109" s="827">
        <f>'Yatırımlar-Mevcut Bölge'!L109+'Yatırımlar-Genişleme1'!L109+'Yatırımlar-Genişleme2'!L109</f>
        <v>0</v>
      </c>
      <c r="M109" s="828" t="str">
        <f>IFERROR((('Yatırımlar-Mevcut Bölge'!L109*'Yatırımlar-Mevcut Bölge'!M109)+('Yatırımlar-Genişleme1'!L109*'Yatırımlar-Genişleme1'!M109)+('Yatırımlar-Genişleme2'!L109*'Yatırımlar-Genişleme2'!M109))/SUM('Yatırımlar-Mevcut Bölge'!L109,'Yatırımlar-Genişleme1'!L109,'Yatırımlar-Genişleme2'!L109),"")</f>
        <v/>
      </c>
      <c r="N109" s="828" t="str">
        <f>IFERROR((('Yatırımlar-Mevcut Bölge'!L109*'Yatırımlar-Mevcut Bölge'!N109)+('Yatırımlar-Genişleme1'!L109*'Yatırımlar-Genişleme1'!N109)+('Yatırımlar-Genişleme2'!L109*'Yatırımlar-Genişleme2'!N109))/SUM('Yatırımlar-Mevcut Bölge'!L109,'Yatırımlar-Genişleme1'!L109,'Yatırımlar-Genişleme2'!L109),"")</f>
        <v/>
      </c>
      <c r="O109" s="458" t="str">
        <f t="shared" si="34"/>
        <v/>
      </c>
      <c r="P109" s="827">
        <f>'Yatırımlar-Mevcut Bölge'!P109+'Yatırımlar-Genişleme1'!P109+'Yatırımlar-Genişleme2'!P109</f>
        <v>0</v>
      </c>
      <c r="Q109" s="828" t="str">
        <f>IFERROR((('Yatırımlar-Mevcut Bölge'!P109*'Yatırımlar-Mevcut Bölge'!Q109)+('Yatırımlar-Genişleme1'!P109*'Yatırımlar-Genişleme1'!Q109)+('Yatırımlar-Genişleme2'!P109*'Yatırımlar-Genişleme2'!Q109))/SUM('Yatırımlar-Mevcut Bölge'!P109,'Yatırımlar-Genişleme1'!P109,'Yatırımlar-Genişleme2'!P109),"")</f>
        <v/>
      </c>
      <c r="R109" s="828" t="str">
        <f>IFERROR((('Yatırımlar-Mevcut Bölge'!P109*'Yatırımlar-Mevcut Bölge'!R109)+('Yatırımlar-Genişleme1'!P109*'Yatırımlar-Genişleme1'!R109)+('Yatırımlar-Genişleme2'!P109*'Yatırımlar-Genişleme2'!R109))/SUM('Yatırımlar-Mevcut Bölge'!P109,'Yatırımlar-Genişleme1'!P109,'Yatırımlar-Genişleme2'!P109),"")</f>
        <v/>
      </c>
      <c r="S109" s="274" t="str">
        <f t="shared" si="35"/>
        <v/>
      </c>
    </row>
    <row r="110" spans="2:19">
      <c r="B110" s="825" t="s">
        <v>501</v>
      </c>
      <c r="C110" s="826" t="s">
        <v>495</v>
      </c>
      <c r="D110" s="827">
        <f>'Yatırımlar-Mevcut Bölge'!D110+'Yatırımlar-Genişleme1'!D110+'Yatırımlar-Genişleme2'!D110</f>
        <v>0</v>
      </c>
      <c r="E110" s="828" t="str">
        <f>IFERROR((('Yatırımlar-Mevcut Bölge'!D110*'Yatırımlar-Mevcut Bölge'!E110)+('Yatırımlar-Genişleme1'!D110*'Yatırımlar-Genişleme1'!E110)+('Yatırımlar-Genişleme2'!D110*'Yatırımlar-Genişleme2'!E110))/SUM('Yatırımlar-Mevcut Bölge'!D110,'Yatırımlar-Genişleme1'!D110,'Yatırımlar-Genişleme2'!D110),"")</f>
        <v/>
      </c>
      <c r="F110" s="828" t="str">
        <f>IFERROR((('Yatırımlar-Mevcut Bölge'!D110*'Yatırımlar-Mevcut Bölge'!F110)+('Yatırımlar-Genişleme1'!D110*'Yatırımlar-Genişleme1'!F110)+('Yatırımlar-Genişleme2'!D110*'Yatırımlar-Genişleme2'!F110))/SUM('Yatırımlar-Mevcut Bölge'!D110,'Yatırımlar-Genişleme1'!D110,'Yatırımlar-Genişleme2'!D110),"")</f>
        <v/>
      </c>
      <c r="G110" s="458" t="str">
        <f t="shared" si="32"/>
        <v/>
      </c>
      <c r="H110" s="827">
        <f>'Yatırımlar-Mevcut Bölge'!H110+'Yatırımlar-Genişleme1'!H110+'Yatırımlar-Genişleme2'!H110</f>
        <v>0</v>
      </c>
      <c r="I110" s="828" t="str">
        <f>IFERROR((('Yatırımlar-Mevcut Bölge'!H110*'Yatırımlar-Mevcut Bölge'!I110)+('Yatırımlar-Genişleme1'!H110*'Yatırımlar-Genişleme1'!I110)+('Yatırımlar-Genişleme2'!H110*'Yatırımlar-Genişleme2'!I110))/SUM('Yatırımlar-Mevcut Bölge'!H110,'Yatırımlar-Genişleme1'!H110,'Yatırımlar-Genişleme2'!H110),"")</f>
        <v/>
      </c>
      <c r="J110" s="828" t="str">
        <f>IFERROR((('Yatırımlar-Mevcut Bölge'!H110*'Yatırımlar-Mevcut Bölge'!J110)+('Yatırımlar-Genişleme1'!H110*'Yatırımlar-Genişleme1'!J110)+('Yatırımlar-Genişleme2'!H110*'Yatırımlar-Genişleme2'!J110))/SUM('Yatırımlar-Mevcut Bölge'!H110,'Yatırımlar-Genişleme1'!H110,'Yatırımlar-Genişleme2'!H110),"")</f>
        <v/>
      </c>
      <c r="K110" s="458" t="str">
        <f t="shared" si="33"/>
        <v/>
      </c>
      <c r="L110" s="827">
        <f>'Yatırımlar-Mevcut Bölge'!L110+'Yatırımlar-Genişleme1'!L110+'Yatırımlar-Genişleme2'!L110</f>
        <v>0</v>
      </c>
      <c r="M110" s="828" t="str">
        <f>IFERROR((('Yatırımlar-Mevcut Bölge'!L110*'Yatırımlar-Mevcut Bölge'!M110)+('Yatırımlar-Genişleme1'!L110*'Yatırımlar-Genişleme1'!M110)+('Yatırımlar-Genişleme2'!L110*'Yatırımlar-Genişleme2'!M110))/SUM('Yatırımlar-Mevcut Bölge'!L110,'Yatırımlar-Genişleme1'!L110,'Yatırımlar-Genişleme2'!L110),"")</f>
        <v/>
      </c>
      <c r="N110" s="828" t="str">
        <f>IFERROR((('Yatırımlar-Mevcut Bölge'!L110*'Yatırımlar-Mevcut Bölge'!N110)+('Yatırımlar-Genişleme1'!L110*'Yatırımlar-Genişleme1'!N110)+('Yatırımlar-Genişleme2'!L110*'Yatırımlar-Genişleme2'!N110))/SUM('Yatırımlar-Mevcut Bölge'!L110,'Yatırımlar-Genişleme1'!L110,'Yatırımlar-Genişleme2'!L110),"")</f>
        <v/>
      </c>
      <c r="O110" s="458" t="str">
        <f t="shared" si="34"/>
        <v/>
      </c>
      <c r="P110" s="827">
        <f>'Yatırımlar-Mevcut Bölge'!P110+'Yatırımlar-Genişleme1'!P110+'Yatırımlar-Genişleme2'!P110</f>
        <v>0</v>
      </c>
      <c r="Q110" s="828" t="str">
        <f>IFERROR((('Yatırımlar-Mevcut Bölge'!P110*'Yatırımlar-Mevcut Bölge'!Q110)+('Yatırımlar-Genişleme1'!P110*'Yatırımlar-Genişleme1'!Q110)+('Yatırımlar-Genişleme2'!P110*'Yatırımlar-Genişleme2'!Q110))/SUM('Yatırımlar-Mevcut Bölge'!P110,'Yatırımlar-Genişleme1'!P110,'Yatırımlar-Genişleme2'!P110),"")</f>
        <v/>
      </c>
      <c r="R110" s="828" t="str">
        <f>IFERROR((('Yatırımlar-Mevcut Bölge'!P110*'Yatırımlar-Mevcut Bölge'!R110)+('Yatırımlar-Genişleme1'!P110*'Yatırımlar-Genişleme1'!R110)+('Yatırımlar-Genişleme2'!P110*'Yatırımlar-Genişleme2'!R110))/SUM('Yatırımlar-Mevcut Bölge'!P110,'Yatırımlar-Genişleme1'!P110,'Yatırımlar-Genişleme2'!P110),"")</f>
        <v/>
      </c>
      <c r="S110" s="274" t="str">
        <f t="shared" si="35"/>
        <v/>
      </c>
    </row>
    <row r="111" spans="2:19">
      <c r="B111" s="825" t="s">
        <v>502</v>
      </c>
      <c r="C111" s="826" t="s">
        <v>495</v>
      </c>
      <c r="D111" s="827">
        <f>'Yatırımlar-Mevcut Bölge'!D111+'Yatırımlar-Genişleme1'!D111+'Yatırımlar-Genişleme2'!D111</f>
        <v>0</v>
      </c>
      <c r="E111" s="828" t="str">
        <f>IFERROR((('Yatırımlar-Mevcut Bölge'!D111*'Yatırımlar-Mevcut Bölge'!E111)+('Yatırımlar-Genişleme1'!D111*'Yatırımlar-Genişleme1'!E111)+('Yatırımlar-Genişleme2'!D111*'Yatırımlar-Genişleme2'!E111))/SUM('Yatırımlar-Mevcut Bölge'!D111,'Yatırımlar-Genişleme1'!D111,'Yatırımlar-Genişleme2'!D111),"")</f>
        <v/>
      </c>
      <c r="F111" s="828" t="str">
        <f>IFERROR((('Yatırımlar-Mevcut Bölge'!D111*'Yatırımlar-Mevcut Bölge'!F111)+('Yatırımlar-Genişleme1'!D111*'Yatırımlar-Genişleme1'!F111)+('Yatırımlar-Genişleme2'!D111*'Yatırımlar-Genişleme2'!F111))/SUM('Yatırımlar-Mevcut Bölge'!D111,'Yatırımlar-Genişleme1'!D111,'Yatırımlar-Genişleme2'!D111),"")</f>
        <v/>
      </c>
      <c r="G111" s="458" t="str">
        <f t="shared" si="32"/>
        <v/>
      </c>
      <c r="H111" s="827">
        <f>'Yatırımlar-Mevcut Bölge'!H111+'Yatırımlar-Genişleme1'!H111+'Yatırımlar-Genişleme2'!H111</f>
        <v>0</v>
      </c>
      <c r="I111" s="828" t="str">
        <f>IFERROR((('Yatırımlar-Mevcut Bölge'!H111*'Yatırımlar-Mevcut Bölge'!I111)+('Yatırımlar-Genişleme1'!H111*'Yatırımlar-Genişleme1'!I111)+('Yatırımlar-Genişleme2'!H111*'Yatırımlar-Genişleme2'!I111))/SUM('Yatırımlar-Mevcut Bölge'!H111,'Yatırımlar-Genişleme1'!H111,'Yatırımlar-Genişleme2'!H111),"")</f>
        <v/>
      </c>
      <c r="J111" s="828" t="str">
        <f>IFERROR((('Yatırımlar-Mevcut Bölge'!H111*'Yatırımlar-Mevcut Bölge'!J111)+('Yatırımlar-Genişleme1'!H111*'Yatırımlar-Genişleme1'!J111)+('Yatırımlar-Genişleme2'!H111*'Yatırımlar-Genişleme2'!J111))/SUM('Yatırımlar-Mevcut Bölge'!H111,'Yatırımlar-Genişleme1'!H111,'Yatırımlar-Genişleme2'!H111),"")</f>
        <v/>
      </c>
      <c r="K111" s="458" t="str">
        <f t="shared" si="33"/>
        <v/>
      </c>
      <c r="L111" s="827">
        <f>'Yatırımlar-Mevcut Bölge'!L111+'Yatırımlar-Genişleme1'!L111+'Yatırımlar-Genişleme2'!L111</f>
        <v>0</v>
      </c>
      <c r="M111" s="828" t="str">
        <f>IFERROR((('Yatırımlar-Mevcut Bölge'!L111*'Yatırımlar-Mevcut Bölge'!M111)+('Yatırımlar-Genişleme1'!L111*'Yatırımlar-Genişleme1'!M111)+('Yatırımlar-Genişleme2'!L111*'Yatırımlar-Genişleme2'!M111))/SUM('Yatırımlar-Mevcut Bölge'!L111,'Yatırımlar-Genişleme1'!L111,'Yatırımlar-Genişleme2'!L111),"")</f>
        <v/>
      </c>
      <c r="N111" s="828" t="str">
        <f>IFERROR((('Yatırımlar-Mevcut Bölge'!L111*'Yatırımlar-Mevcut Bölge'!N111)+('Yatırımlar-Genişleme1'!L111*'Yatırımlar-Genişleme1'!N111)+('Yatırımlar-Genişleme2'!L111*'Yatırımlar-Genişleme2'!N111))/SUM('Yatırımlar-Mevcut Bölge'!L111,'Yatırımlar-Genişleme1'!L111,'Yatırımlar-Genişleme2'!L111),"")</f>
        <v/>
      </c>
      <c r="O111" s="458" t="str">
        <f t="shared" si="34"/>
        <v/>
      </c>
      <c r="P111" s="827">
        <f>'Yatırımlar-Mevcut Bölge'!P111+'Yatırımlar-Genişleme1'!P111+'Yatırımlar-Genişleme2'!P111</f>
        <v>0</v>
      </c>
      <c r="Q111" s="828" t="str">
        <f>IFERROR((('Yatırımlar-Mevcut Bölge'!P111*'Yatırımlar-Mevcut Bölge'!Q111)+('Yatırımlar-Genişleme1'!P111*'Yatırımlar-Genişleme1'!Q111)+('Yatırımlar-Genişleme2'!P111*'Yatırımlar-Genişleme2'!Q111))/SUM('Yatırımlar-Mevcut Bölge'!P111,'Yatırımlar-Genişleme1'!P111,'Yatırımlar-Genişleme2'!P111),"")</f>
        <v/>
      </c>
      <c r="R111" s="828" t="str">
        <f>IFERROR((('Yatırımlar-Mevcut Bölge'!P111*'Yatırımlar-Mevcut Bölge'!R111)+('Yatırımlar-Genişleme1'!P111*'Yatırımlar-Genişleme1'!R111)+('Yatırımlar-Genişleme2'!P111*'Yatırımlar-Genişleme2'!R111))/SUM('Yatırımlar-Mevcut Bölge'!P111,'Yatırımlar-Genişleme1'!P111,'Yatırımlar-Genişleme2'!P111),"")</f>
        <v/>
      </c>
      <c r="S111" s="274" t="str">
        <f t="shared" si="35"/>
        <v/>
      </c>
    </row>
    <row r="112" spans="2:19">
      <c r="B112" s="825" t="s">
        <v>503</v>
      </c>
      <c r="C112" s="826" t="s">
        <v>495</v>
      </c>
      <c r="D112" s="827">
        <f>'Yatırımlar-Mevcut Bölge'!D112+'Yatırımlar-Genişleme1'!D112+'Yatırımlar-Genişleme2'!D112</f>
        <v>0</v>
      </c>
      <c r="E112" s="828" t="str">
        <f>IFERROR((('Yatırımlar-Mevcut Bölge'!D112*'Yatırımlar-Mevcut Bölge'!E112)+('Yatırımlar-Genişleme1'!D112*'Yatırımlar-Genişleme1'!E112)+('Yatırımlar-Genişleme2'!D112*'Yatırımlar-Genişleme2'!E112))/SUM('Yatırımlar-Mevcut Bölge'!D112,'Yatırımlar-Genişleme1'!D112,'Yatırımlar-Genişleme2'!D112),"")</f>
        <v/>
      </c>
      <c r="F112" s="828" t="str">
        <f>IFERROR((('Yatırımlar-Mevcut Bölge'!D112*'Yatırımlar-Mevcut Bölge'!F112)+('Yatırımlar-Genişleme1'!D112*'Yatırımlar-Genişleme1'!F112)+('Yatırımlar-Genişleme2'!D112*'Yatırımlar-Genişleme2'!F112))/SUM('Yatırımlar-Mevcut Bölge'!D112,'Yatırımlar-Genişleme1'!D112,'Yatırımlar-Genişleme2'!D112),"")</f>
        <v/>
      </c>
      <c r="G112" s="458" t="str">
        <f t="shared" si="32"/>
        <v/>
      </c>
      <c r="H112" s="827">
        <f>'Yatırımlar-Mevcut Bölge'!H112+'Yatırımlar-Genişleme1'!H112+'Yatırımlar-Genişleme2'!H112</f>
        <v>0</v>
      </c>
      <c r="I112" s="828" t="str">
        <f>IFERROR((('Yatırımlar-Mevcut Bölge'!H112*'Yatırımlar-Mevcut Bölge'!I112)+('Yatırımlar-Genişleme1'!H112*'Yatırımlar-Genişleme1'!I112)+('Yatırımlar-Genişleme2'!H112*'Yatırımlar-Genişleme2'!I112))/SUM('Yatırımlar-Mevcut Bölge'!H112,'Yatırımlar-Genişleme1'!H112,'Yatırımlar-Genişleme2'!H112),"")</f>
        <v/>
      </c>
      <c r="J112" s="828" t="str">
        <f>IFERROR((('Yatırımlar-Mevcut Bölge'!H112*'Yatırımlar-Mevcut Bölge'!J112)+('Yatırımlar-Genişleme1'!H112*'Yatırımlar-Genişleme1'!J112)+('Yatırımlar-Genişleme2'!H112*'Yatırımlar-Genişleme2'!J112))/SUM('Yatırımlar-Mevcut Bölge'!H112,'Yatırımlar-Genişleme1'!H112,'Yatırımlar-Genişleme2'!H112),"")</f>
        <v/>
      </c>
      <c r="K112" s="458" t="str">
        <f t="shared" si="33"/>
        <v/>
      </c>
      <c r="L112" s="827">
        <f>'Yatırımlar-Mevcut Bölge'!L112+'Yatırımlar-Genişleme1'!L112+'Yatırımlar-Genişleme2'!L112</f>
        <v>0</v>
      </c>
      <c r="M112" s="828" t="str">
        <f>IFERROR((('Yatırımlar-Mevcut Bölge'!L112*'Yatırımlar-Mevcut Bölge'!M112)+('Yatırımlar-Genişleme1'!L112*'Yatırımlar-Genişleme1'!M112)+('Yatırımlar-Genişleme2'!L112*'Yatırımlar-Genişleme2'!M112))/SUM('Yatırımlar-Mevcut Bölge'!L112,'Yatırımlar-Genişleme1'!L112,'Yatırımlar-Genişleme2'!L112),"")</f>
        <v/>
      </c>
      <c r="N112" s="828" t="str">
        <f>IFERROR((('Yatırımlar-Mevcut Bölge'!L112*'Yatırımlar-Mevcut Bölge'!N112)+('Yatırımlar-Genişleme1'!L112*'Yatırımlar-Genişleme1'!N112)+('Yatırımlar-Genişleme2'!L112*'Yatırımlar-Genişleme2'!N112))/SUM('Yatırımlar-Mevcut Bölge'!L112,'Yatırımlar-Genişleme1'!L112,'Yatırımlar-Genişleme2'!L112),"")</f>
        <v/>
      </c>
      <c r="O112" s="458" t="str">
        <f t="shared" si="34"/>
        <v/>
      </c>
      <c r="P112" s="827">
        <f>'Yatırımlar-Mevcut Bölge'!P112+'Yatırımlar-Genişleme1'!P112+'Yatırımlar-Genişleme2'!P112</f>
        <v>0</v>
      </c>
      <c r="Q112" s="828" t="str">
        <f>IFERROR((('Yatırımlar-Mevcut Bölge'!P112*'Yatırımlar-Mevcut Bölge'!Q112)+('Yatırımlar-Genişleme1'!P112*'Yatırımlar-Genişleme1'!Q112)+('Yatırımlar-Genişleme2'!P112*'Yatırımlar-Genişleme2'!Q112))/SUM('Yatırımlar-Mevcut Bölge'!P112,'Yatırımlar-Genişleme1'!P112,'Yatırımlar-Genişleme2'!P112),"")</f>
        <v/>
      </c>
      <c r="R112" s="828" t="str">
        <f>IFERROR((('Yatırımlar-Mevcut Bölge'!P112*'Yatırımlar-Mevcut Bölge'!R112)+('Yatırımlar-Genişleme1'!P112*'Yatırımlar-Genişleme1'!R112)+('Yatırımlar-Genişleme2'!P112*'Yatırımlar-Genişleme2'!R112))/SUM('Yatırımlar-Mevcut Bölge'!P112,'Yatırımlar-Genişleme1'!P112,'Yatırımlar-Genişleme2'!P112),"")</f>
        <v/>
      </c>
      <c r="S112" s="274" t="str">
        <f t="shared" si="35"/>
        <v/>
      </c>
    </row>
    <row r="113" spans="2:19">
      <c r="B113" s="825" t="s">
        <v>504</v>
      </c>
      <c r="C113" s="826" t="s">
        <v>495</v>
      </c>
      <c r="D113" s="827">
        <f>'Yatırımlar-Mevcut Bölge'!D113+'Yatırımlar-Genişleme1'!D113+'Yatırımlar-Genişleme2'!D113</f>
        <v>0</v>
      </c>
      <c r="E113" s="828" t="str">
        <f>IFERROR((('Yatırımlar-Mevcut Bölge'!D113*'Yatırımlar-Mevcut Bölge'!E113)+('Yatırımlar-Genişleme1'!D113*'Yatırımlar-Genişleme1'!E113)+('Yatırımlar-Genişleme2'!D113*'Yatırımlar-Genişleme2'!E113))/SUM('Yatırımlar-Mevcut Bölge'!D113,'Yatırımlar-Genişleme1'!D113,'Yatırımlar-Genişleme2'!D113),"")</f>
        <v/>
      </c>
      <c r="F113" s="828" t="str">
        <f>IFERROR((('Yatırımlar-Mevcut Bölge'!D113*'Yatırımlar-Mevcut Bölge'!F113)+('Yatırımlar-Genişleme1'!D113*'Yatırımlar-Genişleme1'!F113)+('Yatırımlar-Genişleme2'!D113*'Yatırımlar-Genişleme2'!F113))/SUM('Yatırımlar-Mevcut Bölge'!D113,'Yatırımlar-Genişleme1'!D113,'Yatırımlar-Genişleme2'!D113),"")</f>
        <v/>
      </c>
      <c r="G113" s="458" t="str">
        <f t="shared" si="32"/>
        <v/>
      </c>
      <c r="H113" s="827">
        <f>'Yatırımlar-Mevcut Bölge'!H113+'Yatırımlar-Genişleme1'!H113+'Yatırımlar-Genişleme2'!H113</f>
        <v>0</v>
      </c>
      <c r="I113" s="828" t="str">
        <f>IFERROR((('Yatırımlar-Mevcut Bölge'!H113*'Yatırımlar-Mevcut Bölge'!I113)+('Yatırımlar-Genişleme1'!H113*'Yatırımlar-Genişleme1'!I113)+('Yatırımlar-Genişleme2'!H113*'Yatırımlar-Genişleme2'!I113))/SUM('Yatırımlar-Mevcut Bölge'!H113,'Yatırımlar-Genişleme1'!H113,'Yatırımlar-Genişleme2'!H113),"")</f>
        <v/>
      </c>
      <c r="J113" s="828" t="str">
        <f>IFERROR((('Yatırımlar-Mevcut Bölge'!H113*'Yatırımlar-Mevcut Bölge'!J113)+('Yatırımlar-Genişleme1'!H113*'Yatırımlar-Genişleme1'!J113)+('Yatırımlar-Genişleme2'!H113*'Yatırımlar-Genişleme2'!J113))/SUM('Yatırımlar-Mevcut Bölge'!H113,'Yatırımlar-Genişleme1'!H113,'Yatırımlar-Genişleme2'!H113),"")</f>
        <v/>
      </c>
      <c r="K113" s="458" t="str">
        <f t="shared" si="33"/>
        <v/>
      </c>
      <c r="L113" s="827">
        <f>'Yatırımlar-Mevcut Bölge'!L113+'Yatırımlar-Genişleme1'!L113+'Yatırımlar-Genişleme2'!L113</f>
        <v>0</v>
      </c>
      <c r="M113" s="828" t="str">
        <f>IFERROR((('Yatırımlar-Mevcut Bölge'!L113*'Yatırımlar-Mevcut Bölge'!M113)+('Yatırımlar-Genişleme1'!L113*'Yatırımlar-Genişleme1'!M113)+('Yatırımlar-Genişleme2'!L113*'Yatırımlar-Genişleme2'!M113))/SUM('Yatırımlar-Mevcut Bölge'!L113,'Yatırımlar-Genişleme1'!L113,'Yatırımlar-Genişleme2'!L113),"")</f>
        <v/>
      </c>
      <c r="N113" s="828" t="str">
        <f>IFERROR((('Yatırımlar-Mevcut Bölge'!L113*'Yatırımlar-Mevcut Bölge'!N113)+('Yatırımlar-Genişleme1'!L113*'Yatırımlar-Genişleme1'!N113)+('Yatırımlar-Genişleme2'!L113*'Yatırımlar-Genişleme2'!N113))/SUM('Yatırımlar-Mevcut Bölge'!L113,'Yatırımlar-Genişleme1'!L113,'Yatırımlar-Genişleme2'!L113),"")</f>
        <v/>
      </c>
      <c r="O113" s="458" t="str">
        <f t="shared" si="34"/>
        <v/>
      </c>
      <c r="P113" s="827">
        <f>'Yatırımlar-Mevcut Bölge'!P113+'Yatırımlar-Genişleme1'!P113+'Yatırımlar-Genişleme2'!P113</f>
        <v>0</v>
      </c>
      <c r="Q113" s="828" t="str">
        <f>IFERROR((('Yatırımlar-Mevcut Bölge'!P113*'Yatırımlar-Mevcut Bölge'!Q113)+('Yatırımlar-Genişleme1'!P113*'Yatırımlar-Genişleme1'!Q113)+('Yatırımlar-Genişleme2'!P113*'Yatırımlar-Genişleme2'!Q113))/SUM('Yatırımlar-Mevcut Bölge'!P113,'Yatırımlar-Genişleme1'!P113,'Yatırımlar-Genişleme2'!P113),"")</f>
        <v/>
      </c>
      <c r="R113" s="828" t="str">
        <f>IFERROR((('Yatırımlar-Mevcut Bölge'!P113*'Yatırımlar-Mevcut Bölge'!R113)+('Yatırımlar-Genişleme1'!P113*'Yatırımlar-Genişleme1'!R113)+('Yatırımlar-Genişleme2'!P113*'Yatırımlar-Genişleme2'!R113))/SUM('Yatırımlar-Mevcut Bölge'!P113,'Yatırımlar-Genişleme1'!P113,'Yatırımlar-Genişleme2'!P113),"")</f>
        <v/>
      </c>
      <c r="S113" s="274" t="str">
        <f t="shared" si="35"/>
        <v/>
      </c>
    </row>
    <row r="114" spans="2:19">
      <c r="B114" s="825" t="s">
        <v>505</v>
      </c>
      <c r="C114" s="826" t="s">
        <v>495</v>
      </c>
      <c r="D114" s="827">
        <f>'Yatırımlar-Mevcut Bölge'!D114+'Yatırımlar-Genişleme1'!D114+'Yatırımlar-Genişleme2'!D114</f>
        <v>0</v>
      </c>
      <c r="E114" s="828" t="str">
        <f>IFERROR((('Yatırımlar-Mevcut Bölge'!D114*'Yatırımlar-Mevcut Bölge'!E114)+('Yatırımlar-Genişleme1'!D114*'Yatırımlar-Genişleme1'!E114)+('Yatırımlar-Genişleme2'!D114*'Yatırımlar-Genişleme2'!E114))/SUM('Yatırımlar-Mevcut Bölge'!D114,'Yatırımlar-Genişleme1'!D114,'Yatırımlar-Genişleme2'!D114),"")</f>
        <v/>
      </c>
      <c r="F114" s="828" t="str">
        <f>IFERROR((('Yatırımlar-Mevcut Bölge'!D114*'Yatırımlar-Mevcut Bölge'!F114)+('Yatırımlar-Genişleme1'!D114*'Yatırımlar-Genişleme1'!F114)+('Yatırımlar-Genişleme2'!D114*'Yatırımlar-Genişleme2'!F114))/SUM('Yatırımlar-Mevcut Bölge'!D114,'Yatırımlar-Genişleme1'!D114,'Yatırımlar-Genişleme2'!D114),"")</f>
        <v/>
      </c>
      <c r="G114" s="458" t="str">
        <f t="shared" si="32"/>
        <v/>
      </c>
      <c r="H114" s="827">
        <f>'Yatırımlar-Mevcut Bölge'!H114+'Yatırımlar-Genişleme1'!H114+'Yatırımlar-Genişleme2'!H114</f>
        <v>0</v>
      </c>
      <c r="I114" s="828" t="str">
        <f>IFERROR((('Yatırımlar-Mevcut Bölge'!H114*'Yatırımlar-Mevcut Bölge'!I114)+('Yatırımlar-Genişleme1'!H114*'Yatırımlar-Genişleme1'!I114)+('Yatırımlar-Genişleme2'!H114*'Yatırımlar-Genişleme2'!I114))/SUM('Yatırımlar-Mevcut Bölge'!H114,'Yatırımlar-Genişleme1'!H114,'Yatırımlar-Genişleme2'!H114),"")</f>
        <v/>
      </c>
      <c r="J114" s="828" t="str">
        <f>IFERROR((('Yatırımlar-Mevcut Bölge'!H114*'Yatırımlar-Mevcut Bölge'!J114)+('Yatırımlar-Genişleme1'!H114*'Yatırımlar-Genişleme1'!J114)+('Yatırımlar-Genişleme2'!H114*'Yatırımlar-Genişleme2'!J114))/SUM('Yatırımlar-Mevcut Bölge'!H114,'Yatırımlar-Genişleme1'!H114,'Yatırımlar-Genişleme2'!H114),"")</f>
        <v/>
      </c>
      <c r="K114" s="458" t="str">
        <f t="shared" si="33"/>
        <v/>
      </c>
      <c r="L114" s="827">
        <f>'Yatırımlar-Mevcut Bölge'!L114+'Yatırımlar-Genişleme1'!L114+'Yatırımlar-Genişleme2'!L114</f>
        <v>0</v>
      </c>
      <c r="M114" s="828" t="str">
        <f>IFERROR((('Yatırımlar-Mevcut Bölge'!L114*'Yatırımlar-Mevcut Bölge'!M114)+('Yatırımlar-Genişleme1'!L114*'Yatırımlar-Genişleme1'!M114)+('Yatırımlar-Genişleme2'!L114*'Yatırımlar-Genişleme2'!M114))/SUM('Yatırımlar-Mevcut Bölge'!L114,'Yatırımlar-Genişleme1'!L114,'Yatırımlar-Genişleme2'!L114),"")</f>
        <v/>
      </c>
      <c r="N114" s="828" t="str">
        <f>IFERROR((('Yatırımlar-Mevcut Bölge'!L114*'Yatırımlar-Mevcut Bölge'!N114)+('Yatırımlar-Genişleme1'!L114*'Yatırımlar-Genişleme1'!N114)+('Yatırımlar-Genişleme2'!L114*'Yatırımlar-Genişleme2'!N114))/SUM('Yatırımlar-Mevcut Bölge'!L114,'Yatırımlar-Genişleme1'!L114,'Yatırımlar-Genişleme2'!L114),"")</f>
        <v/>
      </c>
      <c r="O114" s="458" t="str">
        <f t="shared" si="34"/>
        <v/>
      </c>
      <c r="P114" s="827">
        <f>'Yatırımlar-Mevcut Bölge'!P114+'Yatırımlar-Genişleme1'!P114+'Yatırımlar-Genişleme2'!P114</f>
        <v>0</v>
      </c>
      <c r="Q114" s="828" t="str">
        <f>IFERROR((('Yatırımlar-Mevcut Bölge'!P114*'Yatırımlar-Mevcut Bölge'!Q114)+('Yatırımlar-Genişleme1'!P114*'Yatırımlar-Genişleme1'!Q114)+('Yatırımlar-Genişleme2'!P114*'Yatırımlar-Genişleme2'!Q114))/SUM('Yatırımlar-Mevcut Bölge'!P114,'Yatırımlar-Genişleme1'!P114,'Yatırımlar-Genişleme2'!P114),"")</f>
        <v/>
      </c>
      <c r="R114" s="828" t="str">
        <f>IFERROR((('Yatırımlar-Mevcut Bölge'!P114*'Yatırımlar-Mevcut Bölge'!R114)+('Yatırımlar-Genişleme1'!P114*'Yatırımlar-Genişleme1'!R114)+('Yatırımlar-Genişleme2'!P114*'Yatırımlar-Genişleme2'!R114))/SUM('Yatırımlar-Mevcut Bölge'!P114,'Yatırımlar-Genişleme1'!P114,'Yatırımlar-Genişleme2'!P114),"")</f>
        <v/>
      </c>
      <c r="S114" s="274" t="str">
        <f t="shared" si="35"/>
        <v/>
      </c>
    </row>
    <row r="115" spans="2:19">
      <c r="B115" s="825" t="s">
        <v>506</v>
      </c>
      <c r="C115" s="826" t="s">
        <v>495</v>
      </c>
      <c r="D115" s="827">
        <f>'Yatırımlar-Mevcut Bölge'!D115+'Yatırımlar-Genişleme1'!D115+'Yatırımlar-Genişleme2'!D115</f>
        <v>0</v>
      </c>
      <c r="E115" s="828" t="str">
        <f>IFERROR((('Yatırımlar-Mevcut Bölge'!D115*'Yatırımlar-Mevcut Bölge'!E115)+('Yatırımlar-Genişleme1'!D115*'Yatırımlar-Genişleme1'!E115)+('Yatırımlar-Genişleme2'!D115*'Yatırımlar-Genişleme2'!E115))/SUM('Yatırımlar-Mevcut Bölge'!D115,'Yatırımlar-Genişleme1'!D115,'Yatırımlar-Genişleme2'!D115),"")</f>
        <v/>
      </c>
      <c r="F115" s="828" t="str">
        <f>IFERROR((('Yatırımlar-Mevcut Bölge'!D115*'Yatırımlar-Mevcut Bölge'!F115)+('Yatırımlar-Genişleme1'!D115*'Yatırımlar-Genişleme1'!F115)+('Yatırımlar-Genişleme2'!D115*'Yatırımlar-Genişleme2'!F115))/SUM('Yatırımlar-Mevcut Bölge'!D115,'Yatırımlar-Genişleme1'!D115,'Yatırımlar-Genişleme2'!D115),"")</f>
        <v/>
      </c>
      <c r="G115" s="458" t="str">
        <f t="shared" si="32"/>
        <v/>
      </c>
      <c r="H115" s="827">
        <f>'Yatırımlar-Mevcut Bölge'!H115+'Yatırımlar-Genişleme1'!H115+'Yatırımlar-Genişleme2'!H115</f>
        <v>0</v>
      </c>
      <c r="I115" s="828" t="str">
        <f>IFERROR((('Yatırımlar-Mevcut Bölge'!H115*'Yatırımlar-Mevcut Bölge'!I115)+('Yatırımlar-Genişleme1'!H115*'Yatırımlar-Genişleme1'!I115)+('Yatırımlar-Genişleme2'!H115*'Yatırımlar-Genişleme2'!I115))/SUM('Yatırımlar-Mevcut Bölge'!H115,'Yatırımlar-Genişleme1'!H115,'Yatırımlar-Genişleme2'!H115),"")</f>
        <v/>
      </c>
      <c r="J115" s="828" t="str">
        <f>IFERROR((('Yatırımlar-Mevcut Bölge'!H115*'Yatırımlar-Mevcut Bölge'!J115)+('Yatırımlar-Genişleme1'!H115*'Yatırımlar-Genişleme1'!J115)+('Yatırımlar-Genişleme2'!H115*'Yatırımlar-Genişleme2'!J115))/SUM('Yatırımlar-Mevcut Bölge'!H115,'Yatırımlar-Genişleme1'!H115,'Yatırımlar-Genişleme2'!H115),"")</f>
        <v/>
      </c>
      <c r="K115" s="458" t="str">
        <f t="shared" si="33"/>
        <v/>
      </c>
      <c r="L115" s="827">
        <f>'Yatırımlar-Mevcut Bölge'!L115+'Yatırımlar-Genişleme1'!L115+'Yatırımlar-Genişleme2'!L115</f>
        <v>0</v>
      </c>
      <c r="M115" s="828" t="str">
        <f>IFERROR((('Yatırımlar-Mevcut Bölge'!L115*'Yatırımlar-Mevcut Bölge'!M115)+('Yatırımlar-Genişleme1'!L115*'Yatırımlar-Genişleme1'!M115)+('Yatırımlar-Genişleme2'!L115*'Yatırımlar-Genişleme2'!M115))/SUM('Yatırımlar-Mevcut Bölge'!L115,'Yatırımlar-Genişleme1'!L115,'Yatırımlar-Genişleme2'!L115),"")</f>
        <v/>
      </c>
      <c r="N115" s="828" t="str">
        <f>IFERROR((('Yatırımlar-Mevcut Bölge'!L115*'Yatırımlar-Mevcut Bölge'!N115)+('Yatırımlar-Genişleme1'!L115*'Yatırımlar-Genişleme1'!N115)+('Yatırımlar-Genişleme2'!L115*'Yatırımlar-Genişleme2'!N115))/SUM('Yatırımlar-Mevcut Bölge'!L115,'Yatırımlar-Genişleme1'!L115,'Yatırımlar-Genişleme2'!L115),"")</f>
        <v/>
      </c>
      <c r="O115" s="458" t="str">
        <f t="shared" si="34"/>
        <v/>
      </c>
      <c r="P115" s="827">
        <f>'Yatırımlar-Mevcut Bölge'!P115+'Yatırımlar-Genişleme1'!P115+'Yatırımlar-Genişleme2'!P115</f>
        <v>0</v>
      </c>
      <c r="Q115" s="828" t="str">
        <f>IFERROR((('Yatırımlar-Mevcut Bölge'!P115*'Yatırımlar-Mevcut Bölge'!Q115)+('Yatırımlar-Genişleme1'!P115*'Yatırımlar-Genişleme1'!Q115)+('Yatırımlar-Genişleme2'!P115*'Yatırımlar-Genişleme2'!Q115))/SUM('Yatırımlar-Mevcut Bölge'!P115,'Yatırımlar-Genişleme1'!P115,'Yatırımlar-Genişleme2'!P115),"")</f>
        <v/>
      </c>
      <c r="R115" s="828" t="str">
        <f>IFERROR((('Yatırımlar-Mevcut Bölge'!P115*'Yatırımlar-Mevcut Bölge'!R115)+('Yatırımlar-Genişleme1'!P115*'Yatırımlar-Genişleme1'!R115)+('Yatırımlar-Genişleme2'!P115*'Yatırımlar-Genişleme2'!R115))/SUM('Yatırımlar-Mevcut Bölge'!P115,'Yatırımlar-Genişleme1'!P115,'Yatırımlar-Genişleme2'!P115),"")</f>
        <v/>
      </c>
      <c r="S115" s="274" t="str">
        <f t="shared" si="35"/>
        <v/>
      </c>
    </row>
    <row r="116" spans="2:19">
      <c r="B116" s="822" t="s">
        <v>843</v>
      </c>
      <c r="C116" s="823"/>
      <c r="D116" s="270"/>
      <c r="E116" s="256"/>
      <c r="F116" s="256"/>
      <c r="G116" s="457">
        <f>SUM(G117:G128)</f>
        <v>0</v>
      </c>
      <c r="H116" s="270"/>
      <c r="I116" s="256"/>
      <c r="J116" s="256"/>
      <c r="K116" s="457">
        <f>SUM(K117:K128)</f>
        <v>0</v>
      </c>
      <c r="L116" s="270"/>
      <c r="M116" s="256"/>
      <c r="N116" s="256"/>
      <c r="O116" s="457">
        <f>SUM(O117:O128)</f>
        <v>0</v>
      </c>
      <c r="P116" s="270"/>
      <c r="Q116" s="256"/>
      <c r="R116" s="256"/>
      <c r="S116" s="271">
        <f>SUM(S117:S128)</f>
        <v>0</v>
      </c>
    </row>
    <row r="117" spans="2:19">
      <c r="B117" s="825" t="s">
        <v>494</v>
      </c>
      <c r="C117" s="826" t="s">
        <v>102</v>
      </c>
      <c r="D117" s="827">
        <f>'Yatırımlar-Mevcut Bölge'!D117+'Yatırımlar-Genişleme1'!D117+'Yatırımlar-Genişleme2'!D117</f>
        <v>0</v>
      </c>
      <c r="E117" s="828" t="str">
        <f>IFERROR((('Yatırımlar-Mevcut Bölge'!D117*'Yatırımlar-Mevcut Bölge'!E117)+('Yatırımlar-Genişleme1'!D117*'Yatırımlar-Genişleme1'!E117)+('Yatırımlar-Genişleme2'!D117*'Yatırımlar-Genişleme2'!E117))/SUM('Yatırımlar-Mevcut Bölge'!D117,'Yatırımlar-Genişleme1'!D117,'Yatırımlar-Genişleme2'!D117),"")</f>
        <v/>
      </c>
      <c r="F117" s="828" t="str">
        <f>IFERROR((('Yatırımlar-Mevcut Bölge'!D117*'Yatırımlar-Mevcut Bölge'!F117)+('Yatırımlar-Genişleme1'!D117*'Yatırımlar-Genişleme1'!F117)+('Yatırımlar-Genişleme2'!D117*'Yatırımlar-Genişleme2'!F117))/SUM('Yatırımlar-Mevcut Bölge'!D117,'Yatırımlar-Genişleme1'!D117,'Yatırımlar-Genişleme2'!D117),"")</f>
        <v/>
      </c>
      <c r="G117" s="458" t="str">
        <f t="shared" ref="G117:G129" si="36">IFERROR(D117*(E117+F117),"")</f>
        <v/>
      </c>
      <c r="H117" s="827">
        <f>'Yatırımlar-Mevcut Bölge'!H117+'Yatırımlar-Genişleme1'!H117+'Yatırımlar-Genişleme2'!H117</f>
        <v>0</v>
      </c>
      <c r="I117" s="828" t="str">
        <f>IFERROR((('Yatırımlar-Mevcut Bölge'!H117*'Yatırımlar-Mevcut Bölge'!I117)+('Yatırımlar-Genişleme1'!H117*'Yatırımlar-Genişleme1'!I117)+('Yatırımlar-Genişleme2'!H117*'Yatırımlar-Genişleme2'!I117))/SUM('Yatırımlar-Mevcut Bölge'!H117,'Yatırımlar-Genişleme1'!H117,'Yatırımlar-Genişleme2'!H117),"")</f>
        <v/>
      </c>
      <c r="J117" s="828" t="str">
        <f>IFERROR((('Yatırımlar-Mevcut Bölge'!H117*'Yatırımlar-Mevcut Bölge'!J117)+('Yatırımlar-Genişleme1'!H117*'Yatırımlar-Genişleme1'!J117)+('Yatırımlar-Genişleme2'!H117*'Yatırımlar-Genişleme2'!J117))/SUM('Yatırımlar-Mevcut Bölge'!H117,'Yatırımlar-Genişleme1'!H117,'Yatırımlar-Genişleme2'!H117),"")</f>
        <v/>
      </c>
      <c r="K117" s="458" t="str">
        <f t="shared" ref="K117:K129" si="37">IFERROR(H117*(I117+J117),"")</f>
        <v/>
      </c>
      <c r="L117" s="827">
        <f>'Yatırımlar-Mevcut Bölge'!L117+'Yatırımlar-Genişleme1'!L117+'Yatırımlar-Genişleme2'!L117</f>
        <v>0</v>
      </c>
      <c r="M117" s="828" t="str">
        <f>IFERROR((('Yatırımlar-Mevcut Bölge'!L117*'Yatırımlar-Mevcut Bölge'!M117)+('Yatırımlar-Genişleme1'!L117*'Yatırımlar-Genişleme1'!M117)+('Yatırımlar-Genişleme2'!L117*'Yatırımlar-Genişleme2'!M117))/SUM('Yatırımlar-Mevcut Bölge'!L117,'Yatırımlar-Genişleme1'!L117,'Yatırımlar-Genişleme2'!L117),"")</f>
        <v/>
      </c>
      <c r="N117" s="828" t="str">
        <f>IFERROR((('Yatırımlar-Mevcut Bölge'!L117*'Yatırımlar-Mevcut Bölge'!N117)+('Yatırımlar-Genişleme1'!L117*'Yatırımlar-Genişleme1'!N117)+('Yatırımlar-Genişleme2'!L117*'Yatırımlar-Genişleme2'!N117))/SUM('Yatırımlar-Mevcut Bölge'!L117,'Yatırımlar-Genişleme1'!L117,'Yatırımlar-Genişleme2'!L117),"")</f>
        <v/>
      </c>
      <c r="O117" s="458" t="str">
        <f t="shared" ref="O117:O129" si="38">IFERROR(L117*(M117+N117),"")</f>
        <v/>
      </c>
      <c r="P117" s="827">
        <f>'Yatırımlar-Mevcut Bölge'!P117+'Yatırımlar-Genişleme1'!P117+'Yatırımlar-Genişleme2'!P117</f>
        <v>0</v>
      </c>
      <c r="Q117" s="828" t="str">
        <f>IFERROR((('Yatırımlar-Mevcut Bölge'!P117*'Yatırımlar-Mevcut Bölge'!Q117)+('Yatırımlar-Genişleme1'!P117*'Yatırımlar-Genişleme1'!Q117)+('Yatırımlar-Genişleme2'!P117*'Yatırımlar-Genişleme2'!Q117))/SUM('Yatırımlar-Mevcut Bölge'!P117,'Yatırımlar-Genişleme1'!P117,'Yatırımlar-Genişleme2'!P117),"")</f>
        <v/>
      </c>
      <c r="R117" s="828" t="str">
        <f>IFERROR((('Yatırımlar-Mevcut Bölge'!P117*'Yatırımlar-Mevcut Bölge'!R117)+('Yatırımlar-Genişleme1'!P117*'Yatırımlar-Genişleme1'!R117)+('Yatırımlar-Genişleme2'!P117*'Yatırımlar-Genişleme2'!R117))/SUM('Yatırımlar-Mevcut Bölge'!P117,'Yatırımlar-Genişleme1'!P117,'Yatırımlar-Genişleme2'!P117),"")</f>
        <v/>
      </c>
      <c r="S117" s="274" t="str">
        <f t="shared" ref="S117:S129" si="39">IFERROR(P117*(Q117+R117),"")</f>
        <v/>
      </c>
    </row>
    <row r="118" spans="2:19">
      <c r="B118" s="825" t="s">
        <v>496</v>
      </c>
      <c r="C118" s="826" t="s">
        <v>102</v>
      </c>
      <c r="D118" s="827">
        <f>'Yatırımlar-Mevcut Bölge'!D118+'Yatırımlar-Genişleme1'!D118+'Yatırımlar-Genişleme2'!D118</f>
        <v>0</v>
      </c>
      <c r="E118" s="828" t="str">
        <f>IFERROR((('Yatırımlar-Mevcut Bölge'!D118*'Yatırımlar-Mevcut Bölge'!E118)+('Yatırımlar-Genişleme1'!D118*'Yatırımlar-Genişleme1'!E118)+('Yatırımlar-Genişleme2'!D118*'Yatırımlar-Genişleme2'!E118))/SUM('Yatırımlar-Mevcut Bölge'!D118,'Yatırımlar-Genişleme1'!D118,'Yatırımlar-Genişleme2'!D118),"")</f>
        <v/>
      </c>
      <c r="F118" s="828" t="str">
        <f>IFERROR((('Yatırımlar-Mevcut Bölge'!D118*'Yatırımlar-Mevcut Bölge'!F118)+('Yatırımlar-Genişleme1'!D118*'Yatırımlar-Genişleme1'!F118)+('Yatırımlar-Genişleme2'!D118*'Yatırımlar-Genişleme2'!F118))/SUM('Yatırımlar-Mevcut Bölge'!D118,'Yatırımlar-Genişleme1'!D118,'Yatırımlar-Genişleme2'!D118),"")</f>
        <v/>
      </c>
      <c r="G118" s="458" t="str">
        <f t="shared" si="36"/>
        <v/>
      </c>
      <c r="H118" s="827">
        <f>'Yatırımlar-Mevcut Bölge'!H118+'Yatırımlar-Genişleme1'!H118+'Yatırımlar-Genişleme2'!H118</f>
        <v>0</v>
      </c>
      <c r="I118" s="828" t="str">
        <f>IFERROR((('Yatırımlar-Mevcut Bölge'!H118*'Yatırımlar-Mevcut Bölge'!I118)+('Yatırımlar-Genişleme1'!H118*'Yatırımlar-Genişleme1'!I118)+('Yatırımlar-Genişleme2'!H118*'Yatırımlar-Genişleme2'!I118))/SUM('Yatırımlar-Mevcut Bölge'!H118,'Yatırımlar-Genişleme1'!H118,'Yatırımlar-Genişleme2'!H118),"")</f>
        <v/>
      </c>
      <c r="J118" s="828" t="str">
        <f>IFERROR((('Yatırımlar-Mevcut Bölge'!H118*'Yatırımlar-Mevcut Bölge'!J118)+('Yatırımlar-Genişleme1'!H118*'Yatırımlar-Genişleme1'!J118)+('Yatırımlar-Genişleme2'!H118*'Yatırımlar-Genişleme2'!J118))/SUM('Yatırımlar-Mevcut Bölge'!H118,'Yatırımlar-Genişleme1'!H118,'Yatırımlar-Genişleme2'!H118),"")</f>
        <v/>
      </c>
      <c r="K118" s="458" t="str">
        <f t="shared" si="37"/>
        <v/>
      </c>
      <c r="L118" s="827">
        <f>'Yatırımlar-Mevcut Bölge'!L118+'Yatırımlar-Genişleme1'!L118+'Yatırımlar-Genişleme2'!L118</f>
        <v>0</v>
      </c>
      <c r="M118" s="828" t="str">
        <f>IFERROR((('Yatırımlar-Mevcut Bölge'!L118*'Yatırımlar-Mevcut Bölge'!M118)+('Yatırımlar-Genişleme1'!L118*'Yatırımlar-Genişleme1'!M118)+('Yatırımlar-Genişleme2'!L118*'Yatırımlar-Genişleme2'!M118))/SUM('Yatırımlar-Mevcut Bölge'!L118,'Yatırımlar-Genişleme1'!L118,'Yatırımlar-Genişleme2'!L118),"")</f>
        <v/>
      </c>
      <c r="N118" s="828" t="str">
        <f>IFERROR((('Yatırımlar-Mevcut Bölge'!L118*'Yatırımlar-Mevcut Bölge'!N118)+('Yatırımlar-Genişleme1'!L118*'Yatırımlar-Genişleme1'!N118)+('Yatırımlar-Genişleme2'!L118*'Yatırımlar-Genişleme2'!N118))/SUM('Yatırımlar-Mevcut Bölge'!L118,'Yatırımlar-Genişleme1'!L118,'Yatırımlar-Genişleme2'!L118),"")</f>
        <v/>
      </c>
      <c r="O118" s="458" t="str">
        <f t="shared" si="38"/>
        <v/>
      </c>
      <c r="P118" s="827">
        <f>'Yatırımlar-Mevcut Bölge'!P118+'Yatırımlar-Genişleme1'!P118+'Yatırımlar-Genişleme2'!P118</f>
        <v>0</v>
      </c>
      <c r="Q118" s="828" t="str">
        <f>IFERROR((('Yatırımlar-Mevcut Bölge'!P118*'Yatırımlar-Mevcut Bölge'!Q118)+('Yatırımlar-Genişleme1'!P118*'Yatırımlar-Genişleme1'!Q118)+('Yatırımlar-Genişleme2'!P118*'Yatırımlar-Genişleme2'!Q118))/SUM('Yatırımlar-Mevcut Bölge'!P118,'Yatırımlar-Genişleme1'!P118,'Yatırımlar-Genişleme2'!P118),"")</f>
        <v/>
      </c>
      <c r="R118" s="828" t="str">
        <f>IFERROR((('Yatırımlar-Mevcut Bölge'!P118*'Yatırımlar-Mevcut Bölge'!R118)+('Yatırımlar-Genişleme1'!P118*'Yatırımlar-Genişleme1'!R118)+('Yatırımlar-Genişleme2'!P118*'Yatırımlar-Genişleme2'!R118))/SUM('Yatırımlar-Mevcut Bölge'!P118,'Yatırımlar-Genişleme1'!P118,'Yatırımlar-Genişleme2'!P118),"")</f>
        <v/>
      </c>
      <c r="S118" s="274" t="str">
        <f t="shared" si="39"/>
        <v/>
      </c>
    </row>
    <row r="119" spans="2:19">
      <c r="B119" s="825" t="s">
        <v>497</v>
      </c>
      <c r="C119" s="826" t="s">
        <v>102</v>
      </c>
      <c r="D119" s="827">
        <f>'Yatırımlar-Mevcut Bölge'!D119+'Yatırımlar-Genişleme1'!D119+'Yatırımlar-Genişleme2'!D119</f>
        <v>0</v>
      </c>
      <c r="E119" s="828" t="str">
        <f>IFERROR((('Yatırımlar-Mevcut Bölge'!D119*'Yatırımlar-Mevcut Bölge'!E119)+('Yatırımlar-Genişleme1'!D119*'Yatırımlar-Genişleme1'!E119)+('Yatırımlar-Genişleme2'!D119*'Yatırımlar-Genişleme2'!E119))/SUM('Yatırımlar-Mevcut Bölge'!D119,'Yatırımlar-Genişleme1'!D119,'Yatırımlar-Genişleme2'!D119),"")</f>
        <v/>
      </c>
      <c r="F119" s="828" t="str">
        <f>IFERROR((('Yatırımlar-Mevcut Bölge'!D119*'Yatırımlar-Mevcut Bölge'!F119)+('Yatırımlar-Genişleme1'!D119*'Yatırımlar-Genişleme1'!F119)+('Yatırımlar-Genişleme2'!D119*'Yatırımlar-Genişleme2'!F119))/SUM('Yatırımlar-Mevcut Bölge'!D119,'Yatırımlar-Genişleme1'!D119,'Yatırımlar-Genişleme2'!D119),"")</f>
        <v/>
      </c>
      <c r="G119" s="458" t="str">
        <f t="shared" si="36"/>
        <v/>
      </c>
      <c r="H119" s="827">
        <f>'Yatırımlar-Mevcut Bölge'!H119+'Yatırımlar-Genişleme1'!H119+'Yatırımlar-Genişleme2'!H119</f>
        <v>0</v>
      </c>
      <c r="I119" s="828" t="str">
        <f>IFERROR((('Yatırımlar-Mevcut Bölge'!H119*'Yatırımlar-Mevcut Bölge'!I119)+('Yatırımlar-Genişleme1'!H119*'Yatırımlar-Genişleme1'!I119)+('Yatırımlar-Genişleme2'!H119*'Yatırımlar-Genişleme2'!I119))/SUM('Yatırımlar-Mevcut Bölge'!H119,'Yatırımlar-Genişleme1'!H119,'Yatırımlar-Genişleme2'!H119),"")</f>
        <v/>
      </c>
      <c r="J119" s="828" t="str">
        <f>IFERROR((('Yatırımlar-Mevcut Bölge'!H119*'Yatırımlar-Mevcut Bölge'!J119)+('Yatırımlar-Genişleme1'!H119*'Yatırımlar-Genişleme1'!J119)+('Yatırımlar-Genişleme2'!H119*'Yatırımlar-Genişleme2'!J119))/SUM('Yatırımlar-Mevcut Bölge'!H119,'Yatırımlar-Genişleme1'!H119,'Yatırımlar-Genişleme2'!H119),"")</f>
        <v/>
      </c>
      <c r="K119" s="458" t="str">
        <f t="shared" si="37"/>
        <v/>
      </c>
      <c r="L119" s="827">
        <f>'Yatırımlar-Mevcut Bölge'!L119+'Yatırımlar-Genişleme1'!L119+'Yatırımlar-Genişleme2'!L119</f>
        <v>0</v>
      </c>
      <c r="M119" s="828" t="str">
        <f>IFERROR((('Yatırımlar-Mevcut Bölge'!L119*'Yatırımlar-Mevcut Bölge'!M119)+('Yatırımlar-Genişleme1'!L119*'Yatırımlar-Genişleme1'!M119)+('Yatırımlar-Genişleme2'!L119*'Yatırımlar-Genişleme2'!M119))/SUM('Yatırımlar-Mevcut Bölge'!L119,'Yatırımlar-Genişleme1'!L119,'Yatırımlar-Genişleme2'!L119),"")</f>
        <v/>
      </c>
      <c r="N119" s="828" t="str">
        <f>IFERROR((('Yatırımlar-Mevcut Bölge'!L119*'Yatırımlar-Mevcut Bölge'!N119)+('Yatırımlar-Genişleme1'!L119*'Yatırımlar-Genişleme1'!N119)+('Yatırımlar-Genişleme2'!L119*'Yatırımlar-Genişleme2'!N119))/SUM('Yatırımlar-Mevcut Bölge'!L119,'Yatırımlar-Genişleme1'!L119,'Yatırımlar-Genişleme2'!L119),"")</f>
        <v/>
      </c>
      <c r="O119" s="458" t="str">
        <f t="shared" si="38"/>
        <v/>
      </c>
      <c r="P119" s="827">
        <f>'Yatırımlar-Mevcut Bölge'!P119+'Yatırımlar-Genişleme1'!P119+'Yatırımlar-Genişleme2'!P119</f>
        <v>0</v>
      </c>
      <c r="Q119" s="828" t="str">
        <f>IFERROR((('Yatırımlar-Mevcut Bölge'!P119*'Yatırımlar-Mevcut Bölge'!Q119)+('Yatırımlar-Genişleme1'!P119*'Yatırımlar-Genişleme1'!Q119)+('Yatırımlar-Genişleme2'!P119*'Yatırımlar-Genişleme2'!Q119))/SUM('Yatırımlar-Mevcut Bölge'!P119,'Yatırımlar-Genişleme1'!P119,'Yatırımlar-Genişleme2'!P119),"")</f>
        <v/>
      </c>
      <c r="R119" s="828" t="str">
        <f>IFERROR((('Yatırımlar-Mevcut Bölge'!P119*'Yatırımlar-Mevcut Bölge'!R119)+('Yatırımlar-Genişleme1'!P119*'Yatırımlar-Genişleme1'!R119)+('Yatırımlar-Genişleme2'!P119*'Yatırımlar-Genişleme2'!R119))/SUM('Yatırımlar-Mevcut Bölge'!P119,'Yatırımlar-Genişleme1'!P119,'Yatırımlar-Genişleme2'!P119),"")</f>
        <v/>
      </c>
      <c r="S119" s="274" t="str">
        <f t="shared" si="39"/>
        <v/>
      </c>
    </row>
    <row r="120" spans="2:19">
      <c r="B120" s="825" t="s">
        <v>498</v>
      </c>
      <c r="C120" s="826" t="s">
        <v>102</v>
      </c>
      <c r="D120" s="827">
        <f>'Yatırımlar-Mevcut Bölge'!D120+'Yatırımlar-Genişleme1'!D120+'Yatırımlar-Genişleme2'!D120</f>
        <v>0</v>
      </c>
      <c r="E120" s="828" t="str">
        <f>IFERROR((('Yatırımlar-Mevcut Bölge'!D120*'Yatırımlar-Mevcut Bölge'!E120)+('Yatırımlar-Genişleme1'!D120*'Yatırımlar-Genişleme1'!E120)+('Yatırımlar-Genişleme2'!D120*'Yatırımlar-Genişleme2'!E120))/SUM('Yatırımlar-Mevcut Bölge'!D120,'Yatırımlar-Genişleme1'!D120,'Yatırımlar-Genişleme2'!D120),"")</f>
        <v/>
      </c>
      <c r="F120" s="828" t="str">
        <f>IFERROR((('Yatırımlar-Mevcut Bölge'!D120*'Yatırımlar-Mevcut Bölge'!F120)+('Yatırımlar-Genişleme1'!D120*'Yatırımlar-Genişleme1'!F120)+('Yatırımlar-Genişleme2'!D120*'Yatırımlar-Genişleme2'!F120))/SUM('Yatırımlar-Mevcut Bölge'!D120,'Yatırımlar-Genişleme1'!D120,'Yatırımlar-Genişleme2'!D120),"")</f>
        <v/>
      </c>
      <c r="G120" s="458" t="str">
        <f t="shared" si="36"/>
        <v/>
      </c>
      <c r="H120" s="827">
        <f>'Yatırımlar-Mevcut Bölge'!H120+'Yatırımlar-Genişleme1'!H120+'Yatırımlar-Genişleme2'!H120</f>
        <v>0</v>
      </c>
      <c r="I120" s="828" t="str">
        <f>IFERROR((('Yatırımlar-Mevcut Bölge'!H120*'Yatırımlar-Mevcut Bölge'!I120)+('Yatırımlar-Genişleme1'!H120*'Yatırımlar-Genişleme1'!I120)+('Yatırımlar-Genişleme2'!H120*'Yatırımlar-Genişleme2'!I120))/SUM('Yatırımlar-Mevcut Bölge'!H120,'Yatırımlar-Genişleme1'!H120,'Yatırımlar-Genişleme2'!H120),"")</f>
        <v/>
      </c>
      <c r="J120" s="828" t="str">
        <f>IFERROR((('Yatırımlar-Mevcut Bölge'!H120*'Yatırımlar-Mevcut Bölge'!J120)+('Yatırımlar-Genişleme1'!H120*'Yatırımlar-Genişleme1'!J120)+('Yatırımlar-Genişleme2'!H120*'Yatırımlar-Genişleme2'!J120))/SUM('Yatırımlar-Mevcut Bölge'!H120,'Yatırımlar-Genişleme1'!H120,'Yatırımlar-Genişleme2'!H120),"")</f>
        <v/>
      </c>
      <c r="K120" s="458" t="str">
        <f t="shared" si="37"/>
        <v/>
      </c>
      <c r="L120" s="827">
        <f>'Yatırımlar-Mevcut Bölge'!L120+'Yatırımlar-Genişleme1'!L120+'Yatırımlar-Genişleme2'!L120</f>
        <v>0</v>
      </c>
      <c r="M120" s="828" t="str">
        <f>IFERROR((('Yatırımlar-Mevcut Bölge'!L120*'Yatırımlar-Mevcut Bölge'!M120)+('Yatırımlar-Genişleme1'!L120*'Yatırımlar-Genişleme1'!M120)+('Yatırımlar-Genişleme2'!L120*'Yatırımlar-Genişleme2'!M120))/SUM('Yatırımlar-Mevcut Bölge'!L120,'Yatırımlar-Genişleme1'!L120,'Yatırımlar-Genişleme2'!L120),"")</f>
        <v/>
      </c>
      <c r="N120" s="828" t="str">
        <f>IFERROR((('Yatırımlar-Mevcut Bölge'!L120*'Yatırımlar-Mevcut Bölge'!N120)+('Yatırımlar-Genişleme1'!L120*'Yatırımlar-Genişleme1'!N120)+('Yatırımlar-Genişleme2'!L120*'Yatırımlar-Genişleme2'!N120))/SUM('Yatırımlar-Mevcut Bölge'!L120,'Yatırımlar-Genişleme1'!L120,'Yatırımlar-Genişleme2'!L120),"")</f>
        <v/>
      </c>
      <c r="O120" s="458" t="str">
        <f t="shared" si="38"/>
        <v/>
      </c>
      <c r="P120" s="827">
        <f>'Yatırımlar-Mevcut Bölge'!P120+'Yatırımlar-Genişleme1'!P120+'Yatırımlar-Genişleme2'!P120</f>
        <v>0</v>
      </c>
      <c r="Q120" s="828" t="str">
        <f>IFERROR((('Yatırımlar-Mevcut Bölge'!P120*'Yatırımlar-Mevcut Bölge'!Q120)+('Yatırımlar-Genişleme1'!P120*'Yatırımlar-Genişleme1'!Q120)+('Yatırımlar-Genişleme2'!P120*'Yatırımlar-Genişleme2'!Q120))/SUM('Yatırımlar-Mevcut Bölge'!P120,'Yatırımlar-Genişleme1'!P120,'Yatırımlar-Genişleme2'!P120),"")</f>
        <v/>
      </c>
      <c r="R120" s="828" t="str">
        <f>IFERROR((('Yatırımlar-Mevcut Bölge'!P120*'Yatırımlar-Mevcut Bölge'!R120)+('Yatırımlar-Genişleme1'!P120*'Yatırımlar-Genişleme1'!R120)+('Yatırımlar-Genişleme2'!P120*'Yatırımlar-Genişleme2'!R120))/SUM('Yatırımlar-Mevcut Bölge'!P120,'Yatırımlar-Genişleme1'!P120,'Yatırımlar-Genişleme2'!P120),"")</f>
        <v/>
      </c>
      <c r="S120" s="274" t="str">
        <f t="shared" si="39"/>
        <v/>
      </c>
    </row>
    <row r="121" spans="2:19">
      <c r="B121" s="825" t="s">
        <v>499</v>
      </c>
      <c r="C121" s="826" t="s">
        <v>102</v>
      </c>
      <c r="D121" s="827">
        <f>'Yatırımlar-Mevcut Bölge'!D121+'Yatırımlar-Genişleme1'!D121+'Yatırımlar-Genişleme2'!D121</f>
        <v>0</v>
      </c>
      <c r="E121" s="828" t="str">
        <f>IFERROR((('Yatırımlar-Mevcut Bölge'!D121*'Yatırımlar-Mevcut Bölge'!E121)+('Yatırımlar-Genişleme1'!D121*'Yatırımlar-Genişleme1'!E121)+('Yatırımlar-Genişleme2'!D121*'Yatırımlar-Genişleme2'!E121))/SUM('Yatırımlar-Mevcut Bölge'!D121,'Yatırımlar-Genişleme1'!D121,'Yatırımlar-Genişleme2'!D121),"")</f>
        <v/>
      </c>
      <c r="F121" s="828" t="str">
        <f>IFERROR((('Yatırımlar-Mevcut Bölge'!D121*'Yatırımlar-Mevcut Bölge'!F121)+('Yatırımlar-Genişleme1'!D121*'Yatırımlar-Genişleme1'!F121)+('Yatırımlar-Genişleme2'!D121*'Yatırımlar-Genişleme2'!F121))/SUM('Yatırımlar-Mevcut Bölge'!D121,'Yatırımlar-Genişleme1'!D121,'Yatırımlar-Genişleme2'!D121),"")</f>
        <v/>
      </c>
      <c r="G121" s="458" t="str">
        <f t="shared" si="36"/>
        <v/>
      </c>
      <c r="H121" s="827">
        <f>'Yatırımlar-Mevcut Bölge'!H121+'Yatırımlar-Genişleme1'!H121+'Yatırımlar-Genişleme2'!H121</f>
        <v>0</v>
      </c>
      <c r="I121" s="828" t="str">
        <f>IFERROR((('Yatırımlar-Mevcut Bölge'!H121*'Yatırımlar-Mevcut Bölge'!I121)+('Yatırımlar-Genişleme1'!H121*'Yatırımlar-Genişleme1'!I121)+('Yatırımlar-Genişleme2'!H121*'Yatırımlar-Genişleme2'!I121))/SUM('Yatırımlar-Mevcut Bölge'!H121,'Yatırımlar-Genişleme1'!H121,'Yatırımlar-Genişleme2'!H121),"")</f>
        <v/>
      </c>
      <c r="J121" s="828" t="str">
        <f>IFERROR((('Yatırımlar-Mevcut Bölge'!H121*'Yatırımlar-Mevcut Bölge'!J121)+('Yatırımlar-Genişleme1'!H121*'Yatırımlar-Genişleme1'!J121)+('Yatırımlar-Genişleme2'!H121*'Yatırımlar-Genişleme2'!J121))/SUM('Yatırımlar-Mevcut Bölge'!H121,'Yatırımlar-Genişleme1'!H121,'Yatırımlar-Genişleme2'!H121),"")</f>
        <v/>
      </c>
      <c r="K121" s="458" t="str">
        <f t="shared" si="37"/>
        <v/>
      </c>
      <c r="L121" s="827">
        <f>'Yatırımlar-Mevcut Bölge'!L121+'Yatırımlar-Genişleme1'!L121+'Yatırımlar-Genişleme2'!L121</f>
        <v>0</v>
      </c>
      <c r="M121" s="828" t="str">
        <f>IFERROR((('Yatırımlar-Mevcut Bölge'!L121*'Yatırımlar-Mevcut Bölge'!M121)+('Yatırımlar-Genişleme1'!L121*'Yatırımlar-Genişleme1'!M121)+('Yatırımlar-Genişleme2'!L121*'Yatırımlar-Genişleme2'!M121))/SUM('Yatırımlar-Mevcut Bölge'!L121,'Yatırımlar-Genişleme1'!L121,'Yatırımlar-Genişleme2'!L121),"")</f>
        <v/>
      </c>
      <c r="N121" s="828" t="str">
        <f>IFERROR((('Yatırımlar-Mevcut Bölge'!L121*'Yatırımlar-Mevcut Bölge'!N121)+('Yatırımlar-Genişleme1'!L121*'Yatırımlar-Genişleme1'!N121)+('Yatırımlar-Genişleme2'!L121*'Yatırımlar-Genişleme2'!N121))/SUM('Yatırımlar-Mevcut Bölge'!L121,'Yatırımlar-Genişleme1'!L121,'Yatırımlar-Genişleme2'!L121),"")</f>
        <v/>
      </c>
      <c r="O121" s="458" t="str">
        <f t="shared" si="38"/>
        <v/>
      </c>
      <c r="P121" s="827">
        <f>'Yatırımlar-Mevcut Bölge'!P121+'Yatırımlar-Genişleme1'!P121+'Yatırımlar-Genişleme2'!P121</f>
        <v>0</v>
      </c>
      <c r="Q121" s="828" t="str">
        <f>IFERROR((('Yatırımlar-Mevcut Bölge'!P121*'Yatırımlar-Mevcut Bölge'!Q121)+('Yatırımlar-Genişleme1'!P121*'Yatırımlar-Genişleme1'!Q121)+('Yatırımlar-Genişleme2'!P121*'Yatırımlar-Genişleme2'!Q121))/SUM('Yatırımlar-Mevcut Bölge'!P121,'Yatırımlar-Genişleme1'!P121,'Yatırımlar-Genişleme2'!P121),"")</f>
        <v/>
      </c>
      <c r="R121" s="828" t="str">
        <f>IFERROR((('Yatırımlar-Mevcut Bölge'!P121*'Yatırımlar-Mevcut Bölge'!R121)+('Yatırımlar-Genişleme1'!P121*'Yatırımlar-Genişleme1'!R121)+('Yatırımlar-Genişleme2'!P121*'Yatırımlar-Genişleme2'!R121))/SUM('Yatırımlar-Mevcut Bölge'!P121,'Yatırımlar-Genişleme1'!P121,'Yatırımlar-Genişleme2'!P121),"")</f>
        <v/>
      </c>
      <c r="S121" s="274" t="str">
        <f t="shared" si="39"/>
        <v/>
      </c>
    </row>
    <row r="122" spans="2:19">
      <c r="B122" s="825" t="s">
        <v>500</v>
      </c>
      <c r="C122" s="826" t="s">
        <v>102</v>
      </c>
      <c r="D122" s="827">
        <f>'Yatırımlar-Mevcut Bölge'!D122+'Yatırımlar-Genişleme1'!D122+'Yatırımlar-Genişleme2'!D122</f>
        <v>0</v>
      </c>
      <c r="E122" s="828" t="str">
        <f>IFERROR((('Yatırımlar-Mevcut Bölge'!D122*'Yatırımlar-Mevcut Bölge'!E122)+('Yatırımlar-Genişleme1'!D122*'Yatırımlar-Genişleme1'!E122)+('Yatırımlar-Genişleme2'!D122*'Yatırımlar-Genişleme2'!E122))/SUM('Yatırımlar-Mevcut Bölge'!D122,'Yatırımlar-Genişleme1'!D122,'Yatırımlar-Genişleme2'!D122),"")</f>
        <v/>
      </c>
      <c r="F122" s="828" t="str">
        <f>IFERROR((('Yatırımlar-Mevcut Bölge'!D122*'Yatırımlar-Mevcut Bölge'!F122)+('Yatırımlar-Genişleme1'!D122*'Yatırımlar-Genişleme1'!F122)+('Yatırımlar-Genişleme2'!D122*'Yatırımlar-Genişleme2'!F122))/SUM('Yatırımlar-Mevcut Bölge'!D122,'Yatırımlar-Genişleme1'!D122,'Yatırımlar-Genişleme2'!D122),"")</f>
        <v/>
      </c>
      <c r="G122" s="458" t="str">
        <f t="shared" si="36"/>
        <v/>
      </c>
      <c r="H122" s="827">
        <f>'Yatırımlar-Mevcut Bölge'!H122+'Yatırımlar-Genişleme1'!H122+'Yatırımlar-Genişleme2'!H122</f>
        <v>0</v>
      </c>
      <c r="I122" s="828" t="str">
        <f>IFERROR((('Yatırımlar-Mevcut Bölge'!H122*'Yatırımlar-Mevcut Bölge'!I122)+('Yatırımlar-Genişleme1'!H122*'Yatırımlar-Genişleme1'!I122)+('Yatırımlar-Genişleme2'!H122*'Yatırımlar-Genişleme2'!I122))/SUM('Yatırımlar-Mevcut Bölge'!H122,'Yatırımlar-Genişleme1'!H122,'Yatırımlar-Genişleme2'!H122),"")</f>
        <v/>
      </c>
      <c r="J122" s="828" t="str">
        <f>IFERROR((('Yatırımlar-Mevcut Bölge'!H122*'Yatırımlar-Mevcut Bölge'!J122)+('Yatırımlar-Genişleme1'!H122*'Yatırımlar-Genişleme1'!J122)+('Yatırımlar-Genişleme2'!H122*'Yatırımlar-Genişleme2'!J122))/SUM('Yatırımlar-Mevcut Bölge'!H122,'Yatırımlar-Genişleme1'!H122,'Yatırımlar-Genişleme2'!H122),"")</f>
        <v/>
      </c>
      <c r="K122" s="458" t="str">
        <f t="shared" si="37"/>
        <v/>
      </c>
      <c r="L122" s="827">
        <f>'Yatırımlar-Mevcut Bölge'!L122+'Yatırımlar-Genişleme1'!L122+'Yatırımlar-Genişleme2'!L122</f>
        <v>0</v>
      </c>
      <c r="M122" s="828" t="str">
        <f>IFERROR((('Yatırımlar-Mevcut Bölge'!L122*'Yatırımlar-Mevcut Bölge'!M122)+('Yatırımlar-Genişleme1'!L122*'Yatırımlar-Genişleme1'!M122)+('Yatırımlar-Genişleme2'!L122*'Yatırımlar-Genişleme2'!M122))/SUM('Yatırımlar-Mevcut Bölge'!L122,'Yatırımlar-Genişleme1'!L122,'Yatırımlar-Genişleme2'!L122),"")</f>
        <v/>
      </c>
      <c r="N122" s="828" t="str">
        <f>IFERROR((('Yatırımlar-Mevcut Bölge'!L122*'Yatırımlar-Mevcut Bölge'!N122)+('Yatırımlar-Genişleme1'!L122*'Yatırımlar-Genişleme1'!N122)+('Yatırımlar-Genişleme2'!L122*'Yatırımlar-Genişleme2'!N122))/SUM('Yatırımlar-Mevcut Bölge'!L122,'Yatırımlar-Genişleme1'!L122,'Yatırımlar-Genişleme2'!L122),"")</f>
        <v/>
      </c>
      <c r="O122" s="458" t="str">
        <f t="shared" si="38"/>
        <v/>
      </c>
      <c r="P122" s="827">
        <f>'Yatırımlar-Mevcut Bölge'!P122+'Yatırımlar-Genişleme1'!P122+'Yatırımlar-Genişleme2'!P122</f>
        <v>0</v>
      </c>
      <c r="Q122" s="828" t="str">
        <f>IFERROR((('Yatırımlar-Mevcut Bölge'!P122*'Yatırımlar-Mevcut Bölge'!Q122)+('Yatırımlar-Genişleme1'!P122*'Yatırımlar-Genişleme1'!Q122)+('Yatırımlar-Genişleme2'!P122*'Yatırımlar-Genişleme2'!Q122))/SUM('Yatırımlar-Mevcut Bölge'!P122,'Yatırımlar-Genişleme1'!P122,'Yatırımlar-Genişleme2'!P122),"")</f>
        <v/>
      </c>
      <c r="R122" s="828" t="str">
        <f>IFERROR((('Yatırımlar-Mevcut Bölge'!P122*'Yatırımlar-Mevcut Bölge'!R122)+('Yatırımlar-Genişleme1'!P122*'Yatırımlar-Genişleme1'!R122)+('Yatırımlar-Genişleme2'!P122*'Yatırımlar-Genişleme2'!R122))/SUM('Yatırımlar-Mevcut Bölge'!P122,'Yatırımlar-Genişleme1'!P122,'Yatırımlar-Genişleme2'!P122),"")</f>
        <v/>
      </c>
      <c r="S122" s="274" t="str">
        <f t="shared" si="39"/>
        <v/>
      </c>
    </row>
    <row r="123" spans="2:19">
      <c r="B123" s="825" t="s">
        <v>501</v>
      </c>
      <c r="C123" s="826" t="s">
        <v>102</v>
      </c>
      <c r="D123" s="827">
        <f>'Yatırımlar-Mevcut Bölge'!D123+'Yatırımlar-Genişleme1'!D123+'Yatırımlar-Genişleme2'!D123</f>
        <v>0</v>
      </c>
      <c r="E123" s="828" t="str">
        <f>IFERROR((('Yatırımlar-Mevcut Bölge'!D123*'Yatırımlar-Mevcut Bölge'!E123)+('Yatırımlar-Genişleme1'!D123*'Yatırımlar-Genişleme1'!E123)+('Yatırımlar-Genişleme2'!D123*'Yatırımlar-Genişleme2'!E123))/SUM('Yatırımlar-Mevcut Bölge'!D123,'Yatırımlar-Genişleme1'!D123,'Yatırımlar-Genişleme2'!D123),"")</f>
        <v/>
      </c>
      <c r="F123" s="828" t="str">
        <f>IFERROR((('Yatırımlar-Mevcut Bölge'!D123*'Yatırımlar-Mevcut Bölge'!F123)+('Yatırımlar-Genişleme1'!D123*'Yatırımlar-Genişleme1'!F123)+('Yatırımlar-Genişleme2'!D123*'Yatırımlar-Genişleme2'!F123))/SUM('Yatırımlar-Mevcut Bölge'!D123,'Yatırımlar-Genişleme1'!D123,'Yatırımlar-Genişleme2'!D123),"")</f>
        <v/>
      </c>
      <c r="G123" s="458" t="str">
        <f t="shared" si="36"/>
        <v/>
      </c>
      <c r="H123" s="827">
        <f>'Yatırımlar-Mevcut Bölge'!H123+'Yatırımlar-Genişleme1'!H123+'Yatırımlar-Genişleme2'!H123</f>
        <v>0</v>
      </c>
      <c r="I123" s="828" t="str">
        <f>IFERROR((('Yatırımlar-Mevcut Bölge'!H123*'Yatırımlar-Mevcut Bölge'!I123)+('Yatırımlar-Genişleme1'!H123*'Yatırımlar-Genişleme1'!I123)+('Yatırımlar-Genişleme2'!H123*'Yatırımlar-Genişleme2'!I123))/SUM('Yatırımlar-Mevcut Bölge'!H123,'Yatırımlar-Genişleme1'!H123,'Yatırımlar-Genişleme2'!H123),"")</f>
        <v/>
      </c>
      <c r="J123" s="828" t="str">
        <f>IFERROR((('Yatırımlar-Mevcut Bölge'!H123*'Yatırımlar-Mevcut Bölge'!J123)+('Yatırımlar-Genişleme1'!H123*'Yatırımlar-Genişleme1'!J123)+('Yatırımlar-Genişleme2'!H123*'Yatırımlar-Genişleme2'!J123))/SUM('Yatırımlar-Mevcut Bölge'!H123,'Yatırımlar-Genişleme1'!H123,'Yatırımlar-Genişleme2'!H123),"")</f>
        <v/>
      </c>
      <c r="K123" s="458" t="str">
        <f t="shared" si="37"/>
        <v/>
      </c>
      <c r="L123" s="827">
        <f>'Yatırımlar-Mevcut Bölge'!L123+'Yatırımlar-Genişleme1'!L123+'Yatırımlar-Genişleme2'!L123</f>
        <v>0</v>
      </c>
      <c r="M123" s="828" t="str">
        <f>IFERROR((('Yatırımlar-Mevcut Bölge'!L123*'Yatırımlar-Mevcut Bölge'!M123)+('Yatırımlar-Genişleme1'!L123*'Yatırımlar-Genişleme1'!M123)+('Yatırımlar-Genişleme2'!L123*'Yatırımlar-Genişleme2'!M123))/SUM('Yatırımlar-Mevcut Bölge'!L123,'Yatırımlar-Genişleme1'!L123,'Yatırımlar-Genişleme2'!L123),"")</f>
        <v/>
      </c>
      <c r="N123" s="828" t="str">
        <f>IFERROR((('Yatırımlar-Mevcut Bölge'!L123*'Yatırımlar-Mevcut Bölge'!N123)+('Yatırımlar-Genişleme1'!L123*'Yatırımlar-Genişleme1'!N123)+('Yatırımlar-Genişleme2'!L123*'Yatırımlar-Genişleme2'!N123))/SUM('Yatırımlar-Mevcut Bölge'!L123,'Yatırımlar-Genişleme1'!L123,'Yatırımlar-Genişleme2'!L123),"")</f>
        <v/>
      </c>
      <c r="O123" s="458" t="str">
        <f t="shared" si="38"/>
        <v/>
      </c>
      <c r="P123" s="827">
        <f>'Yatırımlar-Mevcut Bölge'!P123+'Yatırımlar-Genişleme1'!P123+'Yatırımlar-Genişleme2'!P123</f>
        <v>0</v>
      </c>
      <c r="Q123" s="828" t="str">
        <f>IFERROR((('Yatırımlar-Mevcut Bölge'!P123*'Yatırımlar-Mevcut Bölge'!Q123)+('Yatırımlar-Genişleme1'!P123*'Yatırımlar-Genişleme1'!Q123)+('Yatırımlar-Genişleme2'!P123*'Yatırımlar-Genişleme2'!Q123))/SUM('Yatırımlar-Mevcut Bölge'!P123,'Yatırımlar-Genişleme1'!P123,'Yatırımlar-Genişleme2'!P123),"")</f>
        <v/>
      </c>
      <c r="R123" s="828" t="str">
        <f>IFERROR((('Yatırımlar-Mevcut Bölge'!P123*'Yatırımlar-Mevcut Bölge'!R123)+('Yatırımlar-Genişleme1'!P123*'Yatırımlar-Genişleme1'!R123)+('Yatırımlar-Genişleme2'!P123*'Yatırımlar-Genişleme2'!R123))/SUM('Yatırımlar-Mevcut Bölge'!P123,'Yatırımlar-Genişleme1'!P123,'Yatırımlar-Genişleme2'!P123),"")</f>
        <v/>
      </c>
      <c r="S123" s="274" t="str">
        <f t="shared" si="39"/>
        <v/>
      </c>
    </row>
    <row r="124" spans="2:19">
      <c r="B124" s="825" t="s">
        <v>502</v>
      </c>
      <c r="C124" s="826" t="s">
        <v>102</v>
      </c>
      <c r="D124" s="827">
        <f>'Yatırımlar-Mevcut Bölge'!D124+'Yatırımlar-Genişleme1'!D124+'Yatırımlar-Genişleme2'!D124</f>
        <v>0</v>
      </c>
      <c r="E124" s="828" t="str">
        <f>IFERROR((('Yatırımlar-Mevcut Bölge'!D124*'Yatırımlar-Mevcut Bölge'!E124)+('Yatırımlar-Genişleme1'!D124*'Yatırımlar-Genişleme1'!E124)+('Yatırımlar-Genişleme2'!D124*'Yatırımlar-Genişleme2'!E124))/SUM('Yatırımlar-Mevcut Bölge'!D124,'Yatırımlar-Genişleme1'!D124,'Yatırımlar-Genişleme2'!D124),"")</f>
        <v/>
      </c>
      <c r="F124" s="828" t="str">
        <f>IFERROR((('Yatırımlar-Mevcut Bölge'!D124*'Yatırımlar-Mevcut Bölge'!F124)+('Yatırımlar-Genişleme1'!D124*'Yatırımlar-Genişleme1'!F124)+('Yatırımlar-Genişleme2'!D124*'Yatırımlar-Genişleme2'!F124))/SUM('Yatırımlar-Mevcut Bölge'!D124,'Yatırımlar-Genişleme1'!D124,'Yatırımlar-Genişleme2'!D124),"")</f>
        <v/>
      </c>
      <c r="G124" s="458" t="str">
        <f t="shared" si="36"/>
        <v/>
      </c>
      <c r="H124" s="827">
        <f>'Yatırımlar-Mevcut Bölge'!H124+'Yatırımlar-Genişleme1'!H124+'Yatırımlar-Genişleme2'!H124</f>
        <v>0</v>
      </c>
      <c r="I124" s="828" t="str">
        <f>IFERROR((('Yatırımlar-Mevcut Bölge'!H124*'Yatırımlar-Mevcut Bölge'!I124)+('Yatırımlar-Genişleme1'!H124*'Yatırımlar-Genişleme1'!I124)+('Yatırımlar-Genişleme2'!H124*'Yatırımlar-Genişleme2'!I124))/SUM('Yatırımlar-Mevcut Bölge'!H124,'Yatırımlar-Genişleme1'!H124,'Yatırımlar-Genişleme2'!H124),"")</f>
        <v/>
      </c>
      <c r="J124" s="828" t="str">
        <f>IFERROR((('Yatırımlar-Mevcut Bölge'!H124*'Yatırımlar-Mevcut Bölge'!J124)+('Yatırımlar-Genişleme1'!H124*'Yatırımlar-Genişleme1'!J124)+('Yatırımlar-Genişleme2'!H124*'Yatırımlar-Genişleme2'!J124))/SUM('Yatırımlar-Mevcut Bölge'!H124,'Yatırımlar-Genişleme1'!H124,'Yatırımlar-Genişleme2'!H124),"")</f>
        <v/>
      </c>
      <c r="K124" s="458" t="str">
        <f t="shared" si="37"/>
        <v/>
      </c>
      <c r="L124" s="827">
        <f>'Yatırımlar-Mevcut Bölge'!L124+'Yatırımlar-Genişleme1'!L124+'Yatırımlar-Genişleme2'!L124</f>
        <v>0</v>
      </c>
      <c r="M124" s="828" t="str">
        <f>IFERROR((('Yatırımlar-Mevcut Bölge'!L124*'Yatırımlar-Mevcut Bölge'!M124)+('Yatırımlar-Genişleme1'!L124*'Yatırımlar-Genişleme1'!M124)+('Yatırımlar-Genişleme2'!L124*'Yatırımlar-Genişleme2'!M124))/SUM('Yatırımlar-Mevcut Bölge'!L124,'Yatırımlar-Genişleme1'!L124,'Yatırımlar-Genişleme2'!L124),"")</f>
        <v/>
      </c>
      <c r="N124" s="828" t="str">
        <f>IFERROR((('Yatırımlar-Mevcut Bölge'!L124*'Yatırımlar-Mevcut Bölge'!N124)+('Yatırımlar-Genişleme1'!L124*'Yatırımlar-Genişleme1'!N124)+('Yatırımlar-Genişleme2'!L124*'Yatırımlar-Genişleme2'!N124))/SUM('Yatırımlar-Mevcut Bölge'!L124,'Yatırımlar-Genişleme1'!L124,'Yatırımlar-Genişleme2'!L124),"")</f>
        <v/>
      </c>
      <c r="O124" s="458" t="str">
        <f t="shared" si="38"/>
        <v/>
      </c>
      <c r="P124" s="827">
        <f>'Yatırımlar-Mevcut Bölge'!P124+'Yatırımlar-Genişleme1'!P124+'Yatırımlar-Genişleme2'!P124</f>
        <v>0</v>
      </c>
      <c r="Q124" s="828" t="str">
        <f>IFERROR((('Yatırımlar-Mevcut Bölge'!P124*'Yatırımlar-Mevcut Bölge'!Q124)+('Yatırımlar-Genişleme1'!P124*'Yatırımlar-Genişleme1'!Q124)+('Yatırımlar-Genişleme2'!P124*'Yatırımlar-Genişleme2'!Q124))/SUM('Yatırımlar-Mevcut Bölge'!P124,'Yatırımlar-Genişleme1'!P124,'Yatırımlar-Genişleme2'!P124),"")</f>
        <v/>
      </c>
      <c r="R124" s="828" t="str">
        <f>IFERROR((('Yatırımlar-Mevcut Bölge'!P124*'Yatırımlar-Mevcut Bölge'!R124)+('Yatırımlar-Genişleme1'!P124*'Yatırımlar-Genişleme1'!R124)+('Yatırımlar-Genişleme2'!P124*'Yatırımlar-Genişleme2'!R124))/SUM('Yatırımlar-Mevcut Bölge'!P124,'Yatırımlar-Genişleme1'!P124,'Yatırımlar-Genişleme2'!P124),"")</f>
        <v/>
      </c>
      <c r="S124" s="274" t="str">
        <f t="shared" si="39"/>
        <v/>
      </c>
    </row>
    <row r="125" spans="2:19">
      <c r="B125" s="825" t="s">
        <v>503</v>
      </c>
      <c r="C125" s="826" t="s">
        <v>102</v>
      </c>
      <c r="D125" s="827">
        <f>'Yatırımlar-Mevcut Bölge'!D125+'Yatırımlar-Genişleme1'!D125+'Yatırımlar-Genişleme2'!D125</f>
        <v>0</v>
      </c>
      <c r="E125" s="828" t="str">
        <f>IFERROR((('Yatırımlar-Mevcut Bölge'!D125*'Yatırımlar-Mevcut Bölge'!E125)+('Yatırımlar-Genişleme1'!D125*'Yatırımlar-Genişleme1'!E125)+('Yatırımlar-Genişleme2'!D125*'Yatırımlar-Genişleme2'!E125))/SUM('Yatırımlar-Mevcut Bölge'!D125,'Yatırımlar-Genişleme1'!D125,'Yatırımlar-Genişleme2'!D125),"")</f>
        <v/>
      </c>
      <c r="F125" s="828" t="str">
        <f>IFERROR((('Yatırımlar-Mevcut Bölge'!D125*'Yatırımlar-Mevcut Bölge'!F125)+('Yatırımlar-Genişleme1'!D125*'Yatırımlar-Genişleme1'!F125)+('Yatırımlar-Genişleme2'!D125*'Yatırımlar-Genişleme2'!F125))/SUM('Yatırımlar-Mevcut Bölge'!D125,'Yatırımlar-Genişleme1'!D125,'Yatırımlar-Genişleme2'!D125),"")</f>
        <v/>
      </c>
      <c r="G125" s="458" t="str">
        <f t="shared" si="36"/>
        <v/>
      </c>
      <c r="H125" s="827">
        <f>'Yatırımlar-Mevcut Bölge'!H125+'Yatırımlar-Genişleme1'!H125+'Yatırımlar-Genişleme2'!H125</f>
        <v>0</v>
      </c>
      <c r="I125" s="828" t="str">
        <f>IFERROR((('Yatırımlar-Mevcut Bölge'!H125*'Yatırımlar-Mevcut Bölge'!I125)+('Yatırımlar-Genişleme1'!H125*'Yatırımlar-Genişleme1'!I125)+('Yatırımlar-Genişleme2'!H125*'Yatırımlar-Genişleme2'!I125))/SUM('Yatırımlar-Mevcut Bölge'!H125,'Yatırımlar-Genişleme1'!H125,'Yatırımlar-Genişleme2'!H125),"")</f>
        <v/>
      </c>
      <c r="J125" s="828" t="str">
        <f>IFERROR((('Yatırımlar-Mevcut Bölge'!H125*'Yatırımlar-Mevcut Bölge'!J125)+('Yatırımlar-Genişleme1'!H125*'Yatırımlar-Genişleme1'!J125)+('Yatırımlar-Genişleme2'!H125*'Yatırımlar-Genişleme2'!J125))/SUM('Yatırımlar-Mevcut Bölge'!H125,'Yatırımlar-Genişleme1'!H125,'Yatırımlar-Genişleme2'!H125),"")</f>
        <v/>
      </c>
      <c r="K125" s="458" t="str">
        <f t="shared" si="37"/>
        <v/>
      </c>
      <c r="L125" s="827">
        <f>'Yatırımlar-Mevcut Bölge'!L125+'Yatırımlar-Genişleme1'!L125+'Yatırımlar-Genişleme2'!L125</f>
        <v>0</v>
      </c>
      <c r="M125" s="828" t="str">
        <f>IFERROR((('Yatırımlar-Mevcut Bölge'!L125*'Yatırımlar-Mevcut Bölge'!M125)+('Yatırımlar-Genişleme1'!L125*'Yatırımlar-Genişleme1'!M125)+('Yatırımlar-Genişleme2'!L125*'Yatırımlar-Genişleme2'!M125))/SUM('Yatırımlar-Mevcut Bölge'!L125,'Yatırımlar-Genişleme1'!L125,'Yatırımlar-Genişleme2'!L125),"")</f>
        <v/>
      </c>
      <c r="N125" s="828" t="str">
        <f>IFERROR((('Yatırımlar-Mevcut Bölge'!L125*'Yatırımlar-Mevcut Bölge'!N125)+('Yatırımlar-Genişleme1'!L125*'Yatırımlar-Genişleme1'!N125)+('Yatırımlar-Genişleme2'!L125*'Yatırımlar-Genişleme2'!N125))/SUM('Yatırımlar-Mevcut Bölge'!L125,'Yatırımlar-Genişleme1'!L125,'Yatırımlar-Genişleme2'!L125),"")</f>
        <v/>
      </c>
      <c r="O125" s="458" t="str">
        <f t="shared" si="38"/>
        <v/>
      </c>
      <c r="P125" s="827">
        <f>'Yatırımlar-Mevcut Bölge'!P125+'Yatırımlar-Genişleme1'!P125+'Yatırımlar-Genişleme2'!P125</f>
        <v>0</v>
      </c>
      <c r="Q125" s="828" t="str">
        <f>IFERROR((('Yatırımlar-Mevcut Bölge'!P125*'Yatırımlar-Mevcut Bölge'!Q125)+('Yatırımlar-Genişleme1'!P125*'Yatırımlar-Genişleme1'!Q125)+('Yatırımlar-Genişleme2'!P125*'Yatırımlar-Genişleme2'!Q125))/SUM('Yatırımlar-Mevcut Bölge'!P125,'Yatırımlar-Genişleme1'!P125,'Yatırımlar-Genişleme2'!P125),"")</f>
        <v/>
      </c>
      <c r="R125" s="828" t="str">
        <f>IFERROR((('Yatırımlar-Mevcut Bölge'!P125*'Yatırımlar-Mevcut Bölge'!R125)+('Yatırımlar-Genişleme1'!P125*'Yatırımlar-Genişleme1'!R125)+('Yatırımlar-Genişleme2'!P125*'Yatırımlar-Genişleme2'!R125))/SUM('Yatırımlar-Mevcut Bölge'!P125,'Yatırımlar-Genişleme1'!P125,'Yatırımlar-Genişleme2'!P125),"")</f>
        <v/>
      </c>
      <c r="S125" s="274" t="str">
        <f t="shared" si="39"/>
        <v/>
      </c>
    </row>
    <row r="126" spans="2:19">
      <c r="B126" s="825" t="s">
        <v>504</v>
      </c>
      <c r="C126" s="826" t="s">
        <v>102</v>
      </c>
      <c r="D126" s="827">
        <f>'Yatırımlar-Mevcut Bölge'!D126+'Yatırımlar-Genişleme1'!D126+'Yatırımlar-Genişleme2'!D126</f>
        <v>0</v>
      </c>
      <c r="E126" s="828" t="str">
        <f>IFERROR((('Yatırımlar-Mevcut Bölge'!D126*'Yatırımlar-Mevcut Bölge'!E126)+('Yatırımlar-Genişleme1'!D126*'Yatırımlar-Genişleme1'!E126)+('Yatırımlar-Genişleme2'!D126*'Yatırımlar-Genişleme2'!E126))/SUM('Yatırımlar-Mevcut Bölge'!D126,'Yatırımlar-Genişleme1'!D126,'Yatırımlar-Genişleme2'!D126),"")</f>
        <v/>
      </c>
      <c r="F126" s="828" t="str">
        <f>IFERROR((('Yatırımlar-Mevcut Bölge'!D126*'Yatırımlar-Mevcut Bölge'!F126)+('Yatırımlar-Genişleme1'!D126*'Yatırımlar-Genişleme1'!F126)+('Yatırımlar-Genişleme2'!D126*'Yatırımlar-Genişleme2'!F126))/SUM('Yatırımlar-Mevcut Bölge'!D126,'Yatırımlar-Genişleme1'!D126,'Yatırımlar-Genişleme2'!D126),"")</f>
        <v/>
      </c>
      <c r="G126" s="458" t="str">
        <f t="shared" si="36"/>
        <v/>
      </c>
      <c r="H126" s="827">
        <f>'Yatırımlar-Mevcut Bölge'!H126+'Yatırımlar-Genişleme1'!H126+'Yatırımlar-Genişleme2'!H126</f>
        <v>0</v>
      </c>
      <c r="I126" s="828" t="str">
        <f>IFERROR((('Yatırımlar-Mevcut Bölge'!H126*'Yatırımlar-Mevcut Bölge'!I126)+('Yatırımlar-Genişleme1'!H126*'Yatırımlar-Genişleme1'!I126)+('Yatırımlar-Genişleme2'!H126*'Yatırımlar-Genişleme2'!I126))/SUM('Yatırımlar-Mevcut Bölge'!H126,'Yatırımlar-Genişleme1'!H126,'Yatırımlar-Genişleme2'!H126),"")</f>
        <v/>
      </c>
      <c r="J126" s="828" t="str">
        <f>IFERROR((('Yatırımlar-Mevcut Bölge'!H126*'Yatırımlar-Mevcut Bölge'!J126)+('Yatırımlar-Genişleme1'!H126*'Yatırımlar-Genişleme1'!J126)+('Yatırımlar-Genişleme2'!H126*'Yatırımlar-Genişleme2'!J126))/SUM('Yatırımlar-Mevcut Bölge'!H126,'Yatırımlar-Genişleme1'!H126,'Yatırımlar-Genişleme2'!H126),"")</f>
        <v/>
      </c>
      <c r="K126" s="458" t="str">
        <f t="shared" si="37"/>
        <v/>
      </c>
      <c r="L126" s="827">
        <f>'Yatırımlar-Mevcut Bölge'!L126+'Yatırımlar-Genişleme1'!L126+'Yatırımlar-Genişleme2'!L126</f>
        <v>0</v>
      </c>
      <c r="M126" s="828" t="str">
        <f>IFERROR((('Yatırımlar-Mevcut Bölge'!L126*'Yatırımlar-Mevcut Bölge'!M126)+('Yatırımlar-Genişleme1'!L126*'Yatırımlar-Genişleme1'!M126)+('Yatırımlar-Genişleme2'!L126*'Yatırımlar-Genişleme2'!M126))/SUM('Yatırımlar-Mevcut Bölge'!L126,'Yatırımlar-Genişleme1'!L126,'Yatırımlar-Genişleme2'!L126),"")</f>
        <v/>
      </c>
      <c r="N126" s="828" t="str">
        <f>IFERROR((('Yatırımlar-Mevcut Bölge'!L126*'Yatırımlar-Mevcut Bölge'!N126)+('Yatırımlar-Genişleme1'!L126*'Yatırımlar-Genişleme1'!N126)+('Yatırımlar-Genişleme2'!L126*'Yatırımlar-Genişleme2'!N126))/SUM('Yatırımlar-Mevcut Bölge'!L126,'Yatırımlar-Genişleme1'!L126,'Yatırımlar-Genişleme2'!L126),"")</f>
        <v/>
      </c>
      <c r="O126" s="458" t="str">
        <f t="shared" si="38"/>
        <v/>
      </c>
      <c r="P126" s="827">
        <f>'Yatırımlar-Mevcut Bölge'!P126+'Yatırımlar-Genişleme1'!P126+'Yatırımlar-Genişleme2'!P126</f>
        <v>0</v>
      </c>
      <c r="Q126" s="828" t="str">
        <f>IFERROR((('Yatırımlar-Mevcut Bölge'!P126*'Yatırımlar-Mevcut Bölge'!Q126)+('Yatırımlar-Genişleme1'!P126*'Yatırımlar-Genişleme1'!Q126)+('Yatırımlar-Genişleme2'!P126*'Yatırımlar-Genişleme2'!Q126))/SUM('Yatırımlar-Mevcut Bölge'!P126,'Yatırımlar-Genişleme1'!P126,'Yatırımlar-Genişleme2'!P126),"")</f>
        <v/>
      </c>
      <c r="R126" s="828" t="str">
        <f>IFERROR((('Yatırımlar-Mevcut Bölge'!P126*'Yatırımlar-Mevcut Bölge'!R126)+('Yatırımlar-Genişleme1'!P126*'Yatırımlar-Genişleme1'!R126)+('Yatırımlar-Genişleme2'!P126*'Yatırımlar-Genişleme2'!R126))/SUM('Yatırımlar-Mevcut Bölge'!P126,'Yatırımlar-Genişleme1'!P126,'Yatırımlar-Genişleme2'!P126),"")</f>
        <v/>
      </c>
      <c r="S126" s="274" t="str">
        <f t="shared" si="39"/>
        <v/>
      </c>
    </row>
    <row r="127" spans="2:19">
      <c r="B127" s="825" t="s">
        <v>505</v>
      </c>
      <c r="C127" s="826" t="s">
        <v>102</v>
      </c>
      <c r="D127" s="827">
        <f>'Yatırımlar-Mevcut Bölge'!D127+'Yatırımlar-Genişleme1'!D127+'Yatırımlar-Genişleme2'!D127</f>
        <v>0</v>
      </c>
      <c r="E127" s="828" t="str">
        <f>IFERROR((('Yatırımlar-Mevcut Bölge'!D127*'Yatırımlar-Mevcut Bölge'!E127)+('Yatırımlar-Genişleme1'!D127*'Yatırımlar-Genişleme1'!E127)+('Yatırımlar-Genişleme2'!D127*'Yatırımlar-Genişleme2'!E127))/SUM('Yatırımlar-Mevcut Bölge'!D127,'Yatırımlar-Genişleme1'!D127,'Yatırımlar-Genişleme2'!D127),"")</f>
        <v/>
      </c>
      <c r="F127" s="828" t="str">
        <f>IFERROR((('Yatırımlar-Mevcut Bölge'!D127*'Yatırımlar-Mevcut Bölge'!F127)+('Yatırımlar-Genişleme1'!D127*'Yatırımlar-Genişleme1'!F127)+('Yatırımlar-Genişleme2'!D127*'Yatırımlar-Genişleme2'!F127))/SUM('Yatırımlar-Mevcut Bölge'!D127,'Yatırımlar-Genişleme1'!D127,'Yatırımlar-Genişleme2'!D127),"")</f>
        <v/>
      </c>
      <c r="G127" s="458" t="str">
        <f t="shared" si="36"/>
        <v/>
      </c>
      <c r="H127" s="827">
        <f>'Yatırımlar-Mevcut Bölge'!H127+'Yatırımlar-Genişleme1'!H127+'Yatırımlar-Genişleme2'!H127</f>
        <v>0</v>
      </c>
      <c r="I127" s="828" t="str">
        <f>IFERROR((('Yatırımlar-Mevcut Bölge'!H127*'Yatırımlar-Mevcut Bölge'!I127)+('Yatırımlar-Genişleme1'!H127*'Yatırımlar-Genişleme1'!I127)+('Yatırımlar-Genişleme2'!H127*'Yatırımlar-Genişleme2'!I127))/SUM('Yatırımlar-Mevcut Bölge'!H127,'Yatırımlar-Genişleme1'!H127,'Yatırımlar-Genişleme2'!H127),"")</f>
        <v/>
      </c>
      <c r="J127" s="828" t="str">
        <f>IFERROR((('Yatırımlar-Mevcut Bölge'!H127*'Yatırımlar-Mevcut Bölge'!J127)+('Yatırımlar-Genişleme1'!H127*'Yatırımlar-Genişleme1'!J127)+('Yatırımlar-Genişleme2'!H127*'Yatırımlar-Genişleme2'!J127))/SUM('Yatırımlar-Mevcut Bölge'!H127,'Yatırımlar-Genişleme1'!H127,'Yatırımlar-Genişleme2'!H127),"")</f>
        <v/>
      </c>
      <c r="K127" s="458" t="str">
        <f t="shared" si="37"/>
        <v/>
      </c>
      <c r="L127" s="827">
        <f>'Yatırımlar-Mevcut Bölge'!L127+'Yatırımlar-Genişleme1'!L127+'Yatırımlar-Genişleme2'!L127</f>
        <v>0</v>
      </c>
      <c r="M127" s="828" t="str">
        <f>IFERROR((('Yatırımlar-Mevcut Bölge'!L127*'Yatırımlar-Mevcut Bölge'!M127)+('Yatırımlar-Genişleme1'!L127*'Yatırımlar-Genişleme1'!M127)+('Yatırımlar-Genişleme2'!L127*'Yatırımlar-Genişleme2'!M127))/SUM('Yatırımlar-Mevcut Bölge'!L127,'Yatırımlar-Genişleme1'!L127,'Yatırımlar-Genişleme2'!L127),"")</f>
        <v/>
      </c>
      <c r="N127" s="828" t="str">
        <f>IFERROR((('Yatırımlar-Mevcut Bölge'!L127*'Yatırımlar-Mevcut Bölge'!N127)+('Yatırımlar-Genişleme1'!L127*'Yatırımlar-Genişleme1'!N127)+('Yatırımlar-Genişleme2'!L127*'Yatırımlar-Genişleme2'!N127))/SUM('Yatırımlar-Mevcut Bölge'!L127,'Yatırımlar-Genişleme1'!L127,'Yatırımlar-Genişleme2'!L127),"")</f>
        <v/>
      </c>
      <c r="O127" s="458" t="str">
        <f t="shared" si="38"/>
        <v/>
      </c>
      <c r="P127" s="827">
        <f>'Yatırımlar-Mevcut Bölge'!P127+'Yatırımlar-Genişleme1'!P127+'Yatırımlar-Genişleme2'!P127</f>
        <v>0</v>
      </c>
      <c r="Q127" s="828" t="str">
        <f>IFERROR((('Yatırımlar-Mevcut Bölge'!P127*'Yatırımlar-Mevcut Bölge'!Q127)+('Yatırımlar-Genişleme1'!P127*'Yatırımlar-Genişleme1'!Q127)+('Yatırımlar-Genişleme2'!P127*'Yatırımlar-Genişleme2'!Q127))/SUM('Yatırımlar-Mevcut Bölge'!P127,'Yatırımlar-Genişleme1'!P127,'Yatırımlar-Genişleme2'!P127),"")</f>
        <v/>
      </c>
      <c r="R127" s="828" t="str">
        <f>IFERROR((('Yatırımlar-Mevcut Bölge'!P127*'Yatırımlar-Mevcut Bölge'!R127)+('Yatırımlar-Genişleme1'!P127*'Yatırımlar-Genişleme1'!R127)+('Yatırımlar-Genişleme2'!P127*'Yatırımlar-Genişleme2'!R127))/SUM('Yatırımlar-Mevcut Bölge'!P127,'Yatırımlar-Genişleme1'!P127,'Yatırımlar-Genişleme2'!P127),"")</f>
        <v/>
      </c>
      <c r="S127" s="274" t="str">
        <f t="shared" si="39"/>
        <v/>
      </c>
    </row>
    <row r="128" spans="2:19">
      <c r="B128" s="825" t="s">
        <v>506</v>
      </c>
      <c r="C128" s="826" t="s">
        <v>102</v>
      </c>
      <c r="D128" s="827">
        <f>'Yatırımlar-Mevcut Bölge'!D128+'Yatırımlar-Genişleme1'!D128+'Yatırımlar-Genişleme2'!D128</f>
        <v>0</v>
      </c>
      <c r="E128" s="828" t="str">
        <f>IFERROR((('Yatırımlar-Mevcut Bölge'!D128*'Yatırımlar-Mevcut Bölge'!E128)+('Yatırımlar-Genişleme1'!D128*'Yatırımlar-Genişleme1'!E128)+('Yatırımlar-Genişleme2'!D128*'Yatırımlar-Genişleme2'!E128))/SUM('Yatırımlar-Mevcut Bölge'!D128,'Yatırımlar-Genişleme1'!D128,'Yatırımlar-Genişleme2'!D128),"")</f>
        <v/>
      </c>
      <c r="F128" s="828" t="str">
        <f>IFERROR((('Yatırımlar-Mevcut Bölge'!D128*'Yatırımlar-Mevcut Bölge'!F128)+('Yatırımlar-Genişleme1'!D128*'Yatırımlar-Genişleme1'!F128)+('Yatırımlar-Genişleme2'!D128*'Yatırımlar-Genişleme2'!F128))/SUM('Yatırımlar-Mevcut Bölge'!D128,'Yatırımlar-Genişleme1'!D128,'Yatırımlar-Genişleme2'!D128),"")</f>
        <v/>
      </c>
      <c r="G128" s="458" t="str">
        <f t="shared" si="36"/>
        <v/>
      </c>
      <c r="H128" s="827">
        <f>'Yatırımlar-Mevcut Bölge'!H128+'Yatırımlar-Genişleme1'!H128+'Yatırımlar-Genişleme2'!H128</f>
        <v>0</v>
      </c>
      <c r="I128" s="828" t="str">
        <f>IFERROR((('Yatırımlar-Mevcut Bölge'!H128*'Yatırımlar-Mevcut Bölge'!I128)+('Yatırımlar-Genişleme1'!H128*'Yatırımlar-Genişleme1'!I128)+('Yatırımlar-Genişleme2'!H128*'Yatırımlar-Genişleme2'!I128))/SUM('Yatırımlar-Mevcut Bölge'!H128,'Yatırımlar-Genişleme1'!H128,'Yatırımlar-Genişleme2'!H128),"")</f>
        <v/>
      </c>
      <c r="J128" s="828" t="str">
        <f>IFERROR((('Yatırımlar-Mevcut Bölge'!H128*'Yatırımlar-Mevcut Bölge'!J128)+('Yatırımlar-Genişleme1'!H128*'Yatırımlar-Genişleme1'!J128)+('Yatırımlar-Genişleme2'!H128*'Yatırımlar-Genişleme2'!J128))/SUM('Yatırımlar-Mevcut Bölge'!H128,'Yatırımlar-Genişleme1'!H128,'Yatırımlar-Genişleme2'!H128),"")</f>
        <v/>
      </c>
      <c r="K128" s="458" t="str">
        <f t="shared" si="37"/>
        <v/>
      </c>
      <c r="L128" s="827">
        <f>'Yatırımlar-Mevcut Bölge'!L128+'Yatırımlar-Genişleme1'!L128+'Yatırımlar-Genişleme2'!L128</f>
        <v>0</v>
      </c>
      <c r="M128" s="828" t="str">
        <f>IFERROR((('Yatırımlar-Mevcut Bölge'!L128*'Yatırımlar-Mevcut Bölge'!M128)+('Yatırımlar-Genişleme1'!L128*'Yatırımlar-Genişleme1'!M128)+('Yatırımlar-Genişleme2'!L128*'Yatırımlar-Genişleme2'!M128))/SUM('Yatırımlar-Mevcut Bölge'!L128,'Yatırımlar-Genişleme1'!L128,'Yatırımlar-Genişleme2'!L128),"")</f>
        <v/>
      </c>
      <c r="N128" s="828" t="str">
        <f>IFERROR((('Yatırımlar-Mevcut Bölge'!L128*'Yatırımlar-Mevcut Bölge'!N128)+('Yatırımlar-Genişleme1'!L128*'Yatırımlar-Genişleme1'!N128)+('Yatırımlar-Genişleme2'!L128*'Yatırımlar-Genişleme2'!N128))/SUM('Yatırımlar-Mevcut Bölge'!L128,'Yatırımlar-Genişleme1'!L128,'Yatırımlar-Genişleme2'!L128),"")</f>
        <v/>
      </c>
      <c r="O128" s="458" t="str">
        <f t="shared" si="38"/>
        <v/>
      </c>
      <c r="P128" s="827">
        <f>'Yatırımlar-Mevcut Bölge'!P128+'Yatırımlar-Genişleme1'!P128+'Yatırımlar-Genişleme2'!P128</f>
        <v>0</v>
      </c>
      <c r="Q128" s="828" t="str">
        <f>IFERROR((('Yatırımlar-Mevcut Bölge'!P128*'Yatırımlar-Mevcut Bölge'!Q128)+('Yatırımlar-Genişleme1'!P128*'Yatırımlar-Genişleme1'!Q128)+('Yatırımlar-Genişleme2'!P128*'Yatırımlar-Genişleme2'!Q128))/SUM('Yatırımlar-Mevcut Bölge'!P128,'Yatırımlar-Genişleme1'!P128,'Yatırımlar-Genişleme2'!P128),"")</f>
        <v/>
      </c>
      <c r="R128" s="828" t="str">
        <f>IFERROR((('Yatırımlar-Mevcut Bölge'!P128*'Yatırımlar-Mevcut Bölge'!R128)+('Yatırımlar-Genişleme1'!P128*'Yatırımlar-Genişleme1'!R128)+('Yatırımlar-Genişleme2'!P128*'Yatırımlar-Genişleme2'!R128))/SUM('Yatırımlar-Mevcut Bölge'!P128,'Yatırımlar-Genişleme1'!P128,'Yatırımlar-Genişleme2'!P128),"")</f>
        <v/>
      </c>
      <c r="S128" s="274" t="str">
        <f t="shared" si="39"/>
        <v/>
      </c>
    </row>
    <row r="129" spans="2:43">
      <c r="B129" s="822" t="s">
        <v>844</v>
      </c>
      <c r="C129" s="826" t="s">
        <v>102</v>
      </c>
      <c r="D129" s="827">
        <f>'Yatırımlar-Mevcut Bölge'!D129+'Yatırımlar-Genişleme1'!D129+'Yatırımlar-Genişleme2'!D129</f>
        <v>0</v>
      </c>
      <c r="E129" s="828" t="str">
        <f>IFERROR((('Yatırımlar-Mevcut Bölge'!D129*'Yatırımlar-Mevcut Bölge'!E129)+('Yatırımlar-Genişleme1'!D129*'Yatırımlar-Genişleme1'!E129)+('Yatırımlar-Genişleme2'!D129*'Yatırımlar-Genişleme2'!E129))/SUM('Yatırımlar-Mevcut Bölge'!D129,'Yatırımlar-Genişleme1'!D129,'Yatırımlar-Genişleme2'!D129),"")</f>
        <v/>
      </c>
      <c r="F129" s="828" t="str">
        <f>IFERROR((('Yatırımlar-Mevcut Bölge'!D129*'Yatırımlar-Mevcut Bölge'!F129)+('Yatırımlar-Genişleme1'!D129*'Yatırımlar-Genişleme1'!F129)+('Yatırımlar-Genişleme2'!D129*'Yatırımlar-Genişleme2'!F129))/SUM('Yatırımlar-Mevcut Bölge'!D129,'Yatırımlar-Genişleme1'!D129,'Yatırımlar-Genişleme2'!D129),"")</f>
        <v/>
      </c>
      <c r="G129" s="458" t="str">
        <f t="shared" si="36"/>
        <v/>
      </c>
      <c r="H129" s="827">
        <f>'Yatırımlar-Mevcut Bölge'!H129+'Yatırımlar-Genişleme1'!H129+'Yatırımlar-Genişleme2'!H129</f>
        <v>0</v>
      </c>
      <c r="I129" s="828" t="str">
        <f>IFERROR((('Yatırımlar-Mevcut Bölge'!H129*'Yatırımlar-Mevcut Bölge'!I129)+('Yatırımlar-Genişleme1'!H129*'Yatırımlar-Genişleme1'!I129)+('Yatırımlar-Genişleme2'!H129*'Yatırımlar-Genişleme2'!I129))/SUM('Yatırımlar-Mevcut Bölge'!H129,'Yatırımlar-Genişleme1'!H129,'Yatırımlar-Genişleme2'!H129),"")</f>
        <v/>
      </c>
      <c r="J129" s="828" t="str">
        <f>IFERROR((('Yatırımlar-Mevcut Bölge'!H129*'Yatırımlar-Mevcut Bölge'!J129)+('Yatırımlar-Genişleme1'!H129*'Yatırımlar-Genişleme1'!J129)+('Yatırımlar-Genişleme2'!H129*'Yatırımlar-Genişleme2'!J129))/SUM('Yatırımlar-Mevcut Bölge'!H129,'Yatırımlar-Genişleme1'!H129,'Yatırımlar-Genişleme2'!H129),"")</f>
        <v/>
      </c>
      <c r="K129" s="459" t="str">
        <f t="shared" si="37"/>
        <v/>
      </c>
      <c r="L129" s="827">
        <f>'Yatırımlar-Mevcut Bölge'!L129+'Yatırımlar-Genişleme1'!L129+'Yatırımlar-Genişleme2'!L129</f>
        <v>0</v>
      </c>
      <c r="M129" s="828" t="str">
        <f>IFERROR((('Yatırımlar-Mevcut Bölge'!L129*'Yatırımlar-Mevcut Bölge'!M129)+('Yatırımlar-Genişleme1'!L129*'Yatırımlar-Genişleme1'!M129)+('Yatırımlar-Genişleme2'!L129*'Yatırımlar-Genişleme2'!M129))/SUM('Yatırımlar-Mevcut Bölge'!L129,'Yatırımlar-Genişleme1'!L129,'Yatırımlar-Genişleme2'!L129),"")</f>
        <v/>
      </c>
      <c r="N129" s="828" t="str">
        <f>IFERROR((('Yatırımlar-Mevcut Bölge'!L129*'Yatırımlar-Mevcut Bölge'!N129)+('Yatırımlar-Genişleme1'!L129*'Yatırımlar-Genişleme1'!N129)+('Yatırımlar-Genişleme2'!L129*'Yatırımlar-Genişleme2'!N129))/SUM('Yatırımlar-Mevcut Bölge'!L129,'Yatırımlar-Genişleme1'!L129,'Yatırımlar-Genişleme2'!L129),"")</f>
        <v/>
      </c>
      <c r="O129" s="459" t="str">
        <f t="shared" si="38"/>
        <v/>
      </c>
      <c r="P129" s="827">
        <f>'Yatırımlar-Mevcut Bölge'!P129+'Yatırımlar-Genişleme1'!P129+'Yatırımlar-Genişleme2'!P129</f>
        <v>0</v>
      </c>
      <c r="Q129" s="828" t="str">
        <f>IFERROR((('Yatırımlar-Mevcut Bölge'!P129*'Yatırımlar-Mevcut Bölge'!Q129)+('Yatırımlar-Genişleme1'!P129*'Yatırımlar-Genişleme1'!Q129)+('Yatırımlar-Genişleme2'!P129*'Yatırımlar-Genişleme2'!Q129))/SUM('Yatırımlar-Mevcut Bölge'!P129,'Yatırımlar-Genişleme1'!P129,'Yatırımlar-Genişleme2'!P129),"")</f>
        <v/>
      </c>
      <c r="R129" s="828" t="str">
        <f>IFERROR((('Yatırımlar-Mevcut Bölge'!P129*'Yatırımlar-Mevcut Bölge'!R129)+('Yatırımlar-Genişleme1'!P129*'Yatırımlar-Genişleme1'!R129)+('Yatırımlar-Genişleme2'!P129*'Yatırımlar-Genişleme2'!R129))/SUM('Yatırımlar-Mevcut Bölge'!P129,'Yatırımlar-Genişleme1'!P129,'Yatırımlar-Genişleme2'!P129),"")</f>
        <v/>
      </c>
      <c r="S129" s="273" t="str">
        <f t="shared" si="39"/>
        <v/>
      </c>
    </row>
    <row r="130" spans="2:43" s="145" customFormat="1" ht="13.5" thickBot="1">
      <c r="B130" s="880" t="s">
        <v>947</v>
      </c>
      <c r="C130" s="910" t="s">
        <v>756</v>
      </c>
      <c r="D130" s="270"/>
      <c r="E130" s="1165"/>
      <c r="F130" s="1165"/>
      <c r="G130" s="1159">
        <f>'Yatırımlar-Mevcut Bölge'!G130+'Yatırımlar-Genişleme1'!G130+'Yatırımlar-Genişleme2'!G130</f>
        <v>0</v>
      </c>
      <c r="H130" s="270"/>
      <c r="I130" s="1165"/>
      <c r="J130" s="1165"/>
      <c r="K130" s="1159">
        <f>'Yatırımlar-Mevcut Bölge'!K130+'Yatırımlar-Genişleme1'!K130+'Yatırımlar-Genişleme2'!K130</f>
        <v>0</v>
      </c>
      <c r="L130" s="270"/>
      <c r="M130" s="1165"/>
      <c r="N130" s="1165"/>
      <c r="O130" s="1159">
        <f>'Yatırımlar-Mevcut Bölge'!O130+'Yatırımlar-Genişleme1'!O130+'Yatırımlar-Genişleme2'!O130</f>
        <v>0</v>
      </c>
      <c r="P130" s="270"/>
      <c r="Q130" s="1165"/>
      <c r="R130" s="1165"/>
      <c r="S130" s="284">
        <f>'Yatırımlar-Mevcut Bölge'!S130+'Yatırımlar-Genişleme1'!S130+'Yatırımlar-Genişleme2'!S130</f>
        <v>0</v>
      </c>
    </row>
    <row r="131" spans="2:43" ht="13.5" thickBot="1">
      <c r="B131" s="894"/>
      <c r="C131" s="895"/>
      <c r="D131" s="896"/>
      <c r="E131" s="897"/>
      <c r="F131" s="897"/>
      <c r="G131" s="898"/>
      <c r="H131" s="896"/>
      <c r="I131" s="897"/>
      <c r="J131" s="897"/>
      <c r="K131" s="898"/>
      <c r="L131" s="896"/>
      <c r="M131" s="897"/>
      <c r="N131" s="897"/>
      <c r="O131" s="898"/>
      <c r="P131" s="896"/>
      <c r="Q131" s="897"/>
      <c r="R131" s="897"/>
      <c r="S131" s="899"/>
    </row>
    <row r="132" spans="2:43">
      <c r="B132" s="834" t="s">
        <v>1084</v>
      </c>
      <c r="C132" s="900"/>
      <c r="D132" s="890"/>
      <c r="E132" s="891"/>
      <c r="F132" s="891"/>
      <c r="G132" s="457">
        <f>SUM(G133:G135)</f>
        <v>0</v>
      </c>
      <c r="H132" s="890"/>
      <c r="I132" s="891"/>
      <c r="J132" s="891"/>
      <c r="K132" s="457">
        <f>SUM(K133:K135)</f>
        <v>0</v>
      </c>
      <c r="L132" s="890"/>
      <c r="M132" s="891"/>
      <c r="N132" s="891"/>
      <c r="O132" s="457">
        <f>SUM(O133:O135)</f>
        <v>0</v>
      </c>
      <c r="P132" s="890"/>
      <c r="Q132" s="891"/>
      <c r="R132" s="891"/>
      <c r="S132" s="271">
        <f>SUM(S133:S135)</f>
        <v>0</v>
      </c>
    </row>
    <row r="133" spans="2:43">
      <c r="B133" s="831" t="s">
        <v>1091</v>
      </c>
      <c r="C133" s="901" t="s">
        <v>520</v>
      </c>
      <c r="D133" s="827">
        <f>'Yatırımlar-Mevcut Bölge'!D133+'Yatırımlar-Genişleme1'!D133+'Yatırımlar-Genişleme2'!D133</f>
        <v>0</v>
      </c>
      <c r="E133" s="828" t="str">
        <f>IFERROR((('Yatırımlar-Mevcut Bölge'!D133*'Yatırımlar-Mevcut Bölge'!E133)+('Yatırımlar-Genişleme1'!D133*'Yatırımlar-Genişleme1'!E133)+('Yatırımlar-Genişleme2'!D133*'Yatırımlar-Genişleme2'!E133))/SUM('Yatırımlar-Mevcut Bölge'!D133,'Yatırımlar-Genişleme1'!D133,'Yatırımlar-Genişleme2'!D133),"")</f>
        <v/>
      </c>
      <c r="F133" s="828" t="str">
        <f>IFERROR((('Yatırımlar-Mevcut Bölge'!D133*'Yatırımlar-Mevcut Bölge'!F133)+('Yatırımlar-Genişleme1'!D133*'Yatırımlar-Genişleme1'!F133)+('Yatırımlar-Genişleme2'!D133*'Yatırımlar-Genişleme2'!F133))/SUM('Yatırımlar-Mevcut Bölge'!D133,'Yatırımlar-Genişleme1'!D133,'Yatırımlar-Genişleme2'!D133),"")</f>
        <v/>
      </c>
      <c r="G133" s="458" t="str">
        <f t="shared" ref="G133:G134" si="40">IFERROR(D133*(E133+F133),"")</f>
        <v/>
      </c>
      <c r="H133" s="827">
        <f>'Yatırımlar-Mevcut Bölge'!H133+'Yatırımlar-Genişleme1'!H133+'Yatırımlar-Genişleme2'!H133</f>
        <v>0</v>
      </c>
      <c r="I133" s="828" t="str">
        <f>IFERROR((('Yatırımlar-Mevcut Bölge'!H133*'Yatırımlar-Mevcut Bölge'!I133)+('Yatırımlar-Genişleme1'!H133*'Yatırımlar-Genişleme1'!I133)+('Yatırımlar-Genişleme2'!H133*'Yatırımlar-Genişleme2'!I133))/SUM('Yatırımlar-Mevcut Bölge'!H133,'Yatırımlar-Genişleme1'!H133,'Yatırımlar-Genişleme2'!H133),"")</f>
        <v/>
      </c>
      <c r="J133" s="828" t="str">
        <f>IFERROR((('Yatırımlar-Mevcut Bölge'!H133*'Yatırımlar-Mevcut Bölge'!J133)+('Yatırımlar-Genişleme1'!H133*'Yatırımlar-Genişleme1'!J133)+('Yatırımlar-Genişleme2'!H133*'Yatırımlar-Genişleme2'!J133))/SUM('Yatırımlar-Mevcut Bölge'!H133,'Yatırımlar-Genişleme1'!H133,'Yatırımlar-Genişleme2'!H133),"")</f>
        <v/>
      </c>
      <c r="K133" s="458" t="str">
        <f t="shared" ref="K133:K134" si="41">IFERROR(H133*(I133+J133),"")</f>
        <v/>
      </c>
      <c r="L133" s="827">
        <f>'Yatırımlar-Mevcut Bölge'!L133+'Yatırımlar-Genişleme1'!L133+'Yatırımlar-Genişleme2'!L133</f>
        <v>0</v>
      </c>
      <c r="M133" s="828" t="str">
        <f>IFERROR((('Yatırımlar-Mevcut Bölge'!L133*'Yatırımlar-Mevcut Bölge'!M133)+('Yatırımlar-Genişleme1'!L133*'Yatırımlar-Genişleme1'!M133)+('Yatırımlar-Genişleme2'!L133*'Yatırımlar-Genişleme2'!M133))/SUM('Yatırımlar-Mevcut Bölge'!L133,'Yatırımlar-Genişleme1'!L133,'Yatırımlar-Genişleme2'!L133),"")</f>
        <v/>
      </c>
      <c r="N133" s="828" t="str">
        <f>IFERROR((('Yatırımlar-Mevcut Bölge'!L133*'Yatırımlar-Mevcut Bölge'!N133)+('Yatırımlar-Genişleme1'!L133*'Yatırımlar-Genişleme1'!N133)+('Yatırımlar-Genişleme2'!L133*'Yatırımlar-Genişleme2'!N133))/SUM('Yatırımlar-Mevcut Bölge'!L133,'Yatırımlar-Genişleme1'!L133,'Yatırımlar-Genişleme2'!L133),"")</f>
        <v/>
      </c>
      <c r="O133" s="458" t="str">
        <f t="shared" ref="O133:O134" si="42">IFERROR(L133*(M133+N133),"")</f>
        <v/>
      </c>
      <c r="P133" s="827">
        <f>'Yatırımlar-Mevcut Bölge'!P133+'Yatırımlar-Genişleme1'!P133+'Yatırımlar-Genişleme2'!P133</f>
        <v>0</v>
      </c>
      <c r="Q133" s="828" t="str">
        <f>IFERROR((('Yatırımlar-Mevcut Bölge'!P133*'Yatırımlar-Mevcut Bölge'!Q133)+('Yatırımlar-Genişleme1'!P133*'Yatırımlar-Genişleme1'!Q133)+('Yatırımlar-Genişleme2'!P133*'Yatırımlar-Genişleme2'!Q133))/SUM('Yatırımlar-Mevcut Bölge'!P133,'Yatırımlar-Genişleme1'!P133,'Yatırımlar-Genişleme2'!P133),"")</f>
        <v/>
      </c>
      <c r="R133" s="828" t="str">
        <f>IFERROR((('Yatırımlar-Mevcut Bölge'!P133*'Yatırımlar-Mevcut Bölge'!R133)+('Yatırımlar-Genişleme1'!P133*'Yatırımlar-Genişleme1'!R133)+('Yatırımlar-Genişleme2'!P133*'Yatırımlar-Genişleme2'!R133))/SUM('Yatırımlar-Mevcut Bölge'!P133,'Yatırımlar-Genişleme1'!P133,'Yatırımlar-Genişleme2'!P133),"")</f>
        <v/>
      </c>
      <c r="S133" s="274" t="str">
        <f t="shared" ref="S133:S134" si="43">IFERROR(P133*(Q133+R133),"")</f>
        <v/>
      </c>
    </row>
    <row r="134" spans="2:43">
      <c r="B134" s="831" t="s">
        <v>1092</v>
      </c>
      <c r="C134" s="902" t="s">
        <v>102</v>
      </c>
      <c r="D134" s="827">
        <f>'Yatırımlar-Mevcut Bölge'!D134+'Yatırımlar-Genişleme1'!D134+'Yatırımlar-Genişleme2'!D134</f>
        <v>0</v>
      </c>
      <c r="E134" s="828" t="str">
        <f>IFERROR((('Yatırımlar-Mevcut Bölge'!D134*'Yatırımlar-Mevcut Bölge'!E134)+('Yatırımlar-Genişleme1'!D134*'Yatırımlar-Genişleme1'!E134)+('Yatırımlar-Genişleme2'!D134*'Yatırımlar-Genişleme2'!E134))/SUM('Yatırımlar-Mevcut Bölge'!D134,'Yatırımlar-Genişleme1'!D134,'Yatırımlar-Genişleme2'!D134),"")</f>
        <v/>
      </c>
      <c r="F134" s="828" t="str">
        <f>IFERROR((('Yatırımlar-Mevcut Bölge'!D134*'Yatırımlar-Mevcut Bölge'!F134)+('Yatırımlar-Genişleme1'!D134*'Yatırımlar-Genişleme1'!F134)+('Yatırımlar-Genişleme2'!D134*'Yatırımlar-Genişleme2'!F134))/SUM('Yatırımlar-Mevcut Bölge'!D134,'Yatırımlar-Genişleme1'!D134,'Yatırımlar-Genişleme2'!D134),"")</f>
        <v/>
      </c>
      <c r="G134" s="458" t="str">
        <f t="shared" si="40"/>
        <v/>
      </c>
      <c r="H134" s="827">
        <f>'Yatırımlar-Mevcut Bölge'!H134+'Yatırımlar-Genişleme1'!H134+'Yatırımlar-Genişleme2'!H134</f>
        <v>0</v>
      </c>
      <c r="I134" s="828" t="str">
        <f>IFERROR((('Yatırımlar-Mevcut Bölge'!H134*'Yatırımlar-Mevcut Bölge'!I134)+('Yatırımlar-Genişleme1'!H134*'Yatırımlar-Genişleme1'!I134)+('Yatırımlar-Genişleme2'!H134*'Yatırımlar-Genişleme2'!I134))/SUM('Yatırımlar-Mevcut Bölge'!H134,'Yatırımlar-Genişleme1'!H134,'Yatırımlar-Genişleme2'!H134),"")</f>
        <v/>
      </c>
      <c r="J134" s="828" t="str">
        <f>IFERROR((('Yatırımlar-Mevcut Bölge'!H134*'Yatırımlar-Mevcut Bölge'!J134)+('Yatırımlar-Genişleme1'!H134*'Yatırımlar-Genişleme1'!J134)+('Yatırımlar-Genişleme2'!H134*'Yatırımlar-Genişleme2'!J134))/SUM('Yatırımlar-Mevcut Bölge'!H134,'Yatırımlar-Genişleme1'!H134,'Yatırımlar-Genişleme2'!H134),"")</f>
        <v/>
      </c>
      <c r="K134" s="458" t="str">
        <f t="shared" si="41"/>
        <v/>
      </c>
      <c r="L134" s="827">
        <f>'Yatırımlar-Mevcut Bölge'!L134+'Yatırımlar-Genişleme1'!L134+'Yatırımlar-Genişleme2'!L134</f>
        <v>0</v>
      </c>
      <c r="M134" s="828" t="str">
        <f>IFERROR((('Yatırımlar-Mevcut Bölge'!L134*'Yatırımlar-Mevcut Bölge'!M134)+('Yatırımlar-Genişleme1'!L134*'Yatırımlar-Genişleme1'!M134)+('Yatırımlar-Genişleme2'!L134*'Yatırımlar-Genişleme2'!M134))/SUM('Yatırımlar-Mevcut Bölge'!L134,'Yatırımlar-Genişleme1'!L134,'Yatırımlar-Genişleme2'!L134),"")</f>
        <v/>
      </c>
      <c r="N134" s="828" t="str">
        <f>IFERROR((('Yatırımlar-Mevcut Bölge'!L134*'Yatırımlar-Mevcut Bölge'!N134)+('Yatırımlar-Genişleme1'!L134*'Yatırımlar-Genişleme1'!N134)+('Yatırımlar-Genişleme2'!L134*'Yatırımlar-Genişleme2'!N134))/SUM('Yatırımlar-Mevcut Bölge'!L134,'Yatırımlar-Genişleme1'!L134,'Yatırımlar-Genişleme2'!L134),"")</f>
        <v/>
      </c>
      <c r="O134" s="458" t="str">
        <f t="shared" si="42"/>
        <v/>
      </c>
      <c r="P134" s="827">
        <f>'Yatırımlar-Mevcut Bölge'!P134+'Yatırımlar-Genişleme1'!P134+'Yatırımlar-Genişleme2'!P134</f>
        <v>0</v>
      </c>
      <c r="Q134" s="828" t="str">
        <f>IFERROR((('Yatırımlar-Mevcut Bölge'!P134*'Yatırımlar-Mevcut Bölge'!Q134)+('Yatırımlar-Genişleme1'!P134*'Yatırımlar-Genişleme1'!Q134)+('Yatırımlar-Genişleme2'!P134*'Yatırımlar-Genişleme2'!Q134))/SUM('Yatırımlar-Mevcut Bölge'!P134,'Yatırımlar-Genişleme1'!P134,'Yatırımlar-Genişleme2'!P134),"")</f>
        <v/>
      </c>
      <c r="R134" s="828" t="str">
        <f>IFERROR((('Yatırımlar-Mevcut Bölge'!P134*'Yatırımlar-Mevcut Bölge'!R134)+('Yatırımlar-Genişleme1'!P134*'Yatırımlar-Genişleme1'!R134)+('Yatırımlar-Genişleme2'!P134*'Yatırımlar-Genişleme2'!R134))/SUM('Yatırımlar-Mevcut Bölge'!P134,'Yatırımlar-Genişleme1'!P134,'Yatırımlar-Genişleme2'!P134),"")</f>
        <v/>
      </c>
      <c r="S134" s="274" t="str">
        <f t="shared" si="43"/>
        <v/>
      </c>
    </row>
    <row r="135" spans="2:43">
      <c r="B135" s="831" t="s">
        <v>1093</v>
      </c>
      <c r="C135" s="903"/>
      <c r="D135" s="270"/>
      <c r="E135" s="256"/>
      <c r="F135" s="256"/>
      <c r="G135" s="457">
        <f>SUM(G136,G149,G162)</f>
        <v>0</v>
      </c>
      <c r="H135" s="270"/>
      <c r="I135" s="256"/>
      <c r="J135" s="256"/>
      <c r="K135" s="457">
        <f>SUM(K136,K149,K162)</f>
        <v>0</v>
      </c>
      <c r="L135" s="270"/>
      <c r="M135" s="256"/>
      <c r="N135" s="256"/>
      <c r="O135" s="457">
        <f>SUM(O136,O149,O162)</f>
        <v>0</v>
      </c>
      <c r="P135" s="270"/>
      <c r="Q135" s="256"/>
      <c r="R135" s="256"/>
      <c r="S135" s="271">
        <f>SUM(S136,S149,S162)</f>
        <v>0</v>
      </c>
    </row>
    <row r="136" spans="2:43" s="854" customFormat="1">
      <c r="B136" s="845" t="s">
        <v>1094</v>
      </c>
      <c r="C136" s="823"/>
      <c r="D136" s="851"/>
      <c r="E136" s="852"/>
      <c r="F136" s="852"/>
      <c r="G136" s="905">
        <f>SUM(G137:G148)</f>
        <v>0</v>
      </c>
      <c r="H136" s="851"/>
      <c r="I136" s="852"/>
      <c r="J136" s="852"/>
      <c r="K136" s="905">
        <f>SUM(K137:K148)</f>
        <v>0</v>
      </c>
      <c r="L136" s="851"/>
      <c r="M136" s="852"/>
      <c r="N136" s="852"/>
      <c r="O136" s="905">
        <f>SUM(O137:O148)</f>
        <v>0</v>
      </c>
      <c r="P136" s="851"/>
      <c r="Q136" s="852"/>
      <c r="R136" s="852"/>
      <c r="S136" s="853">
        <f>SUM(S137:S148)</f>
        <v>0</v>
      </c>
      <c r="T136" s="884"/>
      <c r="U136" s="884"/>
      <c r="V136" s="884"/>
      <c r="W136" s="884"/>
      <c r="X136" s="884"/>
      <c r="Y136" s="884"/>
      <c r="Z136" s="884"/>
      <c r="AA136" s="884"/>
      <c r="AB136" s="884"/>
      <c r="AC136" s="884"/>
      <c r="AD136" s="884"/>
      <c r="AE136" s="884"/>
      <c r="AF136" s="884"/>
      <c r="AG136" s="884"/>
      <c r="AH136" s="884"/>
      <c r="AI136" s="884"/>
      <c r="AJ136" s="884"/>
      <c r="AK136" s="884"/>
      <c r="AL136" s="884"/>
      <c r="AM136" s="884"/>
      <c r="AN136" s="884"/>
      <c r="AO136" s="884"/>
      <c r="AP136" s="884"/>
      <c r="AQ136" s="884"/>
    </row>
    <row r="137" spans="2:43" s="854" customFormat="1">
      <c r="B137" s="855" t="s">
        <v>845</v>
      </c>
      <c r="C137" s="830" t="s">
        <v>102</v>
      </c>
      <c r="D137" s="827">
        <f>'Yatırımlar-Mevcut Bölge'!D137+'Yatırımlar-Genişleme1'!D137+'Yatırımlar-Genişleme2'!D137</f>
        <v>0</v>
      </c>
      <c r="E137" s="828" t="str">
        <f>IFERROR((('Yatırımlar-Mevcut Bölge'!D137*'Yatırımlar-Mevcut Bölge'!E137)+('Yatırımlar-Genişleme1'!D137*'Yatırımlar-Genişleme1'!E137)+('Yatırımlar-Genişleme2'!D137*'Yatırımlar-Genişleme2'!E137))/SUM('Yatırımlar-Mevcut Bölge'!D137,'Yatırımlar-Genişleme1'!D137,'Yatırımlar-Genişleme2'!D137),"")</f>
        <v/>
      </c>
      <c r="F137" s="828" t="str">
        <f>IFERROR((('Yatırımlar-Mevcut Bölge'!D137*'Yatırımlar-Mevcut Bölge'!F137)+('Yatırımlar-Genişleme1'!D137*'Yatırımlar-Genişleme1'!F137)+('Yatırımlar-Genişleme2'!D137*'Yatırımlar-Genişleme2'!F137))/SUM('Yatırımlar-Mevcut Bölge'!D137,'Yatırımlar-Genişleme1'!D137,'Yatırımlar-Genişleme2'!D137),"")</f>
        <v/>
      </c>
      <c r="G137" s="904" t="str">
        <f t="shared" ref="G137:G148" si="44">IFERROR(D137*(E137+F137),"")</f>
        <v/>
      </c>
      <c r="H137" s="827">
        <f>'Yatırımlar-Mevcut Bölge'!H137+'Yatırımlar-Genişleme1'!H137+'Yatırımlar-Genişleme2'!H137</f>
        <v>0</v>
      </c>
      <c r="I137" s="828" t="str">
        <f>IFERROR((('Yatırımlar-Mevcut Bölge'!H137*'Yatırımlar-Mevcut Bölge'!I137)+('Yatırımlar-Genişleme1'!H137*'Yatırımlar-Genişleme1'!I137)+('Yatırımlar-Genişleme2'!H137*'Yatırımlar-Genişleme2'!I137))/SUM('Yatırımlar-Mevcut Bölge'!H137,'Yatırımlar-Genişleme1'!H137,'Yatırımlar-Genişleme2'!H137),"")</f>
        <v/>
      </c>
      <c r="J137" s="828" t="str">
        <f>IFERROR((('Yatırımlar-Mevcut Bölge'!H137*'Yatırımlar-Mevcut Bölge'!J137)+('Yatırımlar-Genişleme1'!H137*'Yatırımlar-Genişleme1'!J137)+('Yatırımlar-Genişleme2'!H137*'Yatırımlar-Genişleme2'!J137))/SUM('Yatırımlar-Mevcut Bölge'!H137,'Yatırımlar-Genişleme1'!H137,'Yatırımlar-Genişleme2'!H137),"")</f>
        <v/>
      </c>
      <c r="K137" s="904" t="str">
        <f t="shared" ref="K137:K148" si="45">IFERROR(H137*(I137+J137),"")</f>
        <v/>
      </c>
      <c r="L137" s="827">
        <f>'Yatırımlar-Mevcut Bölge'!L137+'Yatırımlar-Genişleme1'!L137+'Yatırımlar-Genişleme2'!L137</f>
        <v>0</v>
      </c>
      <c r="M137" s="828" t="str">
        <f>IFERROR((('Yatırımlar-Mevcut Bölge'!L137*'Yatırımlar-Mevcut Bölge'!M137)+('Yatırımlar-Genişleme1'!L137*'Yatırımlar-Genişleme1'!M137)+('Yatırımlar-Genişleme2'!L137*'Yatırımlar-Genişleme2'!M137))/SUM('Yatırımlar-Mevcut Bölge'!L137,'Yatırımlar-Genişleme1'!L137,'Yatırımlar-Genişleme2'!L137),"")</f>
        <v/>
      </c>
      <c r="N137" s="828" t="str">
        <f>IFERROR((('Yatırımlar-Mevcut Bölge'!L137*'Yatırımlar-Mevcut Bölge'!N137)+('Yatırımlar-Genişleme1'!L137*'Yatırımlar-Genişleme1'!N137)+('Yatırımlar-Genişleme2'!L137*'Yatırımlar-Genişleme2'!N137))/SUM('Yatırımlar-Mevcut Bölge'!L137,'Yatırımlar-Genişleme1'!L137,'Yatırımlar-Genişleme2'!L137),"")</f>
        <v/>
      </c>
      <c r="O137" s="904" t="str">
        <f t="shared" ref="O137:O148" si="46">IFERROR(L137*(M137+N137),"")</f>
        <v/>
      </c>
      <c r="P137" s="827">
        <f>'Yatırımlar-Mevcut Bölge'!P137+'Yatırımlar-Genişleme1'!P137+'Yatırımlar-Genişleme2'!P137</f>
        <v>0</v>
      </c>
      <c r="Q137" s="828" t="str">
        <f>IFERROR((('Yatırımlar-Mevcut Bölge'!P137*'Yatırımlar-Mevcut Bölge'!Q137)+('Yatırımlar-Genişleme1'!P137*'Yatırımlar-Genişleme1'!Q137)+('Yatırımlar-Genişleme2'!P137*'Yatırımlar-Genişleme2'!Q137))/SUM('Yatırımlar-Mevcut Bölge'!P137,'Yatırımlar-Genişleme1'!P137,'Yatırımlar-Genişleme2'!P137),"")</f>
        <v/>
      </c>
      <c r="R137" s="828" t="str">
        <f>IFERROR((('Yatırımlar-Mevcut Bölge'!P137*'Yatırımlar-Mevcut Bölge'!R137)+('Yatırımlar-Genişleme1'!P137*'Yatırımlar-Genişleme1'!R137)+('Yatırımlar-Genişleme2'!P137*'Yatırımlar-Genişleme2'!R137))/SUM('Yatırımlar-Mevcut Bölge'!P137,'Yatırımlar-Genişleme1'!P137,'Yatırımlar-Genişleme2'!P137),"")</f>
        <v/>
      </c>
      <c r="S137" s="849" t="str">
        <f t="shared" ref="S137:S148" si="47">IFERROR(P137*(Q137+R137),"")</f>
        <v/>
      </c>
      <c r="T137" s="884"/>
      <c r="U137" s="884"/>
      <c r="V137" s="884"/>
      <c r="W137" s="884"/>
      <c r="X137" s="884"/>
      <c r="Y137" s="884"/>
      <c r="Z137" s="884"/>
      <c r="AA137" s="884"/>
      <c r="AB137" s="884"/>
      <c r="AC137" s="884"/>
      <c r="AD137" s="884"/>
      <c r="AE137" s="884"/>
      <c r="AF137" s="884"/>
      <c r="AG137" s="884"/>
      <c r="AH137" s="884"/>
      <c r="AI137" s="884"/>
      <c r="AJ137" s="884"/>
      <c r="AK137" s="884"/>
      <c r="AL137" s="884"/>
      <c r="AM137" s="884"/>
      <c r="AN137" s="884"/>
      <c r="AO137" s="884"/>
      <c r="AP137" s="884"/>
      <c r="AQ137" s="884"/>
    </row>
    <row r="138" spans="2:43" s="854" customFormat="1">
      <c r="B138" s="855" t="s">
        <v>846</v>
      </c>
      <c r="C138" s="830" t="s">
        <v>102</v>
      </c>
      <c r="D138" s="827">
        <f>'Yatırımlar-Mevcut Bölge'!D138+'Yatırımlar-Genişleme1'!D138+'Yatırımlar-Genişleme2'!D138</f>
        <v>0</v>
      </c>
      <c r="E138" s="828" t="str">
        <f>IFERROR((('Yatırımlar-Mevcut Bölge'!D138*'Yatırımlar-Mevcut Bölge'!E138)+('Yatırımlar-Genişleme1'!D138*'Yatırımlar-Genişleme1'!E138)+('Yatırımlar-Genişleme2'!D138*'Yatırımlar-Genişleme2'!E138))/SUM('Yatırımlar-Mevcut Bölge'!D138,'Yatırımlar-Genişleme1'!D138,'Yatırımlar-Genişleme2'!D138),"")</f>
        <v/>
      </c>
      <c r="F138" s="828" t="str">
        <f>IFERROR((('Yatırımlar-Mevcut Bölge'!D138*'Yatırımlar-Mevcut Bölge'!F138)+('Yatırımlar-Genişleme1'!D138*'Yatırımlar-Genişleme1'!F138)+('Yatırımlar-Genişleme2'!D138*'Yatırımlar-Genişleme2'!F138))/SUM('Yatırımlar-Mevcut Bölge'!D138,'Yatırımlar-Genişleme1'!D138,'Yatırımlar-Genişleme2'!D138),"")</f>
        <v/>
      </c>
      <c r="G138" s="904" t="str">
        <f t="shared" si="44"/>
        <v/>
      </c>
      <c r="H138" s="827">
        <f>'Yatırımlar-Mevcut Bölge'!H138+'Yatırımlar-Genişleme1'!H138+'Yatırımlar-Genişleme2'!H138</f>
        <v>0</v>
      </c>
      <c r="I138" s="828" t="str">
        <f>IFERROR((('Yatırımlar-Mevcut Bölge'!H138*'Yatırımlar-Mevcut Bölge'!I138)+('Yatırımlar-Genişleme1'!H138*'Yatırımlar-Genişleme1'!I138)+('Yatırımlar-Genişleme2'!H138*'Yatırımlar-Genişleme2'!I138))/SUM('Yatırımlar-Mevcut Bölge'!H138,'Yatırımlar-Genişleme1'!H138,'Yatırımlar-Genişleme2'!H138),"")</f>
        <v/>
      </c>
      <c r="J138" s="828" t="str">
        <f>IFERROR((('Yatırımlar-Mevcut Bölge'!H138*'Yatırımlar-Mevcut Bölge'!J138)+('Yatırımlar-Genişleme1'!H138*'Yatırımlar-Genişleme1'!J138)+('Yatırımlar-Genişleme2'!H138*'Yatırımlar-Genişleme2'!J138))/SUM('Yatırımlar-Mevcut Bölge'!H138,'Yatırımlar-Genişleme1'!H138,'Yatırımlar-Genişleme2'!H138),"")</f>
        <v/>
      </c>
      <c r="K138" s="904" t="str">
        <f t="shared" si="45"/>
        <v/>
      </c>
      <c r="L138" s="827">
        <f>'Yatırımlar-Mevcut Bölge'!L138+'Yatırımlar-Genişleme1'!L138+'Yatırımlar-Genişleme2'!L138</f>
        <v>0</v>
      </c>
      <c r="M138" s="828" t="str">
        <f>IFERROR((('Yatırımlar-Mevcut Bölge'!L138*'Yatırımlar-Mevcut Bölge'!M138)+('Yatırımlar-Genişleme1'!L138*'Yatırımlar-Genişleme1'!M138)+('Yatırımlar-Genişleme2'!L138*'Yatırımlar-Genişleme2'!M138))/SUM('Yatırımlar-Mevcut Bölge'!L138,'Yatırımlar-Genişleme1'!L138,'Yatırımlar-Genişleme2'!L138),"")</f>
        <v/>
      </c>
      <c r="N138" s="828" t="str">
        <f>IFERROR((('Yatırımlar-Mevcut Bölge'!L138*'Yatırımlar-Mevcut Bölge'!N138)+('Yatırımlar-Genişleme1'!L138*'Yatırımlar-Genişleme1'!N138)+('Yatırımlar-Genişleme2'!L138*'Yatırımlar-Genişleme2'!N138))/SUM('Yatırımlar-Mevcut Bölge'!L138,'Yatırımlar-Genişleme1'!L138,'Yatırımlar-Genişleme2'!L138),"")</f>
        <v/>
      </c>
      <c r="O138" s="904" t="str">
        <f t="shared" si="46"/>
        <v/>
      </c>
      <c r="P138" s="827">
        <f>'Yatırımlar-Mevcut Bölge'!P138+'Yatırımlar-Genişleme1'!P138+'Yatırımlar-Genişleme2'!P138</f>
        <v>0</v>
      </c>
      <c r="Q138" s="828" t="str">
        <f>IFERROR((('Yatırımlar-Mevcut Bölge'!P138*'Yatırımlar-Mevcut Bölge'!Q138)+('Yatırımlar-Genişleme1'!P138*'Yatırımlar-Genişleme1'!Q138)+('Yatırımlar-Genişleme2'!P138*'Yatırımlar-Genişleme2'!Q138))/SUM('Yatırımlar-Mevcut Bölge'!P138,'Yatırımlar-Genişleme1'!P138,'Yatırımlar-Genişleme2'!P138),"")</f>
        <v/>
      </c>
      <c r="R138" s="828" t="str">
        <f>IFERROR((('Yatırımlar-Mevcut Bölge'!P138*'Yatırımlar-Mevcut Bölge'!R138)+('Yatırımlar-Genişleme1'!P138*'Yatırımlar-Genişleme1'!R138)+('Yatırımlar-Genişleme2'!P138*'Yatırımlar-Genişleme2'!R138))/SUM('Yatırımlar-Mevcut Bölge'!P138,'Yatırımlar-Genişleme1'!P138,'Yatırımlar-Genişleme2'!P138),"")</f>
        <v/>
      </c>
      <c r="S138" s="849" t="str">
        <f t="shared" si="47"/>
        <v/>
      </c>
      <c r="T138" s="884"/>
      <c r="U138" s="884"/>
      <c r="V138" s="884"/>
      <c r="W138" s="884"/>
      <c r="X138" s="884"/>
      <c r="Y138" s="884"/>
      <c r="Z138" s="884"/>
      <c r="AA138" s="884"/>
      <c r="AB138" s="884"/>
      <c r="AC138" s="884"/>
      <c r="AD138" s="884"/>
      <c r="AE138" s="884"/>
      <c r="AF138" s="884"/>
      <c r="AG138" s="884"/>
      <c r="AH138" s="884"/>
      <c r="AI138" s="884"/>
      <c r="AJ138" s="884"/>
      <c r="AK138" s="884"/>
      <c r="AL138" s="884"/>
      <c r="AM138" s="884"/>
      <c r="AN138" s="884"/>
      <c r="AO138" s="884"/>
      <c r="AP138" s="884"/>
      <c r="AQ138" s="884"/>
    </row>
    <row r="139" spans="2:43" s="854" customFormat="1">
      <c r="B139" s="855" t="s">
        <v>847</v>
      </c>
      <c r="C139" s="830" t="s">
        <v>102</v>
      </c>
      <c r="D139" s="827">
        <f>'Yatırımlar-Mevcut Bölge'!D139+'Yatırımlar-Genişleme1'!D139+'Yatırımlar-Genişleme2'!D139</f>
        <v>0</v>
      </c>
      <c r="E139" s="828" t="str">
        <f>IFERROR((('Yatırımlar-Mevcut Bölge'!D139*'Yatırımlar-Mevcut Bölge'!E139)+('Yatırımlar-Genişleme1'!D139*'Yatırımlar-Genişleme1'!E139)+('Yatırımlar-Genişleme2'!D139*'Yatırımlar-Genişleme2'!E139))/SUM('Yatırımlar-Mevcut Bölge'!D139,'Yatırımlar-Genişleme1'!D139,'Yatırımlar-Genişleme2'!D139),"")</f>
        <v/>
      </c>
      <c r="F139" s="828" t="str">
        <f>IFERROR((('Yatırımlar-Mevcut Bölge'!D139*'Yatırımlar-Mevcut Bölge'!F139)+('Yatırımlar-Genişleme1'!D139*'Yatırımlar-Genişleme1'!F139)+('Yatırımlar-Genişleme2'!D139*'Yatırımlar-Genişleme2'!F139))/SUM('Yatırımlar-Mevcut Bölge'!D139,'Yatırımlar-Genişleme1'!D139,'Yatırımlar-Genişleme2'!D139),"")</f>
        <v/>
      </c>
      <c r="G139" s="904" t="str">
        <f t="shared" si="44"/>
        <v/>
      </c>
      <c r="H139" s="827">
        <f>'Yatırımlar-Mevcut Bölge'!H139+'Yatırımlar-Genişleme1'!H139+'Yatırımlar-Genişleme2'!H139</f>
        <v>0</v>
      </c>
      <c r="I139" s="828" t="str">
        <f>IFERROR((('Yatırımlar-Mevcut Bölge'!H139*'Yatırımlar-Mevcut Bölge'!I139)+('Yatırımlar-Genişleme1'!H139*'Yatırımlar-Genişleme1'!I139)+('Yatırımlar-Genişleme2'!H139*'Yatırımlar-Genişleme2'!I139))/SUM('Yatırımlar-Mevcut Bölge'!H139,'Yatırımlar-Genişleme1'!H139,'Yatırımlar-Genişleme2'!H139),"")</f>
        <v/>
      </c>
      <c r="J139" s="828" t="str">
        <f>IFERROR((('Yatırımlar-Mevcut Bölge'!H139*'Yatırımlar-Mevcut Bölge'!J139)+('Yatırımlar-Genişleme1'!H139*'Yatırımlar-Genişleme1'!J139)+('Yatırımlar-Genişleme2'!H139*'Yatırımlar-Genişleme2'!J139))/SUM('Yatırımlar-Mevcut Bölge'!H139,'Yatırımlar-Genişleme1'!H139,'Yatırımlar-Genişleme2'!H139),"")</f>
        <v/>
      </c>
      <c r="K139" s="904" t="str">
        <f t="shared" si="45"/>
        <v/>
      </c>
      <c r="L139" s="827">
        <f>'Yatırımlar-Mevcut Bölge'!L139+'Yatırımlar-Genişleme1'!L139+'Yatırımlar-Genişleme2'!L139</f>
        <v>0</v>
      </c>
      <c r="M139" s="828" t="str">
        <f>IFERROR((('Yatırımlar-Mevcut Bölge'!L139*'Yatırımlar-Mevcut Bölge'!M139)+('Yatırımlar-Genişleme1'!L139*'Yatırımlar-Genişleme1'!M139)+('Yatırımlar-Genişleme2'!L139*'Yatırımlar-Genişleme2'!M139))/SUM('Yatırımlar-Mevcut Bölge'!L139,'Yatırımlar-Genişleme1'!L139,'Yatırımlar-Genişleme2'!L139),"")</f>
        <v/>
      </c>
      <c r="N139" s="828" t="str">
        <f>IFERROR((('Yatırımlar-Mevcut Bölge'!L139*'Yatırımlar-Mevcut Bölge'!N139)+('Yatırımlar-Genişleme1'!L139*'Yatırımlar-Genişleme1'!N139)+('Yatırımlar-Genişleme2'!L139*'Yatırımlar-Genişleme2'!N139))/SUM('Yatırımlar-Mevcut Bölge'!L139,'Yatırımlar-Genişleme1'!L139,'Yatırımlar-Genişleme2'!L139),"")</f>
        <v/>
      </c>
      <c r="O139" s="904" t="str">
        <f t="shared" si="46"/>
        <v/>
      </c>
      <c r="P139" s="827">
        <f>'Yatırımlar-Mevcut Bölge'!P139+'Yatırımlar-Genişleme1'!P139+'Yatırımlar-Genişleme2'!P139</f>
        <v>0</v>
      </c>
      <c r="Q139" s="828" t="str">
        <f>IFERROR((('Yatırımlar-Mevcut Bölge'!P139*'Yatırımlar-Mevcut Bölge'!Q139)+('Yatırımlar-Genişleme1'!P139*'Yatırımlar-Genişleme1'!Q139)+('Yatırımlar-Genişleme2'!P139*'Yatırımlar-Genişleme2'!Q139))/SUM('Yatırımlar-Mevcut Bölge'!P139,'Yatırımlar-Genişleme1'!P139,'Yatırımlar-Genişleme2'!P139),"")</f>
        <v/>
      </c>
      <c r="R139" s="828" t="str">
        <f>IFERROR((('Yatırımlar-Mevcut Bölge'!P139*'Yatırımlar-Mevcut Bölge'!R139)+('Yatırımlar-Genişleme1'!P139*'Yatırımlar-Genişleme1'!R139)+('Yatırımlar-Genişleme2'!P139*'Yatırımlar-Genişleme2'!R139))/SUM('Yatırımlar-Mevcut Bölge'!P139,'Yatırımlar-Genişleme1'!P139,'Yatırımlar-Genişleme2'!P139),"")</f>
        <v/>
      </c>
      <c r="S139" s="849" t="str">
        <f t="shared" si="47"/>
        <v/>
      </c>
      <c r="T139" s="884"/>
      <c r="U139" s="884"/>
      <c r="V139" s="884"/>
      <c r="W139" s="884"/>
      <c r="X139" s="884"/>
      <c r="Y139" s="884"/>
      <c r="Z139" s="884"/>
      <c r="AA139" s="884"/>
      <c r="AB139" s="884"/>
      <c r="AC139" s="884"/>
      <c r="AD139" s="884"/>
      <c r="AE139" s="884"/>
      <c r="AF139" s="884"/>
      <c r="AG139" s="884"/>
      <c r="AH139" s="884"/>
      <c r="AI139" s="884"/>
      <c r="AJ139" s="884"/>
      <c r="AK139" s="884"/>
      <c r="AL139" s="884"/>
      <c r="AM139" s="884"/>
      <c r="AN139" s="884"/>
      <c r="AO139" s="884"/>
      <c r="AP139" s="884"/>
      <c r="AQ139" s="884"/>
    </row>
    <row r="140" spans="2:43" s="854" customFormat="1">
      <c r="B140" s="855" t="s">
        <v>848</v>
      </c>
      <c r="C140" s="830" t="s">
        <v>102</v>
      </c>
      <c r="D140" s="827">
        <f>'Yatırımlar-Mevcut Bölge'!D140+'Yatırımlar-Genişleme1'!D140+'Yatırımlar-Genişleme2'!D140</f>
        <v>0</v>
      </c>
      <c r="E140" s="828" t="str">
        <f>IFERROR((('Yatırımlar-Mevcut Bölge'!D140*'Yatırımlar-Mevcut Bölge'!E140)+('Yatırımlar-Genişleme1'!D140*'Yatırımlar-Genişleme1'!E140)+('Yatırımlar-Genişleme2'!D140*'Yatırımlar-Genişleme2'!E140))/SUM('Yatırımlar-Mevcut Bölge'!D140,'Yatırımlar-Genişleme1'!D140,'Yatırımlar-Genişleme2'!D140),"")</f>
        <v/>
      </c>
      <c r="F140" s="828" t="str">
        <f>IFERROR((('Yatırımlar-Mevcut Bölge'!D140*'Yatırımlar-Mevcut Bölge'!F140)+('Yatırımlar-Genişleme1'!D140*'Yatırımlar-Genişleme1'!F140)+('Yatırımlar-Genişleme2'!D140*'Yatırımlar-Genişleme2'!F140))/SUM('Yatırımlar-Mevcut Bölge'!D140,'Yatırımlar-Genişleme1'!D140,'Yatırımlar-Genişleme2'!D140),"")</f>
        <v/>
      </c>
      <c r="G140" s="904" t="str">
        <f t="shared" si="44"/>
        <v/>
      </c>
      <c r="H140" s="827">
        <f>'Yatırımlar-Mevcut Bölge'!H140+'Yatırımlar-Genişleme1'!H140+'Yatırımlar-Genişleme2'!H140</f>
        <v>0</v>
      </c>
      <c r="I140" s="828" t="str">
        <f>IFERROR((('Yatırımlar-Mevcut Bölge'!H140*'Yatırımlar-Mevcut Bölge'!I140)+('Yatırımlar-Genişleme1'!H140*'Yatırımlar-Genişleme1'!I140)+('Yatırımlar-Genişleme2'!H140*'Yatırımlar-Genişleme2'!I140))/SUM('Yatırımlar-Mevcut Bölge'!H140,'Yatırımlar-Genişleme1'!H140,'Yatırımlar-Genişleme2'!H140),"")</f>
        <v/>
      </c>
      <c r="J140" s="828" t="str">
        <f>IFERROR((('Yatırımlar-Mevcut Bölge'!H140*'Yatırımlar-Mevcut Bölge'!J140)+('Yatırımlar-Genişleme1'!H140*'Yatırımlar-Genişleme1'!J140)+('Yatırımlar-Genişleme2'!H140*'Yatırımlar-Genişleme2'!J140))/SUM('Yatırımlar-Mevcut Bölge'!H140,'Yatırımlar-Genişleme1'!H140,'Yatırımlar-Genişleme2'!H140),"")</f>
        <v/>
      </c>
      <c r="K140" s="904" t="str">
        <f t="shared" si="45"/>
        <v/>
      </c>
      <c r="L140" s="827">
        <f>'Yatırımlar-Mevcut Bölge'!L140+'Yatırımlar-Genişleme1'!L140+'Yatırımlar-Genişleme2'!L140</f>
        <v>0</v>
      </c>
      <c r="M140" s="828" t="str">
        <f>IFERROR((('Yatırımlar-Mevcut Bölge'!L140*'Yatırımlar-Mevcut Bölge'!M140)+('Yatırımlar-Genişleme1'!L140*'Yatırımlar-Genişleme1'!M140)+('Yatırımlar-Genişleme2'!L140*'Yatırımlar-Genişleme2'!M140))/SUM('Yatırımlar-Mevcut Bölge'!L140,'Yatırımlar-Genişleme1'!L140,'Yatırımlar-Genişleme2'!L140),"")</f>
        <v/>
      </c>
      <c r="N140" s="828" t="str">
        <f>IFERROR((('Yatırımlar-Mevcut Bölge'!L140*'Yatırımlar-Mevcut Bölge'!N140)+('Yatırımlar-Genişleme1'!L140*'Yatırımlar-Genişleme1'!N140)+('Yatırımlar-Genişleme2'!L140*'Yatırımlar-Genişleme2'!N140))/SUM('Yatırımlar-Mevcut Bölge'!L140,'Yatırımlar-Genişleme1'!L140,'Yatırımlar-Genişleme2'!L140),"")</f>
        <v/>
      </c>
      <c r="O140" s="904" t="str">
        <f t="shared" si="46"/>
        <v/>
      </c>
      <c r="P140" s="827">
        <f>'Yatırımlar-Mevcut Bölge'!P140+'Yatırımlar-Genişleme1'!P140+'Yatırımlar-Genişleme2'!P140</f>
        <v>0</v>
      </c>
      <c r="Q140" s="828" t="str">
        <f>IFERROR((('Yatırımlar-Mevcut Bölge'!P140*'Yatırımlar-Mevcut Bölge'!Q140)+('Yatırımlar-Genişleme1'!P140*'Yatırımlar-Genişleme1'!Q140)+('Yatırımlar-Genişleme2'!P140*'Yatırımlar-Genişleme2'!Q140))/SUM('Yatırımlar-Mevcut Bölge'!P140,'Yatırımlar-Genişleme1'!P140,'Yatırımlar-Genişleme2'!P140),"")</f>
        <v/>
      </c>
      <c r="R140" s="828" t="str">
        <f>IFERROR((('Yatırımlar-Mevcut Bölge'!P140*'Yatırımlar-Mevcut Bölge'!R140)+('Yatırımlar-Genişleme1'!P140*'Yatırımlar-Genişleme1'!R140)+('Yatırımlar-Genişleme2'!P140*'Yatırımlar-Genişleme2'!R140))/SUM('Yatırımlar-Mevcut Bölge'!P140,'Yatırımlar-Genişleme1'!P140,'Yatırımlar-Genişleme2'!P140),"")</f>
        <v/>
      </c>
      <c r="S140" s="849" t="str">
        <f t="shared" si="47"/>
        <v/>
      </c>
      <c r="T140" s="884"/>
      <c r="U140" s="884"/>
      <c r="V140" s="884"/>
      <c r="W140" s="884"/>
      <c r="X140" s="884"/>
      <c r="Y140" s="884"/>
      <c r="Z140" s="884"/>
      <c r="AA140" s="884"/>
      <c r="AB140" s="884"/>
      <c r="AC140" s="884"/>
      <c r="AD140" s="884"/>
      <c r="AE140" s="884"/>
      <c r="AF140" s="884"/>
      <c r="AG140" s="884"/>
      <c r="AH140" s="884"/>
      <c r="AI140" s="884"/>
      <c r="AJ140" s="884"/>
      <c r="AK140" s="884"/>
      <c r="AL140" s="884"/>
      <c r="AM140" s="884"/>
      <c r="AN140" s="884"/>
      <c r="AO140" s="884"/>
      <c r="AP140" s="884"/>
      <c r="AQ140" s="884"/>
    </row>
    <row r="141" spans="2:43" s="854" customFormat="1">
      <c r="B141" s="855" t="s">
        <v>849</v>
      </c>
      <c r="C141" s="830" t="s">
        <v>102</v>
      </c>
      <c r="D141" s="827">
        <f>'Yatırımlar-Mevcut Bölge'!D141+'Yatırımlar-Genişleme1'!D141+'Yatırımlar-Genişleme2'!D141</f>
        <v>0</v>
      </c>
      <c r="E141" s="828" t="str">
        <f>IFERROR((('Yatırımlar-Mevcut Bölge'!D141*'Yatırımlar-Mevcut Bölge'!E141)+('Yatırımlar-Genişleme1'!D141*'Yatırımlar-Genişleme1'!E141)+('Yatırımlar-Genişleme2'!D141*'Yatırımlar-Genişleme2'!E141))/SUM('Yatırımlar-Mevcut Bölge'!D141,'Yatırımlar-Genişleme1'!D141,'Yatırımlar-Genişleme2'!D141),"")</f>
        <v/>
      </c>
      <c r="F141" s="828" t="str">
        <f>IFERROR((('Yatırımlar-Mevcut Bölge'!D141*'Yatırımlar-Mevcut Bölge'!F141)+('Yatırımlar-Genişleme1'!D141*'Yatırımlar-Genişleme1'!F141)+('Yatırımlar-Genişleme2'!D141*'Yatırımlar-Genişleme2'!F141))/SUM('Yatırımlar-Mevcut Bölge'!D141,'Yatırımlar-Genişleme1'!D141,'Yatırımlar-Genişleme2'!D141),"")</f>
        <v/>
      </c>
      <c r="G141" s="904" t="str">
        <f t="shared" si="44"/>
        <v/>
      </c>
      <c r="H141" s="827">
        <f>'Yatırımlar-Mevcut Bölge'!H141+'Yatırımlar-Genişleme1'!H141+'Yatırımlar-Genişleme2'!H141</f>
        <v>0</v>
      </c>
      <c r="I141" s="828" t="str">
        <f>IFERROR((('Yatırımlar-Mevcut Bölge'!H141*'Yatırımlar-Mevcut Bölge'!I141)+('Yatırımlar-Genişleme1'!H141*'Yatırımlar-Genişleme1'!I141)+('Yatırımlar-Genişleme2'!H141*'Yatırımlar-Genişleme2'!I141))/SUM('Yatırımlar-Mevcut Bölge'!H141,'Yatırımlar-Genişleme1'!H141,'Yatırımlar-Genişleme2'!H141),"")</f>
        <v/>
      </c>
      <c r="J141" s="828" t="str">
        <f>IFERROR((('Yatırımlar-Mevcut Bölge'!H141*'Yatırımlar-Mevcut Bölge'!J141)+('Yatırımlar-Genişleme1'!H141*'Yatırımlar-Genişleme1'!J141)+('Yatırımlar-Genişleme2'!H141*'Yatırımlar-Genişleme2'!J141))/SUM('Yatırımlar-Mevcut Bölge'!H141,'Yatırımlar-Genişleme1'!H141,'Yatırımlar-Genişleme2'!H141),"")</f>
        <v/>
      </c>
      <c r="K141" s="904" t="str">
        <f t="shared" si="45"/>
        <v/>
      </c>
      <c r="L141" s="827">
        <f>'Yatırımlar-Mevcut Bölge'!L141+'Yatırımlar-Genişleme1'!L141+'Yatırımlar-Genişleme2'!L141</f>
        <v>0</v>
      </c>
      <c r="M141" s="828" t="str">
        <f>IFERROR((('Yatırımlar-Mevcut Bölge'!L141*'Yatırımlar-Mevcut Bölge'!M141)+('Yatırımlar-Genişleme1'!L141*'Yatırımlar-Genişleme1'!M141)+('Yatırımlar-Genişleme2'!L141*'Yatırımlar-Genişleme2'!M141))/SUM('Yatırımlar-Mevcut Bölge'!L141,'Yatırımlar-Genişleme1'!L141,'Yatırımlar-Genişleme2'!L141),"")</f>
        <v/>
      </c>
      <c r="N141" s="828" t="str">
        <f>IFERROR((('Yatırımlar-Mevcut Bölge'!L141*'Yatırımlar-Mevcut Bölge'!N141)+('Yatırımlar-Genişleme1'!L141*'Yatırımlar-Genişleme1'!N141)+('Yatırımlar-Genişleme2'!L141*'Yatırımlar-Genişleme2'!N141))/SUM('Yatırımlar-Mevcut Bölge'!L141,'Yatırımlar-Genişleme1'!L141,'Yatırımlar-Genişleme2'!L141),"")</f>
        <v/>
      </c>
      <c r="O141" s="904" t="str">
        <f t="shared" si="46"/>
        <v/>
      </c>
      <c r="P141" s="827">
        <f>'Yatırımlar-Mevcut Bölge'!P141+'Yatırımlar-Genişleme1'!P141+'Yatırımlar-Genişleme2'!P141</f>
        <v>0</v>
      </c>
      <c r="Q141" s="828" t="str">
        <f>IFERROR((('Yatırımlar-Mevcut Bölge'!P141*'Yatırımlar-Mevcut Bölge'!Q141)+('Yatırımlar-Genişleme1'!P141*'Yatırımlar-Genişleme1'!Q141)+('Yatırımlar-Genişleme2'!P141*'Yatırımlar-Genişleme2'!Q141))/SUM('Yatırımlar-Mevcut Bölge'!P141,'Yatırımlar-Genişleme1'!P141,'Yatırımlar-Genişleme2'!P141),"")</f>
        <v/>
      </c>
      <c r="R141" s="828" t="str">
        <f>IFERROR((('Yatırımlar-Mevcut Bölge'!P141*'Yatırımlar-Mevcut Bölge'!R141)+('Yatırımlar-Genişleme1'!P141*'Yatırımlar-Genişleme1'!R141)+('Yatırımlar-Genişleme2'!P141*'Yatırımlar-Genişleme2'!R141))/SUM('Yatırımlar-Mevcut Bölge'!P141,'Yatırımlar-Genişleme1'!P141,'Yatırımlar-Genişleme2'!P141),"")</f>
        <v/>
      </c>
      <c r="S141" s="849" t="str">
        <f t="shared" si="47"/>
        <v/>
      </c>
      <c r="T141" s="884"/>
      <c r="U141" s="884"/>
      <c r="V141" s="884"/>
      <c r="W141" s="884"/>
      <c r="X141" s="884"/>
      <c r="Y141" s="884"/>
      <c r="Z141" s="884"/>
      <c r="AA141" s="884"/>
      <c r="AB141" s="884"/>
      <c r="AC141" s="884"/>
      <c r="AD141" s="884"/>
      <c r="AE141" s="884"/>
      <c r="AF141" s="884"/>
      <c r="AG141" s="884"/>
      <c r="AH141" s="884"/>
      <c r="AI141" s="884"/>
      <c r="AJ141" s="884"/>
      <c r="AK141" s="884"/>
      <c r="AL141" s="884"/>
      <c r="AM141" s="884"/>
      <c r="AN141" s="884"/>
      <c r="AO141" s="884"/>
      <c r="AP141" s="884"/>
      <c r="AQ141" s="884"/>
    </row>
    <row r="142" spans="2:43" s="854" customFormat="1">
      <c r="B142" s="855" t="s">
        <v>850</v>
      </c>
      <c r="C142" s="830" t="s">
        <v>102</v>
      </c>
      <c r="D142" s="827">
        <f>'Yatırımlar-Mevcut Bölge'!D142+'Yatırımlar-Genişleme1'!D142+'Yatırımlar-Genişleme2'!D142</f>
        <v>0</v>
      </c>
      <c r="E142" s="828" t="str">
        <f>IFERROR((('Yatırımlar-Mevcut Bölge'!D142*'Yatırımlar-Mevcut Bölge'!E142)+('Yatırımlar-Genişleme1'!D142*'Yatırımlar-Genişleme1'!E142)+('Yatırımlar-Genişleme2'!D142*'Yatırımlar-Genişleme2'!E142))/SUM('Yatırımlar-Mevcut Bölge'!D142,'Yatırımlar-Genişleme1'!D142,'Yatırımlar-Genişleme2'!D142),"")</f>
        <v/>
      </c>
      <c r="F142" s="828" t="str">
        <f>IFERROR((('Yatırımlar-Mevcut Bölge'!D142*'Yatırımlar-Mevcut Bölge'!F142)+('Yatırımlar-Genişleme1'!D142*'Yatırımlar-Genişleme1'!F142)+('Yatırımlar-Genişleme2'!D142*'Yatırımlar-Genişleme2'!F142))/SUM('Yatırımlar-Mevcut Bölge'!D142,'Yatırımlar-Genişleme1'!D142,'Yatırımlar-Genişleme2'!D142),"")</f>
        <v/>
      </c>
      <c r="G142" s="904" t="str">
        <f t="shared" si="44"/>
        <v/>
      </c>
      <c r="H142" s="827">
        <f>'Yatırımlar-Mevcut Bölge'!H142+'Yatırımlar-Genişleme1'!H142+'Yatırımlar-Genişleme2'!H142</f>
        <v>0</v>
      </c>
      <c r="I142" s="828" t="str">
        <f>IFERROR((('Yatırımlar-Mevcut Bölge'!H142*'Yatırımlar-Mevcut Bölge'!I142)+('Yatırımlar-Genişleme1'!H142*'Yatırımlar-Genişleme1'!I142)+('Yatırımlar-Genişleme2'!H142*'Yatırımlar-Genişleme2'!I142))/SUM('Yatırımlar-Mevcut Bölge'!H142,'Yatırımlar-Genişleme1'!H142,'Yatırımlar-Genişleme2'!H142),"")</f>
        <v/>
      </c>
      <c r="J142" s="828" t="str">
        <f>IFERROR((('Yatırımlar-Mevcut Bölge'!H142*'Yatırımlar-Mevcut Bölge'!J142)+('Yatırımlar-Genişleme1'!H142*'Yatırımlar-Genişleme1'!J142)+('Yatırımlar-Genişleme2'!H142*'Yatırımlar-Genişleme2'!J142))/SUM('Yatırımlar-Mevcut Bölge'!H142,'Yatırımlar-Genişleme1'!H142,'Yatırımlar-Genişleme2'!H142),"")</f>
        <v/>
      </c>
      <c r="K142" s="904" t="str">
        <f t="shared" si="45"/>
        <v/>
      </c>
      <c r="L142" s="827">
        <f>'Yatırımlar-Mevcut Bölge'!L142+'Yatırımlar-Genişleme1'!L142+'Yatırımlar-Genişleme2'!L142</f>
        <v>0</v>
      </c>
      <c r="M142" s="828" t="str">
        <f>IFERROR((('Yatırımlar-Mevcut Bölge'!L142*'Yatırımlar-Mevcut Bölge'!M142)+('Yatırımlar-Genişleme1'!L142*'Yatırımlar-Genişleme1'!M142)+('Yatırımlar-Genişleme2'!L142*'Yatırımlar-Genişleme2'!M142))/SUM('Yatırımlar-Mevcut Bölge'!L142,'Yatırımlar-Genişleme1'!L142,'Yatırımlar-Genişleme2'!L142),"")</f>
        <v/>
      </c>
      <c r="N142" s="828" t="str">
        <f>IFERROR((('Yatırımlar-Mevcut Bölge'!L142*'Yatırımlar-Mevcut Bölge'!N142)+('Yatırımlar-Genişleme1'!L142*'Yatırımlar-Genişleme1'!N142)+('Yatırımlar-Genişleme2'!L142*'Yatırımlar-Genişleme2'!N142))/SUM('Yatırımlar-Mevcut Bölge'!L142,'Yatırımlar-Genişleme1'!L142,'Yatırımlar-Genişleme2'!L142),"")</f>
        <v/>
      </c>
      <c r="O142" s="904" t="str">
        <f t="shared" si="46"/>
        <v/>
      </c>
      <c r="P142" s="827">
        <f>'Yatırımlar-Mevcut Bölge'!P142+'Yatırımlar-Genişleme1'!P142+'Yatırımlar-Genişleme2'!P142</f>
        <v>0</v>
      </c>
      <c r="Q142" s="828" t="str">
        <f>IFERROR((('Yatırımlar-Mevcut Bölge'!P142*'Yatırımlar-Mevcut Bölge'!Q142)+('Yatırımlar-Genişleme1'!P142*'Yatırımlar-Genişleme1'!Q142)+('Yatırımlar-Genişleme2'!P142*'Yatırımlar-Genişleme2'!Q142))/SUM('Yatırımlar-Mevcut Bölge'!P142,'Yatırımlar-Genişleme1'!P142,'Yatırımlar-Genişleme2'!P142),"")</f>
        <v/>
      </c>
      <c r="R142" s="828" t="str">
        <f>IFERROR((('Yatırımlar-Mevcut Bölge'!P142*'Yatırımlar-Mevcut Bölge'!R142)+('Yatırımlar-Genişleme1'!P142*'Yatırımlar-Genişleme1'!R142)+('Yatırımlar-Genişleme2'!P142*'Yatırımlar-Genişleme2'!R142))/SUM('Yatırımlar-Mevcut Bölge'!P142,'Yatırımlar-Genişleme1'!P142,'Yatırımlar-Genişleme2'!P142),"")</f>
        <v/>
      </c>
      <c r="S142" s="849" t="str">
        <f t="shared" si="47"/>
        <v/>
      </c>
      <c r="T142" s="884"/>
      <c r="U142" s="884"/>
      <c r="V142" s="884"/>
      <c r="W142" s="884"/>
      <c r="X142" s="884"/>
      <c r="Y142" s="884"/>
      <c r="Z142" s="884"/>
      <c r="AA142" s="884"/>
      <c r="AB142" s="884"/>
      <c r="AC142" s="884"/>
      <c r="AD142" s="884"/>
      <c r="AE142" s="884"/>
      <c r="AF142" s="884"/>
      <c r="AG142" s="884"/>
      <c r="AH142" s="884"/>
      <c r="AI142" s="884"/>
      <c r="AJ142" s="884"/>
      <c r="AK142" s="884"/>
      <c r="AL142" s="884"/>
      <c r="AM142" s="884"/>
      <c r="AN142" s="884"/>
      <c r="AO142" s="884"/>
      <c r="AP142" s="884"/>
      <c r="AQ142" s="884"/>
    </row>
    <row r="143" spans="2:43" s="854" customFormat="1">
      <c r="B143" s="855" t="s">
        <v>851</v>
      </c>
      <c r="C143" s="830" t="s">
        <v>102</v>
      </c>
      <c r="D143" s="827">
        <f>'Yatırımlar-Mevcut Bölge'!D143+'Yatırımlar-Genişleme1'!D143+'Yatırımlar-Genişleme2'!D143</f>
        <v>0</v>
      </c>
      <c r="E143" s="828" t="str">
        <f>IFERROR((('Yatırımlar-Mevcut Bölge'!D143*'Yatırımlar-Mevcut Bölge'!E143)+('Yatırımlar-Genişleme1'!D143*'Yatırımlar-Genişleme1'!E143)+('Yatırımlar-Genişleme2'!D143*'Yatırımlar-Genişleme2'!E143))/SUM('Yatırımlar-Mevcut Bölge'!D143,'Yatırımlar-Genişleme1'!D143,'Yatırımlar-Genişleme2'!D143),"")</f>
        <v/>
      </c>
      <c r="F143" s="828" t="str">
        <f>IFERROR((('Yatırımlar-Mevcut Bölge'!D143*'Yatırımlar-Mevcut Bölge'!F143)+('Yatırımlar-Genişleme1'!D143*'Yatırımlar-Genişleme1'!F143)+('Yatırımlar-Genişleme2'!D143*'Yatırımlar-Genişleme2'!F143))/SUM('Yatırımlar-Mevcut Bölge'!D143,'Yatırımlar-Genişleme1'!D143,'Yatırımlar-Genişleme2'!D143),"")</f>
        <v/>
      </c>
      <c r="G143" s="904" t="str">
        <f t="shared" si="44"/>
        <v/>
      </c>
      <c r="H143" s="827">
        <f>'Yatırımlar-Mevcut Bölge'!H143+'Yatırımlar-Genişleme1'!H143+'Yatırımlar-Genişleme2'!H143</f>
        <v>0</v>
      </c>
      <c r="I143" s="828" t="str">
        <f>IFERROR((('Yatırımlar-Mevcut Bölge'!H143*'Yatırımlar-Mevcut Bölge'!I143)+('Yatırımlar-Genişleme1'!H143*'Yatırımlar-Genişleme1'!I143)+('Yatırımlar-Genişleme2'!H143*'Yatırımlar-Genişleme2'!I143))/SUM('Yatırımlar-Mevcut Bölge'!H143,'Yatırımlar-Genişleme1'!H143,'Yatırımlar-Genişleme2'!H143),"")</f>
        <v/>
      </c>
      <c r="J143" s="828" t="str">
        <f>IFERROR((('Yatırımlar-Mevcut Bölge'!H143*'Yatırımlar-Mevcut Bölge'!J143)+('Yatırımlar-Genişleme1'!H143*'Yatırımlar-Genişleme1'!J143)+('Yatırımlar-Genişleme2'!H143*'Yatırımlar-Genişleme2'!J143))/SUM('Yatırımlar-Mevcut Bölge'!H143,'Yatırımlar-Genişleme1'!H143,'Yatırımlar-Genişleme2'!H143),"")</f>
        <v/>
      </c>
      <c r="K143" s="904" t="str">
        <f t="shared" si="45"/>
        <v/>
      </c>
      <c r="L143" s="827">
        <f>'Yatırımlar-Mevcut Bölge'!L143+'Yatırımlar-Genişleme1'!L143+'Yatırımlar-Genişleme2'!L143</f>
        <v>0</v>
      </c>
      <c r="M143" s="828" t="str">
        <f>IFERROR((('Yatırımlar-Mevcut Bölge'!L143*'Yatırımlar-Mevcut Bölge'!M143)+('Yatırımlar-Genişleme1'!L143*'Yatırımlar-Genişleme1'!M143)+('Yatırımlar-Genişleme2'!L143*'Yatırımlar-Genişleme2'!M143))/SUM('Yatırımlar-Mevcut Bölge'!L143,'Yatırımlar-Genişleme1'!L143,'Yatırımlar-Genişleme2'!L143),"")</f>
        <v/>
      </c>
      <c r="N143" s="828" t="str">
        <f>IFERROR((('Yatırımlar-Mevcut Bölge'!L143*'Yatırımlar-Mevcut Bölge'!N143)+('Yatırımlar-Genişleme1'!L143*'Yatırımlar-Genişleme1'!N143)+('Yatırımlar-Genişleme2'!L143*'Yatırımlar-Genişleme2'!N143))/SUM('Yatırımlar-Mevcut Bölge'!L143,'Yatırımlar-Genişleme1'!L143,'Yatırımlar-Genişleme2'!L143),"")</f>
        <v/>
      </c>
      <c r="O143" s="904" t="str">
        <f t="shared" si="46"/>
        <v/>
      </c>
      <c r="P143" s="827">
        <f>'Yatırımlar-Mevcut Bölge'!P143+'Yatırımlar-Genişleme1'!P143+'Yatırımlar-Genişleme2'!P143</f>
        <v>0</v>
      </c>
      <c r="Q143" s="828" t="str">
        <f>IFERROR((('Yatırımlar-Mevcut Bölge'!P143*'Yatırımlar-Mevcut Bölge'!Q143)+('Yatırımlar-Genişleme1'!P143*'Yatırımlar-Genişleme1'!Q143)+('Yatırımlar-Genişleme2'!P143*'Yatırımlar-Genişleme2'!Q143))/SUM('Yatırımlar-Mevcut Bölge'!P143,'Yatırımlar-Genişleme1'!P143,'Yatırımlar-Genişleme2'!P143),"")</f>
        <v/>
      </c>
      <c r="R143" s="828" t="str">
        <f>IFERROR((('Yatırımlar-Mevcut Bölge'!P143*'Yatırımlar-Mevcut Bölge'!R143)+('Yatırımlar-Genişleme1'!P143*'Yatırımlar-Genişleme1'!R143)+('Yatırımlar-Genişleme2'!P143*'Yatırımlar-Genişleme2'!R143))/SUM('Yatırımlar-Mevcut Bölge'!P143,'Yatırımlar-Genişleme1'!P143,'Yatırımlar-Genişleme2'!P143),"")</f>
        <v/>
      </c>
      <c r="S143" s="849" t="str">
        <f t="shared" si="47"/>
        <v/>
      </c>
      <c r="T143" s="884"/>
      <c r="U143" s="884"/>
      <c r="V143" s="884"/>
      <c r="W143" s="884"/>
      <c r="X143" s="884"/>
      <c r="Y143" s="884"/>
      <c r="Z143" s="884"/>
      <c r="AA143" s="884"/>
      <c r="AB143" s="884"/>
      <c r="AC143" s="884"/>
      <c r="AD143" s="884"/>
      <c r="AE143" s="884"/>
      <c r="AF143" s="884"/>
      <c r="AG143" s="884"/>
      <c r="AH143" s="884"/>
      <c r="AI143" s="884"/>
      <c r="AJ143" s="884"/>
      <c r="AK143" s="884"/>
      <c r="AL143" s="884"/>
      <c r="AM143" s="884"/>
      <c r="AN143" s="884"/>
      <c r="AO143" s="884"/>
      <c r="AP143" s="884"/>
      <c r="AQ143" s="884"/>
    </row>
    <row r="144" spans="2:43" s="854" customFormat="1">
      <c r="B144" s="855" t="s">
        <v>852</v>
      </c>
      <c r="C144" s="830" t="s">
        <v>102</v>
      </c>
      <c r="D144" s="827">
        <f>'Yatırımlar-Mevcut Bölge'!D144+'Yatırımlar-Genişleme1'!D144+'Yatırımlar-Genişleme2'!D144</f>
        <v>0</v>
      </c>
      <c r="E144" s="828" t="str">
        <f>IFERROR((('Yatırımlar-Mevcut Bölge'!D144*'Yatırımlar-Mevcut Bölge'!E144)+('Yatırımlar-Genişleme1'!D144*'Yatırımlar-Genişleme1'!E144)+('Yatırımlar-Genişleme2'!D144*'Yatırımlar-Genişleme2'!E144))/SUM('Yatırımlar-Mevcut Bölge'!D144,'Yatırımlar-Genişleme1'!D144,'Yatırımlar-Genişleme2'!D144),"")</f>
        <v/>
      </c>
      <c r="F144" s="828" t="str">
        <f>IFERROR((('Yatırımlar-Mevcut Bölge'!D144*'Yatırımlar-Mevcut Bölge'!F144)+('Yatırımlar-Genişleme1'!D144*'Yatırımlar-Genişleme1'!F144)+('Yatırımlar-Genişleme2'!D144*'Yatırımlar-Genişleme2'!F144))/SUM('Yatırımlar-Mevcut Bölge'!D144,'Yatırımlar-Genişleme1'!D144,'Yatırımlar-Genişleme2'!D144),"")</f>
        <v/>
      </c>
      <c r="G144" s="904" t="str">
        <f t="shared" si="44"/>
        <v/>
      </c>
      <c r="H144" s="827">
        <f>'Yatırımlar-Mevcut Bölge'!H144+'Yatırımlar-Genişleme1'!H144+'Yatırımlar-Genişleme2'!H144</f>
        <v>0</v>
      </c>
      <c r="I144" s="828" t="str">
        <f>IFERROR((('Yatırımlar-Mevcut Bölge'!H144*'Yatırımlar-Mevcut Bölge'!I144)+('Yatırımlar-Genişleme1'!H144*'Yatırımlar-Genişleme1'!I144)+('Yatırımlar-Genişleme2'!H144*'Yatırımlar-Genişleme2'!I144))/SUM('Yatırımlar-Mevcut Bölge'!H144,'Yatırımlar-Genişleme1'!H144,'Yatırımlar-Genişleme2'!H144),"")</f>
        <v/>
      </c>
      <c r="J144" s="828" t="str">
        <f>IFERROR((('Yatırımlar-Mevcut Bölge'!H144*'Yatırımlar-Mevcut Bölge'!J144)+('Yatırımlar-Genişleme1'!H144*'Yatırımlar-Genişleme1'!J144)+('Yatırımlar-Genişleme2'!H144*'Yatırımlar-Genişleme2'!J144))/SUM('Yatırımlar-Mevcut Bölge'!H144,'Yatırımlar-Genişleme1'!H144,'Yatırımlar-Genişleme2'!H144),"")</f>
        <v/>
      </c>
      <c r="K144" s="904" t="str">
        <f t="shared" si="45"/>
        <v/>
      </c>
      <c r="L144" s="827">
        <f>'Yatırımlar-Mevcut Bölge'!L144+'Yatırımlar-Genişleme1'!L144+'Yatırımlar-Genişleme2'!L144</f>
        <v>0</v>
      </c>
      <c r="M144" s="828" t="str">
        <f>IFERROR((('Yatırımlar-Mevcut Bölge'!L144*'Yatırımlar-Mevcut Bölge'!M144)+('Yatırımlar-Genişleme1'!L144*'Yatırımlar-Genişleme1'!M144)+('Yatırımlar-Genişleme2'!L144*'Yatırımlar-Genişleme2'!M144))/SUM('Yatırımlar-Mevcut Bölge'!L144,'Yatırımlar-Genişleme1'!L144,'Yatırımlar-Genişleme2'!L144),"")</f>
        <v/>
      </c>
      <c r="N144" s="828" t="str">
        <f>IFERROR((('Yatırımlar-Mevcut Bölge'!L144*'Yatırımlar-Mevcut Bölge'!N144)+('Yatırımlar-Genişleme1'!L144*'Yatırımlar-Genişleme1'!N144)+('Yatırımlar-Genişleme2'!L144*'Yatırımlar-Genişleme2'!N144))/SUM('Yatırımlar-Mevcut Bölge'!L144,'Yatırımlar-Genişleme1'!L144,'Yatırımlar-Genişleme2'!L144),"")</f>
        <v/>
      </c>
      <c r="O144" s="904" t="str">
        <f t="shared" si="46"/>
        <v/>
      </c>
      <c r="P144" s="827">
        <f>'Yatırımlar-Mevcut Bölge'!P144+'Yatırımlar-Genişleme1'!P144+'Yatırımlar-Genişleme2'!P144</f>
        <v>0</v>
      </c>
      <c r="Q144" s="828" t="str">
        <f>IFERROR((('Yatırımlar-Mevcut Bölge'!P144*'Yatırımlar-Mevcut Bölge'!Q144)+('Yatırımlar-Genişleme1'!P144*'Yatırımlar-Genişleme1'!Q144)+('Yatırımlar-Genişleme2'!P144*'Yatırımlar-Genişleme2'!Q144))/SUM('Yatırımlar-Mevcut Bölge'!P144,'Yatırımlar-Genişleme1'!P144,'Yatırımlar-Genişleme2'!P144),"")</f>
        <v/>
      </c>
      <c r="R144" s="828" t="str">
        <f>IFERROR((('Yatırımlar-Mevcut Bölge'!P144*'Yatırımlar-Mevcut Bölge'!R144)+('Yatırımlar-Genişleme1'!P144*'Yatırımlar-Genişleme1'!R144)+('Yatırımlar-Genişleme2'!P144*'Yatırımlar-Genişleme2'!R144))/SUM('Yatırımlar-Mevcut Bölge'!P144,'Yatırımlar-Genişleme1'!P144,'Yatırımlar-Genişleme2'!P144),"")</f>
        <v/>
      </c>
      <c r="S144" s="849" t="str">
        <f t="shared" si="47"/>
        <v/>
      </c>
      <c r="T144" s="884"/>
      <c r="U144" s="884"/>
      <c r="V144" s="884"/>
      <c r="W144" s="884"/>
      <c r="X144" s="884"/>
      <c r="Y144" s="884"/>
      <c r="Z144" s="884"/>
      <c r="AA144" s="884"/>
      <c r="AB144" s="884"/>
      <c r="AC144" s="884"/>
      <c r="AD144" s="884"/>
      <c r="AE144" s="884"/>
      <c r="AF144" s="884"/>
      <c r="AG144" s="884"/>
      <c r="AH144" s="884"/>
      <c r="AI144" s="884"/>
      <c r="AJ144" s="884"/>
      <c r="AK144" s="884"/>
      <c r="AL144" s="884"/>
      <c r="AM144" s="884"/>
      <c r="AN144" s="884"/>
      <c r="AO144" s="884"/>
      <c r="AP144" s="884"/>
      <c r="AQ144" s="884"/>
    </row>
    <row r="145" spans="2:43" s="854" customFormat="1">
      <c r="B145" s="855" t="s">
        <v>853</v>
      </c>
      <c r="C145" s="830" t="s">
        <v>102</v>
      </c>
      <c r="D145" s="827">
        <f>'Yatırımlar-Mevcut Bölge'!D145+'Yatırımlar-Genişleme1'!D145+'Yatırımlar-Genişleme2'!D145</f>
        <v>0</v>
      </c>
      <c r="E145" s="828" t="str">
        <f>IFERROR((('Yatırımlar-Mevcut Bölge'!D145*'Yatırımlar-Mevcut Bölge'!E145)+('Yatırımlar-Genişleme1'!D145*'Yatırımlar-Genişleme1'!E145)+('Yatırımlar-Genişleme2'!D145*'Yatırımlar-Genişleme2'!E145))/SUM('Yatırımlar-Mevcut Bölge'!D145,'Yatırımlar-Genişleme1'!D145,'Yatırımlar-Genişleme2'!D145),"")</f>
        <v/>
      </c>
      <c r="F145" s="828" t="str">
        <f>IFERROR((('Yatırımlar-Mevcut Bölge'!D145*'Yatırımlar-Mevcut Bölge'!F145)+('Yatırımlar-Genişleme1'!D145*'Yatırımlar-Genişleme1'!F145)+('Yatırımlar-Genişleme2'!D145*'Yatırımlar-Genişleme2'!F145))/SUM('Yatırımlar-Mevcut Bölge'!D145,'Yatırımlar-Genişleme1'!D145,'Yatırımlar-Genişleme2'!D145),"")</f>
        <v/>
      </c>
      <c r="G145" s="904" t="str">
        <f t="shared" si="44"/>
        <v/>
      </c>
      <c r="H145" s="827">
        <f>'Yatırımlar-Mevcut Bölge'!H145+'Yatırımlar-Genişleme1'!H145+'Yatırımlar-Genişleme2'!H145</f>
        <v>0</v>
      </c>
      <c r="I145" s="828" t="str">
        <f>IFERROR((('Yatırımlar-Mevcut Bölge'!H145*'Yatırımlar-Mevcut Bölge'!I145)+('Yatırımlar-Genişleme1'!H145*'Yatırımlar-Genişleme1'!I145)+('Yatırımlar-Genişleme2'!H145*'Yatırımlar-Genişleme2'!I145))/SUM('Yatırımlar-Mevcut Bölge'!H145,'Yatırımlar-Genişleme1'!H145,'Yatırımlar-Genişleme2'!H145),"")</f>
        <v/>
      </c>
      <c r="J145" s="828" t="str">
        <f>IFERROR((('Yatırımlar-Mevcut Bölge'!H145*'Yatırımlar-Mevcut Bölge'!J145)+('Yatırımlar-Genişleme1'!H145*'Yatırımlar-Genişleme1'!J145)+('Yatırımlar-Genişleme2'!H145*'Yatırımlar-Genişleme2'!J145))/SUM('Yatırımlar-Mevcut Bölge'!H145,'Yatırımlar-Genişleme1'!H145,'Yatırımlar-Genişleme2'!H145),"")</f>
        <v/>
      </c>
      <c r="K145" s="904" t="str">
        <f t="shared" si="45"/>
        <v/>
      </c>
      <c r="L145" s="827">
        <f>'Yatırımlar-Mevcut Bölge'!L145+'Yatırımlar-Genişleme1'!L145+'Yatırımlar-Genişleme2'!L145</f>
        <v>0</v>
      </c>
      <c r="M145" s="828" t="str">
        <f>IFERROR((('Yatırımlar-Mevcut Bölge'!L145*'Yatırımlar-Mevcut Bölge'!M145)+('Yatırımlar-Genişleme1'!L145*'Yatırımlar-Genişleme1'!M145)+('Yatırımlar-Genişleme2'!L145*'Yatırımlar-Genişleme2'!M145))/SUM('Yatırımlar-Mevcut Bölge'!L145,'Yatırımlar-Genişleme1'!L145,'Yatırımlar-Genişleme2'!L145),"")</f>
        <v/>
      </c>
      <c r="N145" s="828" t="str">
        <f>IFERROR((('Yatırımlar-Mevcut Bölge'!L145*'Yatırımlar-Mevcut Bölge'!N145)+('Yatırımlar-Genişleme1'!L145*'Yatırımlar-Genişleme1'!N145)+('Yatırımlar-Genişleme2'!L145*'Yatırımlar-Genişleme2'!N145))/SUM('Yatırımlar-Mevcut Bölge'!L145,'Yatırımlar-Genişleme1'!L145,'Yatırımlar-Genişleme2'!L145),"")</f>
        <v/>
      </c>
      <c r="O145" s="904" t="str">
        <f t="shared" si="46"/>
        <v/>
      </c>
      <c r="P145" s="827">
        <f>'Yatırımlar-Mevcut Bölge'!P145+'Yatırımlar-Genişleme1'!P145+'Yatırımlar-Genişleme2'!P145</f>
        <v>0</v>
      </c>
      <c r="Q145" s="828" t="str">
        <f>IFERROR((('Yatırımlar-Mevcut Bölge'!P145*'Yatırımlar-Mevcut Bölge'!Q145)+('Yatırımlar-Genişleme1'!P145*'Yatırımlar-Genişleme1'!Q145)+('Yatırımlar-Genişleme2'!P145*'Yatırımlar-Genişleme2'!Q145))/SUM('Yatırımlar-Mevcut Bölge'!P145,'Yatırımlar-Genişleme1'!P145,'Yatırımlar-Genişleme2'!P145),"")</f>
        <v/>
      </c>
      <c r="R145" s="828" t="str">
        <f>IFERROR((('Yatırımlar-Mevcut Bölge'!P145*'Yatırımlar-Mevcut Bölge'!R145)+('Yatırımlar-Genişleme1'!P145*'Yatırımlar-Genişleme1'!R145)+('Yatırımlar-Genişleme2'!P145*'Yatırımlar-Genişleme2'!R145))/SUM('Yatırımlar-Mevcut Bölge'!P145,'Yatırımlar-Genişleme1'!P145,'Yatırımlar-Genişleme2'!P145),"")</f>
        <v/>
      </c>
      <c r="S145" s="849" t="str">
        <f t="shared" si="47"/>
        <v/>
      </c>
      <c r="T145" s="884"/>
      <c r="U145" s="884"/>
      <c r="V145" s="884"/>
      <c r="W145" s="884"/>
      <c r="X145" s="884"/>
      <c r="Y145" s="884"/>
      <c r="Z145" s="884"/>
      <c r="AA145" s="884"/>
      <c r="AB145" s="884"/>
      <c r="AC145" s="884"/>
      <c r="AD145" s="884"/>
      <c r="AE145" s="884"/>
      <c r="AF145" s="884"/>
      <c r="AG145" s="884"/>
      <c r="AH145" s="884"/>
      <c r="AI145" s="884"/>
      <c r="AJ145" s="884"/>
      <c r="AK145" s="884"/>
      <c r="AL145" s="884"/>
      <c r="AM145" s="884"/>
      <c r="AN145" s="884"/>
      <c r="AO145" s="884"/>
      <c r="AP145" s="884"/>
      <c r="AQ145" s="884"/>
    </row>
    <row r="146" spans="2:43" s="854" customFormat="1">
      <c r="B146" s="855" t="s">
        <v>854</v>
      </c>
      <c r="C146" s="830" t="s">
        <v>102</v>
      </c>
      <c r="D146" s="827">
        <f>'Yatırımlar-Mevcut Bölge'!D146+'Yatırımlar-Genişleme1'!D146+'Yatırımlar-Genişleme2'!D146</f>
        <v>0</v>
      </c>
      <c r="E146" s="828" t="str">
        <f>IFERROR((('Yatırımlar-Mevcut Bölge'!D146*'Yatırımlar-Mevcut Bölge'!E146)+('Yatırımlar-Genişleme1'!D146*'Yatırımlar-Genişleme1'!E146)+('Yatırımlar-Genişleme2'!D146*'Yatırımlar-Genişleme2'!E146))/SUM('Yatırımlar-Mevcut Bölge'!D146,'Yatırımlar-Genişleme1'!D146,'Yatırımlar-Genişleme2'!D146),"")</f>
        <v/>
      </c>
      <c r="F146" s="828" t="str">
        <f>IFERROR((('Yatırımlar-Mevcut Bölge'!D146*'Yatırımlar-Mevcut Bölge'!F146)+('Yatırımlar-Genişleme1'!D146*'Yatırımlar-Genişleme1'!F146)+('Yatırımlar-Genişleme2'!D146*'Yatırımlar-Genişleme2'!F146))/SUM('Yatırımlar-Mevcut Bölge'!D146,'Yatırımlar-Genişleme1'!D146,'Yatırımlar-Genişleme2'!D146),"")</f>
        <v/>
      </c>
      <c r="G146" s="904" t="str">
        <f t="shared" si="44"/>
        <v/>
      </c>
      <c r="H146" s="827">
        <f>'Yatırımlar-Mevcut Bölge'!H146+'Yatırımlar-Genişleme1'!H146+'Yatırımlar-Genişleme2'!H146</f>
        <v>0</v>
      </c>
      <c r="I146" s="828" t="str">
        <f>IFERROR((('Yatırımlar-Mevcut Bölge'!H146*'Yatırımlar-Mevcut Bölge'!I146)+('Yatırımlar-Genişleme1'!H146*'Yatırımlar-Genişleme1'!I146)+('Yatırımlar-Genişleme2'!H146*'Yatırımlar-Genişleme2'!I146))/SUM('Yatırımlar-Mevcut Bölge'!H146,'Yatırımlar-Genişleme1'!H146,'Yatırımlar-Genişleme2'!H146),"")</f>
        <v/>
      </c>
      <c r="J146" s="828" t="str">
        <f>IFERROR((('Yatırımlar-Mevcut Bölge'!H146*'Yatırımlar-Mevcut Bölge'!J146)+('Yatırımlar-Genişleme1'!H146*'Yatırımlar-Genişleme1'!J146)+('Yatırımlar-Genişleme2'!H146*'Yatırımlar-Genişleme2'!J146))/SUM('Yatırımlar-Mevcut Bölge'!H146,'Yatırımlar-Genişleme1'!H146,'Yatırımlar-Genişleme2'!H146),"")</f>
        <v/>
      </c>
      <c r="K146" s="904" t="str">
        <f t="shared" si="45"/>
        <v/>
      </c>
      <c r="L146" s="827">
        <f>'Yatırımlar-Mevcut Bölge'!L146+'Yatırımlar-Genişleme1'!L146+'Yatırımlar-Genişleme2'!L146</f>
        <v>0</v>
      </c>
      <c r="M146" s="828" t="str">
        <f>IFERROR((('Yatırımlar-Mevcut Bölge'!L146*'Yatırımlar-Mevcut Bölge'!M146)+('Yatırımlar-Genişleme1'!L146*'Yatırımlar-Genişleme1'!M146)+('Yatırımlar-Genişleme2'!L146*'Yatırımlar-Genişleme2'!M146))/SUM('Yatırımlar-Mevcut Bölge'!L146,'Yatırımlar-Genişleme1'!L146,'Yatırımlar-Genişleme2'!L146),"")</f>
        <v/>
      </c>
      <c r="N146" s="828" t="str">
        <f>IFERROR((('Yatırımlar-Mevcut Bölge'!L146*'Yatırımlar-Mevcut Bölge'!N146)+('Yatırımlar-Genişleme1'!L146*'Yatırımlar-Genişleme1'!N146)+('Yatırımlar-Genişleme2'!L146*'Yatırımlar-Genişleme2'!N146))/SUM('Yatırımlar-Mevcut Bölge'!L146,'Yatırımlar-Genişleme1'!L146,'Yatırımlar-Genişleme2'!L146),"")</f>
        <v/>
      </c>
      <c r="O146" s="904" t="str">
        <f t="shared" si="46"/>
        <v/>
      </c>
      <c r="P146" s="827">
        <f>'Yatırımlar-Mevcut Bölge'!P146+'Yatırımlar-Genişleme1'!P146+'Yatırımlar-Genişleme2'!P146</f>
        <v>0</v>
      </c>
      <c r="Q146" s="828" t="str">
        <f>IFERROR((('Yatırımlar-Mevcut Bölge'!P146*'Yatırımlar-Mevcut Bölge'!Q146)+('Yatırımlar-Genişleme1'!P146*'Yatırımlar-Genişleme1'!Q146)+('Yatırımlar-Genişleme2'!P146*'Yatırımlar-Genişleme2'!Q146))/SUM('Yatırımlar-Mevcut Bölge'!P146,'Yatırımlar-Genişleme1'!P146,'Yatırımlar-Genişleme2'!P146),"")</f>
        <v/>
      </c>
      <c r="R146" s="828" t="str">
        <f>IFERROR((('Yatırımlar-Mevcut Bölge'!P146*'Yatırımlar-Mevcut Bölge'!R146)+('Yatırımlar-Genişleme1'!P146*'Yatırımlar-Genişleme1'!R146)+('Yatırımlar-Genişleme2'!P146*'Yatırımlar-Genişleme2'!R146))/SUM('Yatırımlar-Mevcut Bölge'!P146,'Yatırımlar-Genişleme1'!P146,'Yatırımlar-Genişleme2'!P146),"")</f>
        <v/>
      </c>
      <c r="S146" s="849" t="str">
        <f t="shared" si="47"/>
        <v/>
      </c>
      <c r="T146" s="884"/>
      <c r="U146" s="884"/>
      <c r="V146" s="884"/>
      <c r="W146" s="884"/>
      <c r="X146" s="884"/>
      <c r="Y146" s="884"/>
      <c r="Z146" s="884"/>
      <c r="AA146" s="884"/>
      <c r="AB146" s="884"/>
      <c r="AC146" s="884"/>
      <c r="AD146" s="884"/>
      <c r="AE146" s="884"/>
      <c r="AF146" s="884"/>
      <c r="AG146" s="884"/>
      <c r="AH146" s="884"/>
      <c r="AI146" s="884"/>
      <c r="AJ146" s="884"/>
      <c r="AK146" s="884"/>
      <c r="AL146" s="884"/>
      <c r="AM146" s="884"/>
      <c r="AN146" s="884"/>
      <c r="AO146" s="884"/>
      <c r="AP146" s="884"/>
      <c r="AQ146" s="884"/>
    </row>
    <row r="147" spans="2:43" s="854" customFormat="1">
      <c r="B147" s="855" t="s">
        <v>855</v>
      </c>
      <c r="C147" s="830" t="s">
        <v>102</v>
      </c>
      <c r="D147" s="827">
        <f>'Yatırımlar-Mevcut Bölge'!D147+'Yatırımlar-Genişleme1'!D147+'Yatırımlar-Genişleme2'!D147</f>
        <v>0</v>
      </c>
      <c r="E147" s="828" t="str">
        <f>IFERROR((('Yatırımlar-Mevcut Bölge'!D147*'Yatırımlar-Mevcut Bölge'!E147)+('Yatırımlar-Genişleme1'!D147*'Yatırımlar-Genişleme1'!E147)+('Yatırımlar-Genişleme2'!D147*'Yatırımlar-Genişleme2'!E147))/SUM('Yatırımlar-Mevcut Bölge'!D147,'Yatırımlar-Genişleme1'!D147,'Yatırımlar-Genişleme2'!D147),"")</f>
        <v/>
      </c>
      <c r="F147" s="828" t="str">
        <f>IFERROR((('Yatırımlar-Mevcut Bölge'!D147*'Yatırımlar-Mevcut Bölge'!F147)+('Yatırımlar-Genişleme1'!D147*'Yatırımlar-Genişleme1'!F147)+('Yatırımlar-Genişleme2'!D147*'Yatırımlar-Genişleme2'!F147))/SUM('Yatırımlar-Mevcut Bölge'!D147,'Yatırımlar-Genişleme1'!D147,'Yatırımlar-Genişleme2'!D147),"")</f>
        <v/>
      </c>
      <c r="G147" s="904" t="str">
        <f t="shared" si="44"/>
        <v/>
      </c>
      <c r="H147" s="827">
        <f>'Yatırımlar-Mevcut Bölge'!H147+'Yatırımlar-Genişleme1'!H147+'Yatırımlar-Genişleme2'!H147</f>
        <v>0</v>
      </c>
      <c r="I147" s="828" t="str">
        <f>IFERROR((('Yatırımlar-Mevcut Bölge'!H147*'Yatırımlar-Mevcut Bölge'!I147)+('Yatırımlar-Genişleme1'!H147*'Yatırımlar-Genişleme1'!I147)+('Yatırımlar-Genişleme2'!H147*'Yatırımlar-Genişleme2'!I147))/SUM('Yatırımlar-Mevcut Bölge'!H147,'Yatırımlar-Genişleme1'!H147,'Yatırımlar-Genişleme2'!H147),"")</f>
        <v/>
      </c>
      <c r="J147" s="828" t="str">
        <f>IFERROR((('Yatırımlar-Mevcut Bölge'!H147*'Yatırımlar-Mevcut Bölge'!J147)+('Yatırımlar-Genişleme1'!H147*'Yatırımlar-Genişleme1'!J147)+('Yatırımlar-Genişleme2'!H147*'Yatırımlar-Genişleme2'!J147))/SUM('Yatırımlar-Mevcut Bölge'!H147,'Yatırımlar-Genişleme1'!H147,'Yatırımlar-Genişleme2'!H147),"")</f>
        <v/>
      </c>
      <c r="K147" s="904" t="str">
        <f t="shared" si="45"/>
        <v/>
      </c>
      <c r="L147" s="827">
        <f>'Yatırımlar-Mevcut Bölge'!L147+'Yatırımlar-Genişleme1'!L147+'Yatırımlar-Genişleme2'!L147</f>
        <v>0</v>
      </c>
      <c r="M147" s="828" t="str">
        <f>IFERROR((('Yatırımlar-Mevcut Bölge'!L147*'Yatırımlar-Mevcut Bölge'!M147)+('Yatırımlar-Genişleme1'!L147*'Yatırımlar-Genişleme1'!M147)+('Yatırımlar-Genişleme2'!L147*'Yatırımlar-Genişleme2'!M147))/SUM('Yatırımlar-Mevcut Bölge'!L147,'Yatırımlar-Genişleme1'!L147,'Yatırımlar-Genişleme2'!L147),"")</f>
        <v/>
      </c>
      <c r="N147" s="828" t="str">
        <f>IFERROR((('Yatırımlar-Mevcut Bölge'!L147*'Yatırımlar-Mevcut Bölge'!N147)+('Yatırımlar-Genişleme1'!L147*'Yatırımlar-Genişleme1'!N147)+('Yatırımlar-Genişleme2'!L147*'Yatırımlar-Genişleme2'!N147))/SUM('Yatırımlar-Mevcut Bölge'!L147,'Yatırımlar-Genişleme1'!L147,'Yatırımlar-Genişleme2'!L147),"")</f>
        <v/>
      </c>
      <c r="O147" s="904" t="str">
        <f t="shared" si="46"/>
        <v/>
      </c>
      <c r="P147" s="827">
        <f>'Yatırımlar-Mevcut Bölge'!P147+'Yatırımlar-Genişleme1'!P147+'Yatırımlar-Genişleme2'!P147</f>
        <v>0</v>
      </c>
      <c r="Q147" s="828" t="str">
        <f>IFERROR((('Yatırımlar-Mevcut Bölge'!P147*'Yatırımlar-Mevcut Bölge'!Q147)+('Yatırımlar-Genişleme1'!P147*'Yatırımlar-Genişleme1'!Q147)+('Yatırımlar-Genişleme2'!P147*'Yatırımlar-Genişleme2'!Q147))/SUM('Yatırımlar-Mevcut Bölge'!P147,'Yatırımlar-Genişleme1'!P147,'Yatırımlar-Genişleme2'!P147),"")</f>
        <v/>
      </c>
      <c r="R147" s="828" t="str">
        <f>IFERROR((('Yatırımlar-Mevcut Bölge'!P147*'Yatırımlar-Mevcut Bölge'!R147)+('Yatırımlar-Genişleme1'!P147*'Yatırımlar-Genişleme1'!R147)+('Yatırımlar-Genişleme2'!P147*'Yatırımlar-Genişleme2'!R147))/SUM('Yatırımlar-Mevcut Bölge'!P147,'Yatırımlar-Genişleme1'!P147,'Yatırımlar-Genişleme2'!P147),"")</f>
        <v/>
      </c>
      <c r="S147" s="849" t="str">
        <f t="shared" si="47"/>
        <v/>
      </c>
      <c r="T147" s="884"/>
      <c r="U147" s="884"/>
      <c r="V147" s="884"/>
      <c r="W147" s="884"/>
      <c r="X147" s="884"/>
      <c r="Y147" s="884"/>
      <c r="Z147" s="884"/>
      <c r="AA147" s="884"/>
      <c r="AB147" s="884"/>
      <c r="AC147" s="884"/>
      <c r="AD147" s="884"/>
      <c r="AE147" s="884"/>
      <c r="AF147" s="884"/>
      <c r="AG147" s="884"/>
      <c r="AH147" s="884"/>
      <c r="AI147" s="884"/>
      <c r="AJ147" s="884"/>
      <c r="AK147" s="884"/>
      <c r="AL147" s="884"/>
      <c r="AM147" s="884"/>
      <c r="AN147" s="884"/>
      <c r="AO147" s="884"/>
      <c r="AP147" s="884"/>
      <c r="AQ147" s="884"/>
    </row>
    <row r="148" spans="2:43" s="854" customFormat="1">
      <c r="B148" s="855" t="s">
        <v>856</v>
      </c>
      <c r="C148" s="830" t="s">
        <v>102</v>
      </c>
      <c r="D148" s="827">
        <f>'Yatırımlar-Mevcut Bölge'!D148+'Yatırımlar-Genişleme1'!D148+'Yatırımlar-Genişleme2'!D148</f>
        <v>0</v>
      </c>
      <c r="E148" s="828" t="str">
        <f>IFERROR((('Yatırımlar-Mevcut Bölge'!D148*'Yatırımlar-Mevcut Bölge'!E148)+('Yatırımlar-Genişleme1'!D148*'Yatırımlar-Genişleme1'!E148)+('Yatırımlar-Genişleme2'!D148*'Yatırımlar-Genişleme2'!E148))/SUM('Yatırımlar-Mevcut Bölge'!D148,'Yatırımlar-Genişleme1'!D148,'Yatırımlar-Genişleme2'!D148),"")</f>
        <v/>
      </c>
      <c r="F148" s="828" t="str">
        <f>IFERROR((('Yatırımlar-Mevcut Bölge'!D148*'Yatırımlar-Mevcut Bölge'!F148)+('Yatırımlar-Genişleme1'!D148*'Yatırımlar-Genişleme1'!F148)+('Yatırımlar-Genişleme2'!D148*'Yatırımlar-Genişleme2'!F148))/SUM('Yatırımlar-Mevcut Bölge'!D148,'Yatırımlar-Genişleme1'!D148,'Yatırımlar-Genişleme2'!D148),"")</f>
        <v/>
      </c>
      <c r="G148" s="904" t="str">
        <f t="shared" si="44"/>
        <v/>
      </c>
      <c r="H148" s="827">
        <f>'Yatırımlar-Mevcut Bölge'!H148+'Yatırımlar-Genişleme1'!H148+'Yatırımlar-Genişleme2'!H148</f>
        <v>0</v>
      </c>
      <c r="I148" s="828" t="str">
        <f>IFERROR((('Yatırımlar-Mevcut Bölge'!H148*'Yatırımlar-Mevcut Bölge'!I148)+('Yatırımlar-Genişleme1'!H148*'Yatırımlar-Genişleme1'!I148)+('Yatırımlar-Genişleme2'!H148*'Yatırımlar-Genişleme2'!I148))/SUM('Yatırımlar-Mevcut Bölge'!H148,'Yatırımlar-Genişleme1'!H148,'Yatırımlar-Genişleme2'!H148),"")</f>
        <v/>
      </c>
      <c r="J148" s="828" t="str">
        <f>IFERROR((('Yatırımlar-Mevcut Bölge'!H148*'Yatırımlar-Mevcut Bölge'!J148)+('Yatırımlar-Genişleme1'!H148*'Yatırımlar-Genişleme1'!J148)+('Yatırımlar-Genişleme2'!H148*'Yatırımlar-Genişleme2'!J148))/SUM('Yatırımlar-Mevcut Bölge'!H148,'Yatırımlar-Genişleme1'!H148,'Yatırımlar-Genişleme2'!H148),"")</f>
        <v/>
      </c>
      <c r="K148" s="904" t="str">
        <f t="shared" si="45"/>
        <v/>
      </c>
      <c r="L148" s="827">
        <f>'Yatırımlar-Mevcut Bölge'!L148+'Yatırımlar-Genişleme1'!L148+'Yatırımlar-Genişleme2'!L148</f>
        <v>0</v>
      </c>
      <c r="M148" s="828" t="str">
        <f>IFERROR((('Yatırımlar-Mevcut Bölge'!L148*'Yatırımlar-Mevcut Bölge'!M148)+('Yatırımlar-Genişleme1'!L148*'Yatırımlar-Genişleme1'!M148)+('Yatırımlar-Genişleme2'!L148*'Yatırımlar-Genişleme2'!M148))/SUM('Yatırımlar-Mevcut Bölge'!L148,'Yatırımlar-Genişleme1'!L148,'Yatırımlar-Genişleme2'!L148),"")</f>
        <v/>
      </c>
      <c r="N148" s="828" t="str">
        <f>IFERROR((('Yatırımlar-Mevcut Bölge'!L148*'Yatırımlar-Mevcut Bölge'!N148)+('Yatırımlar-Genişleme1'!L148*'Yatırımlar-Genişleme1'!N148)+('Yatırımlar-Genişleme2'!L148*'Yatırımlar-Genişleme2'!N148))/SUM('Yatırımlar-Mevcut Bölge'!L148,'Yatırımlar-Genişleme1'!L148,'Yatırımlar-Genişleme2'!L148),"")</f>
        <v/>
      </c>
      <c r="O148" s="904" t="str">
        <f t="shared" si="46"/>
        <v/>
      </c>
      <c r="P148" s="827">
        <f>'Yatırımlar-Mevcut Bölge'!P148+'Yatırımlar-Genişleme1'!P148+'Yatırımlar-Genişleme2'!P148</f>
        <v>0</v>
      </c>
      <c r="Q148" s="828" t="str">
        <f>IFERROR((('Yatırımlar-Mevcut Bölge'!P148*'Yatırımlar-Mevcut Bölge'!Q148)+('Yatırımlar-Genişleme1'!P148*'Yatırımlar-Genişleme1'!Q148)+('Yatırımlar-Genişleme2'!P148*'Yatırımlar-Genişleme2'!Q148))/SUM('Yatırımlar-Mevcut Bölge'!P148,'Yatırımlar-Genişleme1'!P148,'Yatırımlar-Genişleme2'!P148),"")</f>
        <v/>
      </c>
      <c r="R148" s="828" t="str">
        <f>IFERROR((('Yatırımlar-Mevcut Bölge'!P148*'Yatırımlar-Mevcut Bölge'!R148)+('Yatırımlar-Genişleme1'!P148*'Yatırımlar-Genişleme1'!R148)+('Yatırımlar-Genişleme2'!P148*'Yatırımlar-Genişleme2'!R148))/SUM('Yatırımlar-Mevcut Bölge'!P148,'Yatırımlar-Genişleme1'!P148,'Yatırımlar-Genişleme2'!P148),"")</f>
        <v/>
      </c>
      <c r="S148" s="849" t="str">
        <f t="shared" si="47"/>
        <v/>
      </c>
      <c r="T148" s="884"/>
      <c r="U148" s="884"/>
      <c r="V148" s="884"/>
      <c r="W148" s="884"/>
      <c r="X148" s="884"/>
      <c r="Y148" s="884"/>
      <c r="Z148" s="884"/>
      <c r="AA148" s="884"/>
      <c r="AB148" s="884"/>
      <c r="AC148" s="884"/>
      <c r="AD148" s="884"/>
      <c r="AE148" s="884"/>
      <c r="AF148" s="884"/>
      <c r="AG148" s="884"/>
      <c r="AH148" s="884"/>
      <c r="AI148" s="884"/>
      <c r="AJ148" s="884"/>
      <c r="AK148" s="884"/>
      <c r="AL148" s="884"/>
      <c r="AM148" s="884"/>
      <c r="AN148" s="884"/>
      <c r="AO148" s="884"/>
      <c r="AP148" s="884"/>
      <c r="AQ148" s="884"/>
    </row>
    <row r="149" spans="2:43" s="854" customFormat="1" ht="25.5">
      <c r="B149" s="857" t="s">
        <v>1095</v>
      </c>
      <c r="C149" s="823"/>
      <c r="D149" s="851"/>
      <c r="E149" s="852"/>
      <c r="F149" s="852"/>
      <c r="G149" s="905">
        <f>SUM(G150:G161)</f>
        <v>0</v>
      </c>
      <c r="H149" s="851"/>
      <c r="I149" s="852"/>
      <c r="J149" s="852"/>
      <c r="K149" s="905">
        <f>SUM(K150:K161)</f>
        <v>0</v>
      </c>
      <c r="L149" s="851"/>
      <c r="M149" s="852"/>
      <c r="N149" s="852"/>
      <c r="O149" s="905">
        <f>SUM(O150:O161)</f>
        <v>0</v>
      </c>
      <c r="P149" s="851"/>
      <c r="Q149" s="852"/>
      <c r="R149" s="852"/>
      <c r="S149" s="853">
        <f>SUM(S150:S161)</f>
        <v>0</v>
      </c>
      <c r="T149" s="884"/>
      <c r="U149" s="884"/>
      <c r="V149" s="884"/>
      <c r="W149" s="884"/>
      <c r="X149" s="884"/>
      <c r="Y149" s="884"/>
      <c r="Z149" s="884"/>
      <c r="AA149" s="884"/>
      <c r="AB149" s="884"/>
      <c r="AC149" s="884"/>
      <c r="AD149" s="884"/>
      <c r="AE149" s="884"/>
      <c r="AF149" s="884"/>
      <c r="AG149" s="884"/>
      <c r="AH149" s="884"/>
      <c r="AI149" s="884"/>
      <c r="AJ149" s="884"/>
      <c r="AK149" s="884"/>
      <c r="AL149" s="884"/>
      <c r="AM149" s="884"/>
      <c r="AN149" s="884"/>
      <c r="AO149" s="884"/>
      <c r="AP149" s="884"/>
      <c r="AQ149" s="884"/>
    </row>
    <row r="150" spans="2:43" s="854" customFormat="1">
      <c r="B150" s="855" t="s">
        <v>857</v>
      </c>
      <c r="C150" s="830" t="s">
        <v>102</v>
      </c>
      <c r="D150" s="827">
        <f>'Yatırımlar-Mevcut Bölge'!D150+'Yatırımlar-Genişleme1'!D150+'Yatırımlar-Genişleme2'!D150</f>
        <v>0</v>
      </c>
      <c r="E150" s="828" t="str">
        <f>IFERROR((('Yatırımlar-Mevcut Bölge'!D150*'Yatırımlar-Mevcut Bölge'!E150)+('Yatırımlar-Genişleme1'!D150*'Yatırımlar-Genişleme1'!E150)+('Yatırımlar-Genişleme2'!D150*'Yatırımlar-Genişleme2'!E150))/SUM('Yatırımlar-Mevcut Bölge'!D150,'Yatırımlar-Genişleme1'!D150,'Yatırımlar-Genişleme2'!D150),"")</f>
        <v/>
      </c>
      <c r="F150" s="828" t="str">
        <f>IFERROR((('Yatırımlar-Mevcut Bölge'!D150*'Yatırımlar-Mevcut Bölge'!F150)+('Yatırımlar-Genişleme1'!D150*'Yatırımlar-Genişleme1'!F150)+('Yatırımlar-Genişleme2'!D150*'Yatırımlar-Genişleme2'!F150))/SUM('Yatırımlar-Mevcut Bölge'!D150,'Yatırımlar-Genişleme1'!D150,'Yatırımlar-Genişleme2'!D150),"")</f>
        <v/>
      </c>
      <c r="G150" s="904" t="str">
        <f t="shared" ref="G150:G162" si="48">IFERROR(D150*(E150+F150),"")</f>
        <v/>
      </c>
      <c r="H150" s="827">
        <f>'Yatırımlar-Mevcut Bölge'!H150+'Yatırımlar-Genişleme1'!H150+'Yatırımlar-Genişleme2'!H150</f>
        <v>0</v>
      </c>
      <c r="I150" s="828" t="str">
        <f>IFERROR((('Yatırımlar-Mevcut Bölge'!H150*'Yatırımlar-Mevcut Bölge'!I150)+('Yatırımlar-Genişleme1'!H150*'Yatırımlar-Genişleme1'!I150)+('Yatırımlar-Genişleme2'!H150*'Yatırımlar-Genişleme2'!I150))/SUM('Yatırımlar-Mevcut Bölge'!H150,'Yatırımlar-Genişleme1'!H150,'Yatırımlar-Genişleme2'!H150),"")</f>
        <v/>
      </c>
      <c r="J150" s="828" t="str">
        <f>IFERROR((('Yatırımlar-Mevcut Bölge'!H150*'Yatırımlar-Mevcut Bölge'!J150)+('Yatırımlar-Genişleme1'!H150*'Yatırımlar-Genişleme1'!J150)+('Yatırımlar-Genişleme2'!H150*'Yatırımlar-Genişleme2'!J150))/SUM('Yatırımlar-Mevcut Bölge'!H150,'Yatırımlar-Genişleme1'!H150,'Yatırımlar-Genişleme2'!H150),"")</f>
        <v/>
      </c>
      <c r="K150" s="904" t="str">
        <f t="shared" ref="K150:K162" si="49">IFERROR(H150*(I150+J150),"")</f>
        <v/>
      </c>
      <c r="L150" s="827">
        <f>'Yatırımlar-Mevcut Bölge'!L150+'Yatırımlar-Genişleme1'!L150+'Yatırımlar-Genişleme2'!L150</f>
        <v>0</v>
      </c>
      <c r="M150" s="828" t="str">
        <f>IFERROR((('Yatırımlar-Mevcut Bölge'!L150*'Yatırımlar-Mevcut Bölge'!M150)+('Yatırımlar-Genişleme1'!L150*'Yatırımlar-Genişleme1'!M150)+('Yatırımlar-Genişleme2'!L150*'Yatırımlar-Genişleme2'!M150))/SUM('Yatırımlar-Mevcut Bölge'!L150,'Yatırımlar-Genişleme1'!L150,'Yatırımlar-Genişleme2'!L150),"")</f>
        <v/>
      </c>
      <c r="N150" s="828" t="str">
        <f>IFERROR((('Yatırımlar-Mevcut Bölge'!L150*'Yatırımlar-Mevcut Bölge'!N150)+('Yatırımlar-Genişleme1'!L150*'Yatırımlar-Genişleme1'!N150)+('Yatırımlar-Genişleme2'!L150*'Yatırımlar-Genişleme2'!N150))/SUM('Yatırımlar-Mevcut Bölge'!L150,'Yatırımlar-Genişleme1'!L150,'Yatırımlar-Genişleme2'!L150),"")</f>
        <v/>
      </c>
      <c r="O150" s="904" t="str">
        <f t="shared" ref="O150:O162" si="50">IFERROR(L150*(M150+N150),"")</f>
        <v/>
      </c>
      <c r="P150" s="827">
        <f>'Yatırımlar-Mevcut Bölge'!P150+'Yatırımlar-Genişleme1'!P150+'Yatırımlar-Genişleme2'!P150</f>
        <v>0</v>
      </c>
      <c r="Q150" s="828" t="str">
        <f>IFERROR((('Yatırımlar-Mevcut Bölge'!P150*'Yatırımlar-Mevcut Bölge'!Q150)+('Yatırımlar-Genişleme1'!P150*'Yatırımlar-Genişleme1'!Q150)+('Yatırımlar-Genişleme2'!P150*'Yatırımlar-Genişleme2'!Q150))/SUM('Yatırımlar-Mevcut Bölge'!P150,'Yatırımlar-Genişleme1'!P150,'Yatırımlar-Genişleme2'!P150),"")</f>
        <v/>
      </c>
      <c r="R150" s="828" t="str">
        <f>IFERROR((('Yatırımlar-Mevcut Bölge'!P150*'Yatırımlar-Mevcut Bölge'!R150)+('Yatırımlar-Genişleme1'!P150*'Yatırımlar-Genişleme1'!R150)+('Yatırımlar-Genişleme2'!P150*'Yatırımlar-Genişleme2'!R150))/SUM('Yatırımlar-Mevcut Bölge'!P150,'Yatırımlar-Genişleme1'!P150,'Yatırımlar-Genişleme2'!P150),"")</f>
        <v/>
      </c>
      <c r="S150" s="849" t="str">
        <f t="shared" ref="S150:S162" si="51">IFERROR(P150*(Q150+R150),"")</f>
        <v/>
      </c>
      <c r="T150" s="884"/>
      <c r="U150" s="884"/>
      <c r="V150" s="884"/>
      <c r="W150" s="884"/>
      <c r="X150" s="884"/>
      <c r="Y150" s="884"/>
      <c r="Z150" s="884"/>
      <c r="AA150" s="884"/>
      <c r="AB150" s="884"/>
      <c r="AC150" s="884"/>
      <c r="AD150" s="884"/>
      <c r="AE150" s="884"/>
      <c r="AF150" s="884"/>
      <c r="AG150" s="884"/>
      <c r="AH150" s="884"/>
      <c r="AI150" s="884"/>
      <c r="AJ150" s="884"/>
      <c r="AK150" s="884"/>
      <c r="AL150" s="884"/>
      <c r="AM150" s="884"/>
      <c r="AN150" s="884"/>
      <c r="AO150" s="884"/>
      <c r="AP150" s="884"/>
      <c r="AQ150" s="884"/>
    </row>
    <row r="151" spans="2:43" s="854" customFormat="1">
      <c r="B151" s="855" t="s">
        <v>858</v>
      </c>
      <c r="C151" s="830" t="s">
        <v>102</v>
      </c>
      <c r="D151" s="827">
        <f>'Yatırımlar-Mevcut Bölge'!D151+'Yatırımlar-Genişleme1'!D151+'Yatırımlar-Genişleme2'!D151</f>
        <v>0</v>
      </c>
      <c r="E151" s="828" t="str">
        <f>IFERROR((('Yatırımlar-Mevcut Bölge'!D151*'Yatırımlar-Mevcut Bölge'!E151)+('Yatırımlar-Genişleme1'!D151*'Yatırımlar-Genişleme1'!E151)+('Yatırımlar-Genişleme2'!D151*'Yatırımlar-Genişleme2'!E151))/SUM('Yatırımlar-Mevcut Bölge'!D151,'Yatırımlar-Genişleme1'!D151,'Yatırımlar-Genişleme2'!D151),"")</f>
        <v/>
      </c>
      <c r="F151" s="828" t="str">
        <f>IFERROR((('Yatırımlar-Mevcut Bölge'!D151*'Yatırımlar-Mevcut Bölge'!F151)+('Yatırımlar-Genişleme1'!D151*'Yatırımlar-Genişleme1'!F151)+('Yatırımlar-Genişleme2'!D151*'Yatırımlar-Genişleme2'!F151))/SUM('Yatırımlar-Mevcut Bölge'!D151,'Yatırımlar-Genişleme1'!D151,'Yatırımlar-Genişleme2'!D151),"")</f>
        <v/>
      </c>
      <c r="G151" s="904" t="str">
        <f t="shared" si="48"/>
        <v/>
      </c>
      <c r="H151" s="827">
        <f>'Yatırımlar-Mevcut Bölge'!H151+'Yatırımlar-Genişleme1'!H151+'Yatırımlar-Genişleme2'!H151</f>
        <v>0</v>
      </c>
      <c r="I151" s="828" t="str">
        <f>IFERROR((('Yatırımlar-Mevcut Bölge'!H151*'Yatırımlar-Mevcut Bölge'!I151)+('Yatırımlar-Genişleme1'!H151*'Yatırımlar-Genişleme1'!I151)+('Yatırımlar-Genişleme2'!H151*'Yatırımlar-Genişleme2'!I151))/SUM('Yatırımlar-Mevcut Bölge'!H151,'Yatırımlar-Genişleme1'!H151,'Yatırımlar-Genişleme2'!H151),"")</f>
        <v/>
      </c>
      <c r="J151" s="828" t="str">
        <f>IFERROR((('Yatırımlar-Mevcut Bölge'!H151*'Yatırımlar-Mevcut Bölge'!J151)+('Yatırımlar-Genişleme1'!H151*'Yatırımlar-Genişleme1'!J151)+('Yatırımlar-Genişleme2'!H151*'Yatırımlar-Genişleme2'!J151))/SUM('Yatırımlar-Mevcut Bölge'!H151,'Yatırımlar-Genişleme1'!H151,'Yatırımlar-Genişleme2'!H151),"")</f>
        <v/>
      </c>
      <c r="K151" s="904" t="str">
        <f t="shared" si="49"/>
        <v/>
      </c>
      <c r="L151" s="827">
        <f>'Yatırımlar-Mevcut Bölge'!L151+'Yatırımlar-Genişleme1'!L151+'Yatırımlar-Genişleme2'!L151</f>
        <v>0</v>
      </c>
      <c r="M151" s="828" t="str">
        <f>IFERROR((('Yatırımlar-Mevcut Bölge'!L151*'Yatırımlar-Mevcut Bölge'!M151)+('Yatırımlar-Genişleme1'!L151*'Yatırımlar-Genişleme1'!M151)+('Yatırımlar-Genişleme2'!L151*'Yatırımlar-Genişleme2'!M151))/SUM('Yatırımlar-Mevcut Bölge'!L151,'Yatırımlar-Genişleme1'!L151,'Yatırımlar-Genişleme2'!L151),"")</f>
        <v/>
      </c>
      <c r="N151" s="828" t="str">
        <f>IFERROR((('Yatırımlar-Mevcut Bölge'!L151*'Yatırımlar-Mevcut Bölge'!N151)+('Yatırımlar-Genişleme1'!L151*'Yatırımlar-Genişleme1'!N151)+('Yatırımlar-Genişleme2'!L151*'Yatırımlar-Genişleme2'!N151))/SUM('Yatırımlar-Mevcut Bölge'!L151,'Yatırımlar-Genişleme1'!L151,'Yatırımlar-Genişleme2'!L151),"")</f>
        <v/>
      </c>
      <c r="O151" s="904" t="str">
        <f t="shared" si="50"/>
        <v/>
      </c>
      <c r="P151" s="827">
        <f>'Yatırımlar-Mevcut Bölge'!P151+'Yatırımlar-Genişleme1'!P151+'Yatırımlar-Genişleme2'!P151</f>
        <v>0</v>
      </c>
      <c r="Q151" s="828" t="str">
        <f>IFERROR((('Yatırımlar-Mevcut Bölge'!P151*'Yatırımlar-Mevcut Bölge'!Q151)+('Yatırımlar-Genişleme1'!P151*'Yatırımlar-Genişleme1'!Q151)+('Yatırımlar-Genişleme2'!P151*'Yatırımlar-Genişleme2'!Q151))/SUM('Yatırımlar-Mevcut Bölge'!P151,'Yatırımlar-Genişleme1'!P151,'Yatırımlar-Genişleme2'!P151),"")</f>
        <v/>
      </c>
      <c r="R151" s="828" t="str">
        <f>IFERROR((('Yatırımlar-Mevcut Bölge'!P151*'Yatırımlar-Mevcut Bölge'!R151)+('Yatırımlar-Genişleme1'!P151*'Yatırımlar-Genişleme1'!R151)+('Yatırımlar-Genişleme2'!P151*'Yatırımlar-Genişleme2'!R151))/SUM('Yatırımlar-Mevcut Bölge'!P151,'Yatırımlar-Genişleme1'!P151,'Yatırımlar-Genişleme2'!P151),"")</f>
        <v/>
      </c>
      <c r="S151" s="849" t="str">
        <f t="shared" si="51"/>
        <v/>
      </c>
      <c r="T151" s="884"/>
      <c r="U151" s="884"/>
      <c r="V151" s="884"/>
      <c r="W151" s="884"/>
      <c r="X151" s="884"/>
      <c r="Y151" s="884"/>
      <c r="Z151" s="884"/>
      <c r="AA151" s="884"/>
      <c r="AB151" s="884"/>
      <c r="AC151" s="884"/>
      <c r="AD151" s="884"/>
      <c r="AE151" s="884"/>
      <c r="AF151" s="884"/>
      <c r="AG151" s="884"/>
      <c r="AH151" s="884"/>
      <c r="AI151" s="884"/>
      <c r="AJ151" s="884"/>
      <c r="AK151" s="884"/>
      <c r="AL151" s="884"/>
      <c r="AM151" s="884"/>
      <c r="AN151" s="884"/>
      <c r="AO151" s="884"/>
      <c r="AP151" s="884"/>
      <c r="AQ151" s="884"/>
    </row>
    <row r="152" spans="2:43" s="854" customFormat="1">
      <c r="B152" s="855" t="s">
        <v>859</v>
      </c>
      <c r="C152" s="830" t="s">
        <v>102</v>
      </c>
      <c r="D152" s="827">
        <f>'Yatırımlar-Mevcut Bölge'!D152+'Yatırımlar-Genişleme1'!D152+'Yatırımlar-Genişleme2'!D152</f>
        <v>0</v>
      </c>
      <c r="E152" s="828" t="str">
        <f>IFERROR((('Yatırımlar-Mevcut Bölge'!D152*'Yatırımlar-Mevcut Bölge'!E152)+('Yatırımlar-Genişleme1'!D152*'Yatırımlar-Genişleme1'!E152)+('Yatırımlar-Genişleme2'!D152*'Yatırımlar-Genişleme2'!E152))/SUM('Yatırımlar-Mevcut Bölge'!D152,'Yatırımlar-Genişleme1'!D152,'Yatırımlar-Genişleme2'!D152),"")</f>
        <v/>
      </c>
      <c r="F152" s="828" t="str">
        <f>IFERROR((('Yatırımlar-Mevcut Bölge'!D152*'Yatırımlar-Mevcut Bölge'!F152)+('Yatırımlar-Genişleme1'!D152*'Yatırımlar-Genişleme1'!F152)+('Yatırımlar-Genişleme2'!D152*'Yatırımlar-Genişleme2'!F152))/SUM('Yatırımlar-Mevcut Bölge'!D152,'Yatırımlar-Genişleme1'!D152,'Yatırımlar-Genişleme2'!D152),"")</f>
        <v/>
      </c>
      <c r="G152" s="904" t="str">
        <f t="shared" si="48"/>
        <v/>
      </c>
      <c r="H152" s="827">
        <f>'Yatırımlar-Mevcut Bölge'!H152+'Yatırımlar-Genişleme1'!H152+'Yatırımlar-Genişleme2'!H152</f>
        <v>0</v>
      </c>
      <c r="I152" s="828" t="str">
        <f>IFERROR((('Yatırımlar-Mevcut Bölge'!H152*'Yatırımlar-Mevcut Bölge'!I152)+('Yatırımlar-Genişleme1'!H152*'Yatırımlar-Genişleme1'!I152)+('Yatırımlar-Genişleme2'!H152*'Yatırımlar-Genişleme2'!I152))/SUM('Yatırımlar-Mevcut Bölge'!H152,'Yatırımlar-Genişleme1'!H152,'Yatırımlar-Genişleme2'!H152),"")</f>
        <v/>
      </c>
      <c r="J152" s="828" t="str">
        <f>IFERROR((('Yatırımlar-Mevcut Bölge'!H152*'Yatırımlar-Mevcut Bölge'!J152)+('Yatırımlar-Genişleme1'!H152*'Yatırımlar-Genişleme1'!J152)+('Yatırımlar-Genişleme2'!H152*'Yatırımlar-Genişleme2'!J152))/SUM('Yatırımlar-Mevcut Bölge'!H152,'Yatırımlar-Genişleme1'!H152,'Yatırımlar-Genişleme2'!H152),"")</f>
        <v/>
      </c>
      <c r="K152" s="904" t="str">
        <f t="shared" si="49"/>
        <v/>
      </c>
      <c r="L152" s="827">
        <f>'Yatırımlar-Mevcut Bölge'!L152+'Yatırımlar-Genişleme1'!L152+'Yatırımlar-Genişleme2'!L152</f>
        <v>0</v>
      </c>
      <c r="M152" s="828" t="str">
        <f>IFERROR((('Yatırımlar-Mevcut Bölge'!L152*'Yatırımlar-Mevcut Bölge'!M152)+('Yatırımlar-Genişleme1'!L152*'Yatırımlar-Genişleme1'!M152)+('Yatırımlar-Genişleme2'!L152*'Yatırımlar-Genişleme2'!M152))/SUM('Yatırımlar-Mevcut Bölge'!L152,'Yatırımlar-Genişleme1'!L152,'Yatırımlar-Genişleme2'!L152),"")</f>
        <v/>
      </c>
      <c r="N152" s="828" t="str">
        <f>IFERROR((('Yatırımlar-Mevcut Bölge'!L152*'Yatırımlar-Mevcut Bölge'!N152)+('Yatırımlar-Genişleme1'!L152*'Yatırımlar-Genişleme1'!N152)+('Yatırımlar-Genişleme2'!L152*'Yatırımlar-Genişleme2'!N152))/SUM('Yatırımlar-Mevcut Bölge'!L152,'Yatırımlar-Genişleme1'!L152,'Yatırımlar-Genişleme2'!L152),"")</f>
        <v/>
      </c>
      <c r="O152" s="904" t="str">
        <f t="shared" si="50"/>
        <v/>
      </c>
      <c r="P152" s="827">
        <f>'Yatırımlar-Mevcut Bölge'!P152+'Yatırımlar-Genişleme1'!P152+'Yatırımlar-Genişleme2'!P152</f>
        <v>0</v>
      </c>
      <c r="Q152" s="828" t="str">
        <f>IFERROR((('Yatırımlar-Mevcut Bölge'!P152*'Yatırımlar-Mevcut Bölge'!Q152)+('Yatırımlar-Genişleme1'!P152*'Yatırımlar-Genişleme1'!Q152)+('Yatırımlar-Genişleme2'!P152*'Yatırımlar-Genişleme2'!Q152))/SUM('Yatırımlar-Mevcut Bölge'!P152,'Yatırımlar-Genişleme1'!P152,'Yatırımlar-Genişleme2'!P152),"")</f>
        <v/>
      </c>
      <c r="R152" s="828" t="str">
        <f>IFERROR((('Yatırımlar-Mevcut Bölge'!P152*'Yatırımlar-Mevcut Bölge'!R152)+('Yatırımlar-Genişleme1'!P152*'Yatırımlar-Genişleme1'!R152)+('Yatırımlar-Genişleme2'!P152*'Yatırımlar-Genişleme2'!R152))/SUM('Yatırımlar-Mevcut Bölge'!P152,'Yatırımlar-Genişleme1'!P152,'Yatırımlar-Genişleme2'!P152),"")</f>
        <v/>
      </c>
      <c r="S152" s="849" t="str">
        <f t="shared" si="51"/>
        <v/>
      </c>
      <c r="T152" s="884"/>
      <c r="U152" s="884"/>
      <c r="V152" s="884"/>
      <c r="W152" s="884"/>
      <c r="X152" s="884"/>
      <c r="Y152" s="884"/>
      <c r="Z152" s="884"/>
      <c r="AA152" s="884"/>
      <c r="AB152" s="884"/>
      <c r="AC152" s="884"/>
      <c r="AD152" s="884"/>
      <c r="AE152" s="884"/>
      <c r="AF152" s="884"/>
      <c r="AG152" s="884"/>
      <c r="AH152" s="884"/>
      <c r="AI152" s="884"/>
      <c r="AJ152" s="884"/>
      <c r="AK152" s="884"/>
      <c r="AL152" s="884"/>
      <c r="AM152" s="884"/>
      <c r="AN152" s="884"/>
      <c r="AO152" s="884"/>
      <c r="AP152" s="884"/>
      <c r="AQ152" s="884"/>
    </row>
    <row r="153" spans="2:43" s="854" customFormat="1">
      <c r="B153" s="855" t="s">
        <v>860</v>
      </c>
      <c r="C153" s="830" t="s">
        <v>102</v>
      </c>
      <c r="D153" s="827">
        <f>'Yatırımlar-Mevcut Bölge'!D153+'Yatırımlar-Genişleme1'!D153+'Yatırımlar-Genişleme2'!D153</f>
        <v>0</v>
      </c>
      <c r="E153" s="828" t="str">
        <f>IFERROR((('Yatırımlar-Mevcut Bölge'!D153*'Yatırımlar-Mevcut Bölge'!E153)+('Yatırımlar-Genişleme1'!D153*'Yatırımlar-Genişleme1'!E153)+('Yatırımlar-Genişleme2'!D153*'Yatırımlar-Genişleme2'!E153))/SUM('Yatırımlar-Mevcut Bölge'!D153,'Yatırımlar-Genişleme1'!D153,'Yatırımlar-Genişleme2'!D153),"")</f>
        <v/>
      </c>
      <c r="F153" s="828" t="str">
        <f>IFERROR((('Yatırımlar-Mevcut Bölge'!D153*'Yatırımlar-Mevcut Bölge'!F153)+('Yatırımlar-Genişleme1'!D153*'Yatırımlar-Genişleme1'!F153)+('Yatırımlar-Genişleme2'!D153*'Yatırımlar-Genişleme2'!F153))/SUM('Yatırımlar-Mevcut Bölge'!D153,'Yatırımlar-Genişleme1'!D153,'Yatırımlar-Genişleme2'!D153),"")</f>
        <v/>
      </c>
      <c r="G153" s="904" t="str">
        <f t="shared" si="48"/>
        <v/>
      </c>
      <c r="H153" s="827">
        <f>'Yatırımlar-Mevcut Bölge'!H153+'Yatırımlar-Genişleme1'!H153+'Yatırımlar-Genişleme2'!H153</f>
        <v>0</v>
      </c>
      <c r="I153" s="828" t="str">
        <f>IFERROR((('Yatırımlar-Mevcut Bölge'!H153*'Yatırımlar-Mevcut Bölge'!I153)+('Yatırımlar-Genişleme1'!H153*'Yatırımlar-Genişleme1'!I153)+('Yatırımlar-Genişleme2'!H153*'Yatırımlar-Genişleme2'!I153))/SUM('Yatırımlar-Mevcut Bölge'!H153,'Yatırımlar-Genişleme1'!H153,'Yatırımlar-Genişleme2'!H153),"")</f>
        <v/>
      </c>
      <c r="J153" s="828" t="str">
        <f>IFERROR((('Yatırımlar-Mevcut Bölge'!H153*'Yatırımlar-Mevcut Bölge'!J153)+('Yatırımlar-Genişleme1'!H153*'Yatırımlar-Genişleme1'!J153)+('Yatırımlar-Genişleme2'!H153*'Yatırımlar-Genişleme2'!J153))/SUM('Yatırımlar-Mevcut Bölge'!H153,'Yatırımlar-Genişleme1'!H153,'Yatırımlar-Genişleme2'!H153),"")</f>
        <v/>
      </c>
      <c r="K153" s="904" t="str">
        <f t="shared" si="49"/>
        <v/>
      </c>
      <c r="L153" s="827">
        <f>'Yatırımlar-Mevcut Bölge'!L153+'Yatırımlar-Genişleme1'!L153+'Yatırımlar-Genişleme2'!L153</f>
        <v>0</v>
      </c>
      <c r="M153" s="828" t="str">
        <f>IFERROR((('Yatırımlar-Mevcut Bölge'!L153*'Yatırımlar-Mevcut Bölge'!M153)+('Yatırımlar-Genişleme1'!L153*'Yatırımlar-Genişleme1'!M153)+('Yatırımlar-Genişleme2'!L153*'Yatırımlar-Genişleme2'!M153))/SUM('Yatırımlar-Mevcut Bölge'!L153,'Yatırımlar-Genişleme1'!L153,'Yatırımlar-Genişleme2'!L153),"")</f>
        <v/>
      </c>
      <c r="N153" s="828" t="str">
        <f>IFERROR((('Yatırımlar-Mevcut Bölge'!L153*'Yatırımlar-Mevcut Bölge'!N153)+('Yatırımlar-Genişleme1'!L153*'Yatırımlar-Genişleme1'!N153)+('Yatırımlar-Genişleme2'!L153*'Yatırımlar-Genişleme2'!N153))/SUM('Yatırımlar-Mevcut Bölge'!L153,'Yatırımlar-Genişleme1'!L153,'Yatırımlar-Genişleme2'!L153),"")</f>
        <v/>
      </c>
      <c r="O153" s="904" t="str">
        <f t="shared" si="50"/>
        <v/>
      </c>
      <c r="P153" s="827">
        <f>'Yatırımlar-Mevcut Bölge'!P153+'Yatırımlar-Genişleme1'!P153+'Yatırımlar-Genişleme2'!P153</f>
        <v>0</v>
      </c>
      <c r="Q153" s="828" t="str">
        <f>IFERROR((('Yatırımlar-Mevcut Bölge'!P153*'Yatırımlar-Mevcut Bölge'!Q153)+('Yatırımlar-Genişleme1'!P153*'Yatırımlar-Genişleme1'!Q153)+('Yatırımlar-Genişleme2'!P153*'Yatırımlar-Genişleme2'!Q153))/SUM('Yatırımlar-Mevcut Bölge'!P153,'Yatırımlar-Genişleme1'!P153,'Yatırımlar-Genişleme2'!P153),"")</f>
        <v/>
      </c>
      <c r="R153" s="828" t="str">
        <f>IFERROR((('Yatırımlar-Mevcut Bölge'!P153*'Yatırımlar-Mevcut Bölge'!R153)+('Yatırımlar-Genişleme1'!P153*'Yatırımlar-Genişleme1'!R153)+('Yatırımlar-Genişleme2'!P153*'Yatırımlar-Genişleme2'!R153))/SUM('Yatırımlar-Mevcut Bölge'!P153,'Yatırımlar-Genişleme1'!P153,'Yatırımlar-Genişleme2'!P153),"")</f>
        <v/>
      </c>
      <c r="S153" s="849" t="str">
        <f t="shared" si="51"/>
        <v/>
      </c>
      <c r="T153" s="884"/>
      <c r="U153" s="884"/>
      <c r="V153" s="884"/>
      <c r="W153" s="884"/>
      <c r="X153" s="884"/>
      <c r="Y153" s="884"/>
      <c r="Z153" s="884"/>
      <c r="AA153" s="884"/>
      <c r="AB153" s="884"/>
      <c r="AC153" s="884"/>
      <c r="AD153" s="884"/>
      <c r="AE153" s="884"/>
      <c r="AF153" s="884"/>
      <c r="AG153" s="884"/>
      <c r="AH153" s="884"/>
      <c r="AI153" s="884"/>
      <c r="AJ153" s="884"/>
      <c r="AK153" s="884"/>
      <c r="AL153" s="884"/>
      <c r="AM153" s="884"/>
      <c r="AN153" s="884"/>
      <c r="AO153" s="884"/>
      <c r="AP153" s="884"/>
      <c r="AQ153" s="884"/>
    </row>
    <row r="154" spans="2:43" s="854" customFormat="1">
      <c r="B154" s="855" t="s">
        <v>861</v>
      </c>
      <c r="C154" s="830" t="s">
        <v>102</v>
      </c>
      <c r="D154" s="827">
        <f>'Yatırımlar-Mevcut Bölge'!D154+'Yatırımlar-Genişleme1'!D154+'Yatırımlar-Genişleme2'!D154</f>
        <v>0</v>
      </c>
      <c r="E154" s="828" t="str">
        <f>IFERROR((('Yatırımlar-Mevcut Bölge'!D154*'Yatırımlar-Mevcut Bölge'!E154)+('Yatırımlar-Genişleme1'!D154*'Yatırımlar-Genişleme1'!E154)+('Yatırımlar-Genişleme2'!D154*'Yatırımlar-Genişleme2'!E154))/SUM('Yatırımlar-Mevcut Bölge'!D154,'Yatırımlar-Genişleme1'!D154,'Yatırımlar-Genişleme2'!D154),"")</f>
        <v/>
      </c>
      <c r="F154" s="828" t="str">
        <f>IFERROR((('Yatırımlar-Mevcut Bölge'!D154*'Yatırımlar-Mevcut Bölge'!F154)+('Yatırımlar-Genişleme1'!D154*'Yatırımlar-Genişleme1'!F154)+('Yatırımlar-Genişleme2'!D154*'Yatırımlar-Genişleme2'!F154))/SUM('Yatırımlar-Mevcut Bölge'!D154,'Yatırımlar-Genişleme1'!D154,'Yatırımlar-Genişleme2'!D154),"")</f>
        <v/>
      </c>
      <c r="G154" s="904" t="str">
        <f t="shared" si="48"/>
        <v/>
      </c>
      <c r="H154" s="827">
        <f>'Yatırımlar-Mevcut Bölge'!H154+'Yatırımlar-Genişleme1'!H154+'Yatırımlar-Genişleme2'!H154</f>
        <v>0</v>
      </c>
      <c r="I154" s="828" t="str">
        <f>IFERROR((('Yatırımlar-Mevcut Bölge'!H154*'Yatırımlar-Mevcut Bölge'!I154)+('Yatırımlar-Genişleme1'!H154*'Yatırımlar-Genişleme1'!I154)+('Yatırımlar-Genişleme2'!H154*'Yatırımlar-Genişleme2'!I154))/SUM('Yatırımlar-Mevcut Bölge'!H154,'Yatırımlar-Genişleme1'!H154,'Yatırımlar-Genişleme2'!H154),"")</f>
        <v/>
      </c>
      <c r="J154" s="828" t="str">
        <f>IFERROR((('Yatırımlar-Mevcut Bölge'!H154*'Yatırımlar-Mevcut Bölge'!J154)+('Yatırımlar-Genişleme1'!H154*'Yatırımlar-Genişleme1'!J154)+('Yatırımlar-Genişleme2'!H154*'Yatırımlar-Genişleme2'!J154))/SUM('Yatırımlar-Mevcut Bölge'!H154,'Yatırımlar-Genişleme1'!H154,'Yatırımlar-Genişleme2'!H154),"")</f>
        <v/>
      </c>
      <c r="K154" s="904" t="str">
        <f t="shared" si="49"/>
        <v/>
      </c>
      <c r="L154" s="827">
        <f>'Yatırımlar-Mevcut Bölge'!L154+'Yatırımlar-Genişleme1'!L154+'Yatırımlar-Genişleme2'!L154</f>
        <v>0</v>
      </c>
      <c r="M154" s="828" t="str">
        <f>IFERROR((('Yatırımlar-Mevcut Bölge'!L154*'Yatırımlar-Mevcut Bölge'!M154)+('Yatırımlar-Genişleme1'!L154*'Yatırımlar-Genişleme1'!M154)+('Yatırımlar-Genişleme2'!L154*'Yatırımlar-Genişleme2'!M154))/SUM('Yatırımlar-Mevcut Bölge'!L154,'Yatırımlar-Genişleme1'!L154,'Yatırımlar-Genişleme2'!L154),"")</f>
        <v/>
      </c>
      <c r="N154" s="828" t="str">
        <f>IFERROR((('Yatırımlar-Mevcut Bölge'!L154*'Yatırımlar-Mevcut Bölge'!N154)+('Yatırımlar-Genişleme1'!L154*'Yatırımlar-Genişleme1'!N154)+('Yatırımlar-Genişleme2'!L154*'Yatırımlar-Genişleme2'!N154))/SUM('Yatırımlar-Mevcut Bölge'!L154,'Yatırımlar-Genişleme1'!L154,'Yatırımlar-Genişleme2'!L154),"")</f>
        <v/>
      </c>
      <c r="O154" s="904" t="str">
        <f t="shared" si="50"/>
        <v/>
      </c>
      <c r="P154" s="827">
        <f>'Yatırımlar-Mevcut Bölge'!P154+'Yatırımlar-Genişleme1'!P154+'Yatırımlar-Genişleme2'!P154</f>
        <v>0</v>
      </c>
      <c r="Q154" s="828" t="str">
        <f>IFERROR((('Yatırımlar-Mevcut Bölge'!P154*'Yatırımlar-Mevcut Bölge'!Q154)+('Yatırımlar-Genişleme1'!P154*'Yatırımlar-Genişleme1'!Q154)+('Yatırımlar-Genişleme2'!P154*'Yatırımlar-Genişleme2'!Q154))/SUM('Yatırımlar-Mevcut Bölge'!P154,'Yatırımlar-Genişleme1'!P154,'Yatırımlar-Genişleme2'!P154),"")</f>
        <v/>
      </c>
      <c r="R154" s="828" t="str">
        <f>IFERROR((('Yatırımlar-Mevcut Bölge'!P154*'Yatırımlar-Mevcut Bölge'!R154)+('Yatırımlar-Genişleme1'!P154*'Yatırımlar-Genişleme1'!R154)+('Yatırımlar-Genişleme2'!P154*'Yatırımlar-Genişleme2'!R154))/SUM('Yatırımlar-Mevcut Bölge'!P154,'Yatırımlar-Genişleme1'!P154,'Yatırımlar-Genişleme2'!P154),"")</f>
        <v/>
      </c>
      <c r="S154" s="849" t="str">
        <f t="shared" si="51"/>
        <v/>
      </c>
      <c r="T154" s="884"/>
      <c r="U154" s="884"/>
      <c r="V154" s="884"/>
      <c r="W154" s="884"/>
      <c r="X154" s="884"/>
      <c r="Y154" s="884"/>
      <c r="Z154" s="884"/>
      <c r="AA154" s="884"/>
      <c r="AB154" s="884"/>
      <c r="AC154" s="884"/>
      <c r="AD154" s="884"/>
      <c r="AE154" s="884"/>
      <c r="AF154" s="884"/>
      <c r="AG154" s="884"/>
      <c r="AH154" s="884"/>
      <c r="AI154" s="884"/>
      <c r="AJ154" s="884"/>
      <c r="AK154" s="884"/>
      <c r="AL154" s="884"/>
      <c r="AM154" s="884"/>
      <c r="AN154" s="884"/>
      <c r="AO154" s="884"/>
      <c r="AP154" s="884"/>
      <c r="AQ154" s="884"/>
    </row>
    <row r="155" spans="2:43" s="854" customFormat="1">
      <c r="B155" s="855" t="s">
        <v>862</v>
      </c>
      <c r="C155" s="830" t="s">
        <v>102</v>
      </c>
      <c r="D155" s="827">
        <f>'Yatırımlar-Mevcut Bölge'!D155+'Yatırımlar-Genişleme1'!D155+'Yatırımlar-Genişleme2'!D155</f>
        <v>0</v>
      </c>
      <c r="E155" s="828" t="str">
        <f>IFERROR((('Yatırımlar-Mevcut Bölge'!D155*'Yatırımlar-Mevcut Bölge'!E155)+('Yatırımlar-Genişleme1'!D155*'Yatırımlar-Genişleme1'!E155)+('Yatırımlar-Genişleme2'!D155*'Yatırımlar-Genişleme2'!E155))/SUM('Yatırımlar-Mevcut Bölge'!D155,'Yatırımlar-Genişleme1'!D155,'Yatırımlar-Genişleme2'!D155),"")</f>
        <v/>
      </c>
      <c r="F155" s="828" t="str">
        <f>IFERROR((('Yatırımlar-Mevcut Bölge'!D155*'Yatırımlar-Mevcut Bölge'!F155)+('Yatırımlar-Genişleme1'!D155*'Yatırımlar-Genişleme1'!F155)+('Yatırımlar-Genişleme2'!D155*'Yatırımlar-Genişleme2'!F155))/SUM('Yatırımlar-Mevcut Bölge'!D155,'Yatırımlar-Genişleme1'!D155,'Yatırımlar-Genişleme2'!D155),"")</f>
        <v/>
      </c>
      <c r="G155" s="904" t="str">
        <f t="shared" si="48"/>
        <v/>
      </c>
      <c r="H155" s="827">
        <f>'Yatırımlar-Mevcut Bölge'!H155+'Yatırımlar-Genişleme1'!H155+'Yatırımlar-Genişleme2'!H155</f>
        <v>0</v>
      </c>
      <c r="I155" s="828" t="str">
        <f>IFERROR((('Yatırımlar-Mevcut Bölge'!H155*'Yatırımlar-Mevcut Bölge'!I155)+('Yatırımlar-Genişleme1'!H155*'Yatırımlar-Genişleme1'!I155)+('Yatırımlar-Genişleme2'!H155*'Yatırımlar-Genişleme2'!I155))/SUM('Yatırımlar-Mevcut Bölge'!H155,'Yatırımlar-Genişleme1'!H155,'Yatırımlar-Genişleme2'!H155),"")</f>
        <v/>
      </c>
      <c r="J155" s="828" t="str">
        <f>IFERROR((('Yatırımlar-Mevcut Bölge'!H155*'Yatırımlar-Mevcut Bölge'!J155)+('Yatırımlar-Genişleme1'!H155*'Yatırımlar-Genişleme1'!J155)+('Yatırımlar-Genişleme2'!H155*'Yatırımlar-Genişleme2'!J155))/SUM('Yatırımlar-Mevcut Bölge'!H155,'Yatırımlar-Genişleme1'!H155,'Yatırımlar-Genişleme2'!H155),"")</f>
        <v/>
      </c>
      <c r="K155" s="904" t="str">
        <f t="shared" si="49"/>
        <v/>
      </c>
      <c r="L155" s="827">
        <f>'Yatırımlar-Mevcut Bölge'!L155+'Yatırımlar-Genişleme1'!L155+'Yatırımlar-Genişleme2'!L155</f>
        <v>0</v>
      </c>
      <c r="M155" s="828" t="str">
        <f>IFERROR((('Yatırımlar-Mevcut Bölge'!L155*'Yatırımlar-Mevcut Bölge'!M155)+('Yatırımlar-Genişleme1'!L155*'Yatırımlar-Genişleme1'!M155)+('Yatırımlar-Genişleme2'!L155*'Yatırımlar-Genişleme2'!M155))/SUM('Yatırımlar-Mevcut Bölge'!L155,'Yatırımlar-Genişleme1'!L155,'Yatırımlar-Genişleme2'!L155),"")</f>
        <v/>
      </c>
      <c r="N155" s="828" t="str">
        <f>IFERROR((('Yatırımlar-Mevcut Bölge'!L155*'Yatırımlar-Mevcut Bölge'!N155)+('Yatırımlar-Genişleme1'!L155*'Yatırımlar-Genişleme1'!N155)+('Yatırımlar-Genişleme2'!L155*'Yatırımlar-Genişleme2'!N155))/SUM('Yatırımlar-Mevcut Bölge'!L155,'Yatırımlar-Genişleme1'!L155,'Yatırımlar-Genişleme2'!L155),"")</f>
        <v/>
      </c>
      <c r="O155" s="904" t="str">
        <f t="shared" si="50"/>
        <v/>
      </c>
      <c r="P155" s="827">
        <f>'Yatırımlar-Mevcut Bölge'!P155+'Yatırımlar-Genişleme1'!P155+'Yatırımlar-Genişleme2'!P155</f>
        <v>0</v>
      </c>
      <c r="Q155" s="828" t="str">
        <f>IFERROR((('Yatırımlar-Mevcut Bölge'!P155*'Yatırımlar-Mevcut Bölge'!Q155)+('Yatırımlar-Genişleme1'!P155*'Yatırımlar-Genişleme1'!Q155)+('Yatırımlar-Genişleme2'!P155*'Yatırımlar-Genişleme2'!Q155))/SUM('Yatırımlar-Mevcut Bölge'!P155,'Yatırımlar-Genişleme1'!P155,'Yatırımlar-Genişleme2'!P155),"")</f>
        <v/>
      </c>
      <c r="R155" s="828" t="str">
        <f>IFERROR((('Yatırımlar-Mevcut Bölge'!P155*'Yatırımlar-Mevcut Bölge'!R155)+('Yatırımlar-Genişleme1'!P155*'Yatırımlar-Genişleme1'!R155)+('Yatırımlar-Genişleme2'!P155*'Yatırımlar-Genişleme2'!R155))/SUM('Yatırımlar-Mevcut Bölge'!P155,'Yatırımlar-Genişleme1'!P155,'Yatırımlar-Genişleme2'!P155),"")</f>
        <v/>
      </c>
      <c r="S155" s="849" t="str">
        <f t="shared" si="51"/>
        <v/>
      </c>
      <c r="T155" s="884"/>
      <c r="U155" s="884"/>
      <c r="V155" s="884"/>
      <c r="W155" s="884"/>
      <c r="X155" s="884"/>
      <c r="Y155" s="884"/>
      <c r="Z155" s="884"/>
      <c r="AA155" s="884"/>
      <c r="AB155" s="884"/>
      <c r="AC155" s="884"/>
      <c r="AD155" s="884"/>
      <c r="AE155" s="884"/>
      <c r="AF155" s="884"/>
      <c r="AG155" s="884"/>
      <c r="AH155" s="884"/>
      <c r="AI155" s="884"/>
      <c r="AJ155" s="884"/>
      <c r="AK155" s="884"/>
      <c r="AL155" s="884"/>
      <c r="AM155" s="884"/>
      <c r="AN155" s="884"/>
      <c r="AO155" s="884"/>
      <c r="AP155" s="884"/>
      <c r="AQ155" s="884"/>
    </row>
    <row r="156" spans="2:43" s="854" customFormat="1">
      <c r="B156" s="855" t="s">
        <v>863</v>
      </c>
      <c r="C156" s="830" t="s">
        <v>102</v>
      </c>
      <c r="D156" s="827">
        <f>'Yatırımlar-Mevcut Bölge'!D156+'Yatırımlar-Genişleme1'!D156+'Yatırımlar-Genişleme2'!D156</f>
        <v>0</v>
      </c>
      <c r="E156" s="828" t="str">
        <f>IFERROR((('Yatırımlar-Mevcut Bölge'!D156*'Yatırımlar-Mevcut Bölge'!E156)+('Yatırımlar-Genişleme1'!D156*'Yatırımlar-Genişleme1'!E156)+('Yatırımlar-Genişleme2'!D156*'Yatırımlar-Genişleme2'!E156))/SUM('Yatırımlar-Mevcut Bölge'!D156,'Yatırımlar-Genişleme1'!D156,'Yatırımlar-Genişleme2'!D156),"")</f>
        <v/>
      </c>
      <c r="F156" s="828" t="str">
        <f>IFERROR((('Yatırımlar-Mevcut Bölge'!D156*'Yatırımlar-Mevcut Bölge'!F156)+('Yatırımlar-Genişleme1'!D156*'Yatırımlar-Genişleme1'!F156)+('Yatırımlar-Genişleme2'!D156*'Yatırımlar-Genişleme2'!F156))/SUM('Yatırımlar-Mevcut Bölge'!D156,'Yatırımlar-Genişleme1'!D156,'Yatırımlar-Genişleme2'!D156),"")</f>
        <v/>
      </c>
      <c r="G156" s="904" t="str">
        <f t="shared" si="48"/>
        <v/>
      </c>
      <c r="H156" s="827">
        <f>'Yatırımlar-Mevcut Bölge'!H156+'Yatırımlar-Genişleme1'!H156+'Yatırımlar-Genişleme2'!H156</f>
        <v>0</v>
      </c>
      <c r="I156" s="828" t="str">
        <f>IFERROR((('Yatırımlar-Mevcut Bölge'!H156*'Yatırımlar-Mevcut Bölge'!I156)+('Yatırımlar-Genişleme1'!H156*'Yatırımlar-Genişleme1'!I156)+('Yatırımlar-Genişleme2'!H156*'Yatırımlar-Genişleme2'!I156))/SUM('Yatırımlar-Mevcut Bölge'!H156,'Yatırımlar-Genişleme1'!H156,'Yatırımlar-Genişleme2'!H156),"")</f>
        <v/>
      </c>
      <c r="J156" s="828" t="str">
        <f>IFERROR((('Yatırımlar-Mevcut Bölge'!H156*'Yatırımlar-Mevcut Bölge'!J156)+('Yatırımlar-Genişleme1'!H156*'Yatırımlar-Genişleme1'!J156)+('Yatırımlar-Genişleme2'!H156*'Yatırımlar-Genişleme2'!J156))/SUM('Yatırımlar-Mevcut Bölge'!H156,'Yatırımlar-Genişleme1'!H156,'Yatırımlar-Genişleme2'!H156),"")</f>
        <v/>
      </c>
      <c r="K156" s="904" t="str">
        <f t="shared" si="49"/>
        <v/>
      </c>
      <c r="L156" s="827">
        <f>'Yatırımlar-Mevcut Bölge'!L156+'Yatırımlar-Genişleme1'!L156+'Yatırımlar-Genişleme2'!L156</f>
        <v>0</v>
      </c>
      <c r="M156" s="828" t="str">
        <f>IFERROR((('Yatırımlar-Mevcut Bölge'!L156*'Yatırımlar-Mevcut Bölge'!M156)+('Yatırımlar-Genişleme1'!L156*'Yatırımlar-Genişleme1'!M156)+('Yatırımlar-Genişleme2'!L156*'Yatırımlar-Genişleme2'!M156))/SUM('Yatırımlar-Mevcut Bölge'!L156,'Yatırımlar-Genişleme1'!L156,'Yatırımlar-Genişleme2'!L156),"")</f>
        <v/>
      </c>
      <c r="N156" s="828" t="str">
        <f>IFERROR((('Yatırımlar-Mevcut Bölge'!L156*'Yatırımlar-Mevcut Bölge'!N156)+('Yatırımlar-Genişleme1'!L156*'Yatırımlar-Genişleme1'!N156)+('Yatırımlar-Genişleme2'!L156*'Yatırımlar-Genişleme2'!N156))/SUM('Yatırımlar-Mevcut Bölge'!L156,'Yatırımlar-Genişleme1'!L156,'Yatırımlar-Genişleme2'!L156),"")</f>
        <v/>
      </c>
      <c r="O156" s="904" t="str">
        <f t="shared" si="50"/>
        <v/>
      </c>
      <c r="P156" s="827">
        <f>'Yatırımlar-Mevcut Bölge'!P156+'Yatırımlar-Genişleme1'!P156+'Yatırımlar-Genişleme2'!P156</f>
        <v>0</v>
      </c>
      <c r="Q156" s="828" t="str">
        <f>IFERROR((('Yatırımlar-Mevcut Bölge'!P156*'Yatırımlar-Mevcut Bölge'!Q156)+('Yatırımlar-Genişleme1'!P156*'Yatırımlar-Genişleme1'!Q156)+('Yatırımlar-Genişleme2'!P156*'Yatırımlar-Genişleme2'!Q156))/SUM('Yatırımlar-Mevcut Bölge'!P156,'Yatırımlar-Genişleme1'!P156,'Yatırımlar-Genişleme2'!P156),"")</f>
        <v/>
      </c>
      <c r="R156" s="828" t="str">
        <f>IFERROR((('Yatırımlar-Mevcut Bölge'!P156*'Yatırımlar-Mevcut Bölge'!R156)+('Yatırımlar-Genişleme1'!P156*'Yatırımlar-Genişleme1'!R156)+('Yatırımlar-Genişleme2'!P156*'Yatırımlar-Genişleme2'!R156))/SUM('Yatırımlar-Mevcut Bölge'!P156,'Yatırımlar-Genişleme1'!P156,'Yatırımlar-Genişleme2'!P156),"")</f>
        <v/>
      </c>
      <c r="S156" s="849" t="str">
        <f t="shared" si="51"/>
        <v/>
      </c>
      <c r="T156" s="884"/>
      <c r="U156" s="884"/>
      <c r="V156" s="884"/>
      <c r="W156" s="884"/>
      <c r="X156" s="884"/>
      <c r="Y156" s="884"/>
      <c r="Z156" s="884"/>
      <c r="AA156" s="884"/>
      <c r="AB156" s="884"/>
      <c r="AC156" s="884"/>
      <c r="AD156" s="884"/>
      <c r="AE156" s="884"/>
      <c r="AF156" s="884"/>
      <c r="AG156" s="884"/>
      <c r="AH156" s="884"/>
      <c r="AI156" s="884"/>
      <c r="AJ156" s="884"/>
      <c r="AK156" s="884"/>
      <c r="AL156" s="884"/>
      <c r="AM156" s="884"/>
      <c r="AN156" s="884"/>
      <c r="AO156" s="884"/>
      <c r="AP156" s="884"/>
      <c r="AQ156" s="884"/>
    </row>
    <row r="157" spans="2:43" s="854" customFormat="1">
      <c r="B157" s="855" t="s">
        <v>864</v>
      </c>
      <c r="C157" s="830" t="s">
        <v>102</v>
      </c>
      <c r="D157" s="827">
        <f>'Yatırımlar-Mevcut Bölge'!D157+'Yatırımlar-Genişleme1'!D157+'Yatırımlar-Genişleme2'!D157</f>
        <v>0</v>
      </c>
      <c r="E157" s="828" t="str">
        <f>IFERROR((('Yatırımlar-Mevcut Bölge'!D157*'Yatırımlar-Mevcut Bölge'!E157)+('Yatırımlar-Genişleme1'!D157*'Yatırımlar-Genişleme1'!E157)+('Yatırımlar-Genişleme2'!D157*'Yatırımlar-Genişleme2'!E157))/SUM('Yatırımlar-Mevcut Bölge'!D157,'Yatırımlar-Genişleme1'!D157,'Yatırımlar-Genişleme2'!D157),"")</f>
        <v/>
      </c>
      <c r="F157" s="828" t="str">
        <f>IFERROR((('Yatırımlar-Mevcut Bölge'!D157*'Yatırımlar-Mevcut Bölge'!F157)+('Yatırımlar-Genişleme1'!D157*'Yatırımlar-Genişleme1'!F157)+('Yatırımlar-Genişleme2'!D157*'Yatırımlar-Genişleme2'!F157))/SUM('Yatırımlar-Mevcut Bölge'!D157,'Yatırımlar-Genişleme1'!D157,'Yatırımlar-Genişleme2'!D157),"")</f>
        <v/>
      </c>
      <c r="G157" s="904" t="str">
        <f t="shared" si="48"/>
        <v/>
      </c>
      <c r="H157" s="827">
        <f>'Yatırımlar-Mevcut Bölge'!H157+'Yatırımlar-Genişleme1'!H157+'Yatırımlar-Genişleme2'!H157</f>
        <v>0</v>
      </c>
      <c r="I157" s="828" t="str">
        <f>IFERROR((('Yatırımlar-Mevcut Bölge'!H157*'Yatırımlar-Mevcut Bölge'!I157)+('Yatırımlar-Genişleme1'!H157*'Yatırımlar-Genişleme1'!I157)+('Yatırımlar-Genişleme2'!H157*'Yatırımlar-Genişleme2'!I157))/SUM('Yatırımlar-Mevcut Bölge'!H157,'Yatırımlar-Genişleme1'!H157,'Yatırımlar-Genişleme2'!H157),"")</f>
        <v/>
      </c>
      <c r="J157" s="828" t="str">
        <f>IFERROR((('Yatırımlar-Mevcut Bölge'!H157*'Yatırımlar-Mevcut Bölge'!J157)+('Yatırımlar-Genişleme1'!H157*'Yatırımlar-Genişleme1'!J157)+('Yatırımlar-Genişleme2'!H157*'Yatırımlar-Genişleme2'!J157))/SUM('Yatırımlar-Mevcut Bölge'!H157,'Yatırımlar-Genişleme1'!H157,'Yatırımlar-Genişleme2'!H157),"")</f>
        <v/>
      </c>
      <c r="K157" s="904" t="str">
        <f t="shared" si="49"/>
        <v/>
      </c>
      <c r="L157" s="827">
        <f>'Yatırımlar-Mevcut Bölge'!L157+'Yatırımlar-Genişleme1'!L157+'Yatırımlar-Genişleme2'!L157</f>
        <v>0</v>
      </c>
      <c r="M157" s="828" t="str">
        <f>IFERROR((('Yatırımlar-Mevcut Bölge'!L157*'Yatırımlar-Mevcut Bölge'!M157)+('Yatırımlar-Genişleme1'!L157*'Yatırımlar-Genişleme1'!M157)+('Yatırımlar-Genişleme2'!L157*'Yatırımlar-Genişleme2'!M157))/SUM('Yatırımlar-Mevcut Bölge'!L157,'Yatırımlar-Genişleme1'!L157,'Yatırımlar-Genişleme2'!L157),"")</f>
        <v/>
      </c>
      <c r="N157" s="828" t="str">
        <f>IFERROR((('Yatırımlar-Mevcut Bölge'!L157*'Yatırımlar-Mevcut Bölge'!N157)+('Yatırımlar-Genişleme1'!L157*'Yatırımlar-Genişleme1'!N157)+('Yatırımlar-Genişleme2'!L157*'Yatırımlar-Genişleme2'!N157))/SUM('Yatırımlar-Mevcut Bölge'!L157,'Yatırımlar-Genişleme1'!L157,'Yatırımlar-Genişleme2'!L157),"")</f>
        <v/>
      </c>
      <c r="O157" s="904" t="str">
        <f t="shared" si="50"/>
        <v/>
      </c>
      <c r="P157" s="827">
        <f>'Yatırımlar-Mevcut Bölge'!P157+'Yatırımlar-Genişleme1'!P157+'Yatırımlar-Genişleme2'!P157</f>
        <v>0</v>
      </c>
      <c r="Q157" s="828" t="str">
        <f>IFERROR((('Yatırımlar-Mevcut Bölge'!P157*'Yatırımlar-Mevcut Bölge'!Q157)+('Yatırımlar-Genişleme1'!P157*'Yatırımlar-Genişleme1'!Q157)+('Yatırımlar-Genişleme2'!P157*'Yatırımlar-Genişleme2'!Q157))/SUM('Yatırımlar-Mevcut Bölge'!P157,'Yatırımlar-Genişleme1'!P157,'Yatırımlar-Genişleme2'!P157),"")</f>
        <v/>
      </c>
      <c r="R157" s="828" t="str">
        <f>IFERROR((('Yatırımlar-Mevcut Bölge'!P157*'Yatırımlar-Mevcut Bölge'!R157)+('Yatırımlar-Genişleme1'!P157*'Yatırımlar-Genişleme1'!R157)+('Yatırımlar-Genişleme2'!P157*'Yatırımlar-Genişleme2'!R157))/SUM('Yatırımlar-Mevcut Bölge'!P157,'Yatırımlar-Genişleme1'!P157,'Yatırımlar-Genişleme2'!P157),"")</f>
        <v/>
      </c>
      <c r="S157" s="849" t="str">
        <f t="shared" si="51"/>
        <v/>
      </c>
      <c r="T157" s="884"/>
      <c r="U157" s="884"/>
      <c r="V157" s="884"/>
      <c r="W157" s="884"/>
      <c r="X157" s="884"/>
      <c r="Y157" s="884"/>
      <c r="Z157" s="884"/>
      <c r="AA157" s="884"/>
      <c r="AB157" s="884"/>
      <c r="AC157" s="884"/>
      <c r="AD157" s="884"/>
      <c r="AE157" s="884"/>
      <c r="AF157" s="884"/>
      <c r="AG157" s="884"/>
      <c r="AH157" s="884"/>
      <c r="AI157" s="884"/>
      <c r="AJ157" s="884"/>
      <c r="AK157" s="884"/>
      <c r="AL157" s="884"/>
      <c r="AM157" s="884"/>
      <c r="AN157" s="884"/>
      <c r="AO157" s="884"/>
      <c r="AP157" s="884"/>
      <c r="AQ157" s="884"/>
    </row>
    <row r="158" spans="2:43" s="854" customFormat="1">
      <c r="B158" s="855" t="s">
        <v>865</v>
      </c>
      <c r="C158" s="830" t="s">
        <v>102</v>
      </c>
      <c r="D158" s="827">
        <f>'Yatırımlar-Mevcut Bölge'!D158+'Yatırımlar-Genişleme1'!D158+'Yatırımlar-Genişleme2'!D158</f>
        <v>0</v>
      </c>
      <c r="E158" s="828" t="str">
        <f>IFERROR((('Yatırımlar-Mevcut Bölge'!D158*'Yatırımlar-Mevcut Bölge'!E158)+('Yatırımlar-Genişleme1'!D158*'Yatırımlar-Genişleme1'!E158)+('Yatırımlar-Genişleme2'!D158*'Yatırımlar-Genişleme2'!E158))/SUM('Yatırımlar-Mevcut Bölge'!D158,'Yatırımlar-Genişleme1'!D158,'Yatırımlar-Genişleme2'!D158),"")</f>
        <v/>
      </c>
      <c r="F158" s="828" t="str">
        <f>IFERROR((('Yatırımlar-Mevcut Bölge'!D158*'Yatırımlar-Mevcut Bölge'!F158)+('Yatırımlar-Genişleme1'!D158*'Yatırımlar-Genişleme1'!F158)+('Yatırımlar-Genişleme2'!D158*'Yatırımlar-Genişleme2'!F158))/SUM('Yatırımlar-Mevcut Bölge'!D158,'Yatırımlar-Genişleme1'!D158,'Yatırımlar-Genişleme2'!D158),"")</f>
        <v/>
      </c>
      <c r="G158" s="904" t="str">
        <f t="shared" si="48"/>
        <v/>
      </c>
      <c r="H158" s="827">
        <f>'Yatırımlar-Mevcut Bölge'!H158+'Yatırımlar-Genişleme1'!H158+'Yatırımlar-Genişleme2'!H158</f>
        <v>0</v>
      </c>
      <c r="I158" s="828" t="str">
        <f>IFERROR((('Yatırımlar-Mevcut Bölge'!H158*'Yatırımlar-Mevcut Bölge'!I158)+('Yatırımlar-Genişleme1'!H158*'Yatırımlar-Genişleme1'!I158)+('Yatırımlar-Genişleme2'!H158*'Yatırımlar-Genişleme2'!I158))/SUM('Yatırımlar-Mevcut Bölge'!H158,'Yatırımlar-Genişleme1'!H158,'Yatırımlar-Genişleme2'!H158),"")</f>
        <v/>
      </c>
      <c r="J158" s="828" t="str">
        <f>IFERROR((('Yatırımlar-Mevcut Bölge'!H158*'Yatırımlar-Mevcut Bölge'!J158)+('Yatırımlar-Genişleme1'!H158*'Yatırımlar-Genişleme1'!J158)+('Yatırımlar-Genişleme2'!H158*'Yatırımlar-Genişleme2'!J158))/SUM('Yatırımlar-Mevcut Bölge'!H158,'Yatırımlar-Genişleme1'!H158,'Yatırımlar-Genişleme2'!H158),"")</f>
        <v/>
      </c>
      <c r="K158" s="904" t="str">
        <f t="shared" si="49"/>
        <v/>
      </c>
      <c r="L158" s="827">
        <f>'Yatırımlar-Mevcut Bölge'!L158+'Yatırımlar-Genişleme1'!L158+'Yatırımlar-Genişleme2'!L158</f>
        <v>0</v>
      </c>
      <c r="M158" s="828" t="str">
        <f>IFERROR((('Yatırımlar-Mevcut Bölge'!L158*'Yatırımlar-Mevcut Bölge'!M158)+('Yatırımlar-Genişleme1'!L158*'Yatırımlar-Genişleme1'!M158)+('Yatırımlar-Genişleme2'!L158*'Yatırımlar-Genişleme2'!M158))/SUM('Yatırımlar-Mevcut Bölge'!L158,'Yatırımlar-Genişleme1'!L158,'Yatırımlar-Genişleme2'!L158),"")</f>
        <v/>
      </c>
      <c r="N158" s="828" t="str">
        <f>IFERROR((('Yatırımlar-Mevcut Bölge'!L158*'Yatırımlar-Mevcut Bölge'!N158)+('Yatırımlar-Genişleme1'!L158*'Yatırımlar-Genişleme1'!N158)+('Yatırımlar-Genişleme2'!L158*'Yatırımlar-Genişleme2'!N158))/SUM('Yatırımlar-Mevcut Bölge'!L158,'Yatırımlar-Genişleme1'!L158,'Yatırımlar-Genişleme2'!L158),"")</f>
        <v/>
      </c>
      <c r="O158" s="904" t="str">
        <f t="shared" si="50"/>
        <v/>
      </c>
      <c r="P158" s="827">
        <f>'Yatırımlar-Mevcut Bölge'!P158+'Yatırımlar-Genişleme1'!P158+'Yatırımlar-Genişleme2'!P158</f>
        <v>0</v>
      </c>
      <c r="Q158" s="828" t="str">
        <f>IFERROR((('Yatırımlar-Mevcut Bölge'!P158*'Yatırımlar-Mevcut Bölge'!Q158)+('Yatırımlar-Genişleme1'!P158*'Yatırımlar-Genişleme1'!Q158)+('Yatırımlar-Genişleme2'!P158*'Yatırımlar-Genişleme2'!Q158))/SUM('Yatırımlar-Mevcut Bölge'!P158,'Yatırımlar-Genişleme1'!P158,'Yatırımlar-Genişleme2'!P158),"")</f>
        <v/>
      </c>
      <c r="R158" s="828" t="str">
        <f>IFERROR((('Yatırımlar-Mevcut Bölge'!P158*'Yatırımlar-Mevcut Bölge'!R158)+('Yatırımlar-Genişleme1'!P158*'Yatırımlar-Genişleme1'!R158)+('Yatırımlar-Genişleme2'!P158*'Yatırımlar-Genişleme2'!R158))/SUM('Yatırımlar-Mevcut Bölge'!P158,'Yatırımlar-Genişleme1'!P158,'Yatırımlar-Genişleme2'!P158),"")</f>
        <v/>
      </c>
      <c r="S158" s="849" t="str">
        <f t="shared" si="51"/>
        <v/>
      </c>
      <c r="T158" s="884"/>
      <c r="U158" s="884"/>
      <c r="V158" s="884"/>
      <c r="W158" s="884"/>
      <c r="X158" s="884"/>
      <c r="Y158" s="884"/>
      <c r="Z158" s="884"/>
      <c r="AA158" s="884"/>
      <c r="AB158" s="884"/>
      <c r="AC158" s="884"/>
      <c r="AD158" s="884"/>
      <c r="AE158" s="884"/>
      <c r="AF158" s="884"/>
      <c r="AG158" s="884"/>
      <c r="AH158" s="884"/>
      <c r="AI158" s="884"/>
      <c r="AJ158" s="884"/>
      <c r="AK158" s="884"/>
      <c r="AL158" s="884"/>
      <c r="AM158" s="884"/>
      <c r="AN158" s="884"/>
      <c r="AO158" s="884"/>
      <c r="AP158" s="884"/>
      <c r="AQ158" s="884"/>
    </row>
    <row r="159" spans="2:43" s="854" customFormat="1">
      <c r="B159" s="855" t="s">
        <v>866</v>
      </c>
      <c r="C159" s="830" t="s">
        <v>102</v>
      </c>
      <c r="D159" s="827">
        <f>'Yatırımlar-Mevcut Bölge'!D159+'Yatırımlar-Genişleme1'!D159+'Yatırımlar-Genişleme2'!D159</f>
        <v>0</v>
      </c>
      <c r="E159" s="828" t="str">
        <f>IFERROR((('Yatırımlar-Mevcut Bölge'!D159*'Yatırımlar-Mevcut Bölge'!E159)+('Yatırımlar-Genişleme1'!D159*'Yatırımlar-Genişleme1'!E159)+('Yatırımlar-Genişleme2'!D159*'Yatırımlar-Genişleme2'!E159))/SUM('Yatırımlar-Mevcut Bölge'!D159,'Yatırımlar-Genişleme1'!D159,'Yatırımlar-Genişleme2'!D159),"")</f>
        <v/>
      </c>
      <c r="F159" s="828" t="str">
        <f>IFERROR((('Yatırımlar-Mevcut Bölge'!D159*'Yatırımlar-Mevcut Bölge'!F159)+('Yatırımlar-Genişleme1'!D159*'Yatırımlar-Genişleme1'!F159)+('Yatırımlar-Genişleme2'!D159*'Yatırımlar-Genişleme2'!F159))/SUM('Yatırımlar-Mevcut Bölge'!D159,'Yatırımlar-Genişleme1'!D159,'Yatırımlar-Genişleme2'!D159),"")</f>
        <v/>
      </c>
      <c r="G159" s="904" t="str">
        <f t="shared" si="48"/>
        <v/>
      </c>
      <c r="H159" s="827">
        <f>'Yatırımlar-Mevcut Bölge'!H159+'Yatırımlar-Genişleme1'!H159+'Yatırımlar-Genişleme2'!H159</f>
        <v>0</v>
      </c>
      <c r="I159" s="828" t="str">
        <f>IFERROR((('Yatırımlar-Mevcut Bölge'!H159*'Yatırımlar-Mevcut Bölge'!I159)+('Yatırımlar-Genişleme1'!H159*'Yatırımlar-Genişleme1'!I159)+('Yatırımlar-Genişleme2'!H159*'Yatırımlar-Genişleme2'!I159))/SUM('Yatırımlar-Mevcut Bölge'!H159,'Yatırımlar-Genişleme1'!H159,'Yatırımlar-Genişleme2'!H159),"")</f>
        <v/>
      </c>
      <c r="J159" s="828" t="str">
        <f>IFERROR((('Yatırımlar-Mevcut Bölge'!H159*'Yatırımlar-Mevcut Bölge'!J159)+('Yatırımlar-Genişleme1'!H159*'Yatırımlar-Genişleme1'!J159)+('Yatırımlar-Genişleme2'!H159*'Yatırımlar-Genişleme2'!J159))/SUM('Yatırımlar-Mevcut Bölge'!H159,'Yatırımlar-Genişleme1'!H159,'Yatırımlar-Genişleme2'!H159),"")</f>
        <v/>
      </c>
      <c r="K159" s="904" t="str">
        <f t="shared" si="49"/>
        <v/>
      </c>
      <c r="L159" s="827">
        <f>'Yatırımlar-Mevcut Bölge'!L159+'Yatırımlar-Genişleme1'!L159+'Yatırımlar-Genişleme2'!L159</f>
        <v>0</v>
      </c>
      <c r="M159" s="828" t="str">
        <f>IFERROR((('Yatırımlar-Mevcut Bölge'!L159*'Yatırımlar-Mevcut Bölge'!M159)+('Yatırımlar-Genişleme1'!L159*'Yatırımlar-Genişleme1'!M159)+('Yatırımlar-Genişleme2'!L159*'Yatırımlar-Genişleme2'!M159))/SUM('Yatırımlar-Mevcut Bölge'!L159,'Yatırımlar-Genişleme1'!L159,'Yatırımlar-Genişleme2'!L159),"")</f>
        <v/>
      </c>
      <c r="N159" s="828" t="str">
        <f>IFERROR((('Yatırımlar-Mevcut Bölge'!L159*'Yatırımlar-Mevcut Bölge'!N159)+('Yatırımlar-Genişleme1'!L159*'Yatırımlar-Genişleme1'!N159)+('Yatırımlar-Genişleme2'!L159*'Yatırımlar-Genişleme2'!N159))/SUM('Yatırımlar-Mevcut Bölge'!L159,'Yatırımlar-Genişleme1'!L159,'Yatırımlar-Genişleme2'!L159),"")</f>
        <v/>
      </c>
      <c r="O159" s="904" t="str">
        <f t="shared" si="50"/>
        <v/>
      </c>
      <c r="P159" s="827">
        <f>'Yatırımlar-Mevcut Bölge'!P159+'Yatırımlar-Genişleme1'!P159+'Yatırımlar-Genişleme2'!P159</f>
        <v>0</v>
      </c>
      <c r="Q159" s="828" t="str">
        <f>IFERROR((('Yatırımlar-Mevcut Bölge'!P159*'Yatırımlar-Mevcut Bölge'!Q159)+('Yatırımlar-Genişleme1'!P159*'Yatırımlar-Genişleme1'!Q159)+('Yatırımlar-Genişleme2'!P159*'Yatırımlar-Genişleme2'!Q159))/SUM('Yatırımlar-Mevcut Bölge'!P159,'Yatırımlar-Genişleme1'!P159,'Yatırımlar-Genişleme2'!P159),"")</f>
        <v/>
      </c>
      <c r="R159" s="828" t="str">
        <f>IFERROR((('Yatırımlar-Mevcut Bölge'!P159*'Yatırımlar-Mevcut Bölge'!R159)+('Yatırımlar-Genişleme1'!P159*'Yatırımlar-Genişleme1'!R159)+('Yatırımlar-Genişleme2'!P159*'Yatırımlar-Genişleme2'!R159))/SUM('Yatırımlar-Mevcut Bölge'!P159,'Yatırımlar-Genişleme1'!P159,'Yatırımlar-Genişleme2'!P159),"")</f>
        <v/>
      </c>
      <c r="S159" s="849" t="str">
        <f t="shared" si="51"/>
        <v/>
      </c>
      <c r="T159" s="884"/>
      <c r="U159" s="884"/>
      <c r="V159" s="884"/>
      <c r="W159" s="884"/>
      <c r="X159" s="884"/>
      <c r="Y159" s="884"/>
      <c r="Z159" s="884"/>
      <c r="AA159" s="884"/>
      <c r="AB159" s="884"/>
      <c r="AC159" s="884"/>
      <c r="AD159" s="884"/>
      <c r="AE159" s="884"/>
      <c r="AF159" s="884"/>
      <c r="AG159" s="884"/>
      <c r="AH159" s="884"/>
      <c r="AI159" s="884"/>
      <c r="AJ159" s="884"/>
      <c r="AK159" s="884"/>
      <c r="AL159" s="884"/>
      <c r="AM159" s="884"/>
      <c r="AN159" s="884"/>
      <c r="AO159" s="884"/>
      <c r="AP159" s="884"/>
      <c r="AQ159" s="884"/>
    </row>
    <row r="160" spans="2:43" s="854" customFormat="1">
      <c r="B160" s="855" t="s">
        <v>867</v>
      </c>
      <c r="C160" s="830" t="s">
        <v>102</v>
      </c>
      <c r="D160" s="827">
        <f>'Yatırımlar-Mevcut Bölge'!D160+'Yatırımlar-Genişleme1'!D160+'Yatırımlar-Genişleme2'!D160</f>
        <v>0</v>
      </c>
      <c r="E160" s="828" t="str">
        <f>IFERROR((('Yatırımlar-Mevcut Bölge'!D160*'Yatırımlar-Mevcut Bölge'!E160)+('Yatırımlar-Genişleme1'!D160*'Yatırımlar-Genişleme1'!E160)+('Yatırımlar-Genişleme2'!D160*'Yatırımlar-Genişleme2'!E160))/SUM('Yatırımlar-Mevcut Bölge'!D160,'Yatırımlar-Genişleme1'!D160,'Yatırımlar-Genişleme2'!D160),"")</f>
        <v/>
      </c>
      <c r="F160" s="828" t="str">
        <f>IFERROR((('Yatırımlar-Mevcut Bölge'!D160*'Yatırımlar-Mevcut Bölge'!F160)+('Yatırımlar-Genişleme1'!D160*'Yatırımlar-Genişleme1'!F160)+('Yatırımlar-Genişleme2'!D160*'Yatırımlar-Genişleme2'!F160))/SUM('Yatırımlar-Mevcut Bölge'!D160,'Yatırımlar-Genişleme1'!D160,'Yatırımlar-Genişleme2'!D160),"")</f>
        <v/>
      </c>
      <c r="G160" s="904" t="str">
        <f t="shared" si="48"/>
        <v/>
      </c>
      <c r="H160" s="827">
        <f>'Yatırımlar-Mevcut Bölge'!H160+'Yatırımlar-Genişleme1'!H160+'Yatırımlar-Genişleme2'!H160</f>
        <v>0</v>
      </c>
      <c r="I160" s="828" t="str">
        <f>IFERROR((('Yatırımlar-Mevcut Bölge'!H160*'Yatırımlar-Mevcut Bölge'!I160)+('Yatırımlar-Genişleme1'!H160*'Yatırımlar-Genişleme1'!I160)+('Yatırımlar-Genişleme2'!H160*'Yatırımlar-Genişleme2'!I160))/SUM('Yatırımlar-Mevcut Bölge'!H160,'Yatırımlar-Genişleme1'!H160,'Yatırımlar-Genişleme2'!H160),"")</f>
        <v/>
      </c>
      <c r="J160" s="828" t="str">
        <f>IFERROR((('Yatırımlar-Mevcut Bölge'!H160*'Yatırımlar-Mevcut Bölge'!J160)+('Yatırımlar-Genişleme1'!H160*'Yatırımlar-Genişleme1'!J160)+('Yatırımlar-Genişleme2'!H160*'Yatırımlar-Genişleme2'!J160))/SUM('Yatırımlar-Mevcut Bölge'!H160,'Yatırımlar-Genişleme1'!H160,'Yatırımlar-Genişleme2'!H160),"")</f>
        <v/>
      </c>
      <c r="K160" s="904" t="str">
        <f t="shared" si="49"/>
        <v/>
      </c>
      <c r="L160" s="827">
        <f>'Yatırımlar-Mevcut Bölge'!L160+'Yatırımlar-Genişleme1'!L160+'Yatırımlar-Genişleme2'!L160</f>
        <v>0</v>
      </c>
      <c r="M160" s="828" t="str">
        <f>IFERROR((('Yatırımlar-Mevcut Bölge'!L160*'Yatırımlar-Mevcut Bölge'!M160)+('Yatırımlar-Genişleme1'!L160*'Yatırımlar-Genişleme1'!M160)+('Yatırımlar-Genişleme2'!L160*'Yatırımlar-Genişleme2'!M160))/SUM('Yatırımlar-Mevcut Bölge'!L160,'Yatırımlar-Genişleme1'!L160,'Yatırımlar-Genişleme2'!L160),"")</f>
        <v/>
      </c>
      <c r="N160" s="828" t="str">
        <f>IFERROR((('Yatırımlar-Mevcut Bölge'!L160*'Yatırımlar-Mevcut Bölge'!N160)+('Yatırımlar-Genişleme1'!L160*'Yatırımlar-Genişleme1'!N160)+('Yatırımlar-Genişleme2'!L160*'Yatırımlar-Genişleme2'!N160))/SUM('Yatırımlar-Mevcut Bölge'!L160,'Yatırımlar-Genişleme1'!L160,'Yatırımlar-Genişleme2'!L160),"")</f>
        <v/>
      </c>
      <c r="O160" s="904" t="str">
        <f t="shared" si="50"/>
        <v/>
      </c>
      <c r="P160" s="827">
        <f>'Yatırımlar-Mevcut Bölge'!P160+'Yatırımlar-Genişleme1'!P160+'Yatırımlar-Genişleme2'!P160</f>
        <v>0</v>
      </c>
      <c r="Q160" s="828" t="str">
        <f>IFERROR((('Yatırımlar-Mevcut Bölge'!P160*'Yatırımlar-Mevcut Bölge'!Q160)+('Yatırımlar-Genişleme1'!P160*'Yatırımlar-Genişleme1'!Q160)+('Yatırımlar-Genişleme2'!P160*'Yatırımlar-Genişleme2'!Q160))/SUM('Yatırımlar-Mevcut Bölge'!P160,'Yatırımlar-Genişleme1'!P160,'Yatırımlar-Genişleme2'!P160),"")</f>
        <v/>
      </c>
      <c r="R160" s="828" t="str">
        <f>IFERROR((('Yatırımlar-Mevcut Bölge'!P160*'Yatırımlar-Mevcut Bölge'!R160)+('Yatırımlar-Genişleme1'!P160*'Yatırımlar-Genişleme1'!R160)+('Yatırımlar-Genişleme2'!P160*'Yatırımlar-Genişleme2'!R160))/SUM('Yatırımlar-Mevcut Bölge'!P160,'Yatırımlar-Genişleme1'!P160,'Yatırımlar-Genişleme2'!P160),"")</f>
        <v/>
      </c>
      <c r="S160" s="849" t="str">
        <f t="shared" si="51"/>
        <v/>
      </c>
      <c r="T160" s="884"/>
      <c r="U160" s="884"/>
      <c r="V160" s="884"/>
      <c r="W160" s="884"/>
      <c r="X160" s="884"/>
      <c r="Y160" s="884"/>
      <c r="Z160" s="884"/>
      <c r="AA160" s="884"/>
      <c r="AB160" s="884"/>
      <c r="AC160" s="884"/>
      <c r="AD160" s="884"/>
      <c r="AE160" s="884"/>
      <c r="AF160" s="884"/>
      <c r="AG160" s="884"/>
      <c r="AH160" s="884"/>
      <c r="AI160" s="884"/>
      <c r="AJ160" s="884"/>
      <c r="AK160" s="884"/>
      <c r="AL160" s="884"/>
      <c r="AM160" s="884"/>
      <c r="AN160" s="884"/>
      <c r="AO160" s="884"/>
      <c r="AP160" s="884"/>
      <c r="AQ160" s="884"/>
    </row>
    <row r="161" spans="2:43" s="854" customFormat="1">
      <c r="B161" s="855" t="s">
        <v>868</v>
      </c>
      <c r="C161" s="830" t="s">
        <v>102</v>
      </c>
      <c r="D161" s="827">
        <f>'Yatırımlar-Mevcut Bölge'!D161+'Yatırımlar-Genişleme1'!D161+'Yatırımlar-Genişleme2'!D161</f>
        <v>0</v>
      </c>
      <c r="E161" s="828" t="str">
        <f>IFERROR((('Yatırımlar-Mevcut Bölge'!D161*'Yatırımlar-Mevcut Bölge'!E161)+('Yatırımlar-Genişleme1'!D161*'Yatırımlar-Genişleme1'!E161)+('Yatırımlar-Genişleme2'!D161*'Yatırımlar-Genişleme2'!E161))/SUM('Yatırımlar-Mevcut Bölge'!D161,'Yatırımlar-Genişleme1'!D161,'Yatırımlar-Genişleme2'!D161),"")</f>
        <v/>
      </c>
      <c r="F161" s="828" t="str">
        <f>IFERROR((('Yatırımlar-Mevcut Bölge'!D161*'Yatırımlar-Mevcut Bölge'!F161)+('Yatırımlar-Genişleme1'!D161*'Yatırımlar-Genişleme1'!F161)+('Yatırımlar-Genişleme2'!D161*'Yatırımlar-Genişleme2'!F161))/SUM('Yatırımlar-Mevcut Bölge'!D161,'Yatırımlar-Genişleme1'!D161,'Yatırımlar-Genişleme2'!D161),"")</f>
        <v/>
      </c>
      <c r="G161" s="904" t="str">
        <f t="shared" si="48"/>
        <v/>
      </c>
      <c r="H161" s="827">
        <f>'Yatırımlar-Mevcut Bölge'!H161+'Yatırımlar-Genişleme1'!H161+'Yatırımlar-Genişleme2'!H161</f>
        <v>0</v>
      </c>
      <c r="I161" s="828" t="str">
        <f>IFERROR((('Yatırımlar-Mevcut Bölge'!H161*'Yatırımlar-Mevcut Bölge'!I161)+('Yatırımlar-Genişleme1'!H161*'Yatırımlar-Genişleme1'!I161)+('Yatırımlar-Genişleme2'!H161*'Yatırımlar-Genişleme2'!I161))/SUM('Yatırımlar-Mevcut Bölge'!H161,'Yatırımlar-Genişleme1'!H161,'Yatırımlar-Genişleme2'!H161),"")</f>
        <v/>
      </c>
      <c r="J161" s="828" t="str">
        <f>IFERROR((('Yatırımlar-Mevcut Bölge'!H161*'Yatırımlar-Mevcut Bölge'!J161)+('Yatırımlar-Genişleme1'!H161*'Yatırımlar-Genişleme1'!J161)+('Yatırımlar-Genişleme2'!H161*'Yatırımlar-Genişleme2'!J161))/SUM('Yatırımlar-Mevcut Bölge'!H161,'Yatırımlar-Genişleme1'!H161,'Yatırımlar-Genişleme2'!H161),"")</f>
        <v/>
      </c>
      <c r="K161" s="904" t="str">
        <f t="shared" si="49"/>
        <v/>
      </c>
      <c r="L161" s="827">
        <f>'Yatırımlar-Mevcut Bölge'!L161+'Yatırımlar-Genişleme1'!L161+'Yatırımlar-Genişleme2'!L161</f>
        <v>0</v>
      </c>
      <c r="M161" s="828" t="str">
        <f>IFERROR((('Yatırımlar-Mevcut Bölge'!L161*'Yatırımlar-Mevcut Bölge'!M161)+('Yatırımlar-Genişleme1'!L161*'Yatırımlar-Genişleme1'!M161)+('Yatırımlar-Genişleme2'!L161*'Yatırımlar-Genişleme2'!M161))/SUM('Yatırımlar-Mevcut Bölge'!L161,'Yatırımlar-Genişleme1'!L161,'Yatırımlar-Genişleme2'!L161),"")</f>
        <v/>
      </c>
      <c r="N161" s="828" t="str">
        <f>IFERROR((('Yatırımlar-Mevcut Bölge'!L161*'Yatırımlar-Mevcut Bölge'!N161)+('Yatırımlar-Genişleme1'!L161*'Yatırımlar-Genişleme1'!N161)+('Yatırımlar-Genişleme2'!L161*'Yatırımlar-Genişleme2'!N161))/SUM('Yatırımlar-Mevcut Bölge'!L161,'Yatırımlar-Genişleme1'!L161,'Yatırımlar-Genişleme2'!L161),"")</f>
        <v/>
      </c>
      <c r="O161" s="904" t="str">
        <f t="shared" si="50"/>
        <v/>
      </c>
      <c r="P161" s="827">
        <f>'Yatırımlar-Mevcut Bölge'!P161+'Yatırımlar-Genişleme1'!P161+'Yatırımlar-Genişleme2'!P161</f>
        <v>0</v>
      </c>
      <c r="Q161" s="828" t="str">
        <f>IFERROR((('Yatırımlar-Mevcut Bölge'!P161*'Yatırımlar-Mevcut Bölge'!Q161)+('Yatırımlar-Genişleme1'!P161*'Yatırımlar-Genişleme1'!Q161)+('Yatırımlar-Genişleme2'!P161*'Yatırımlar-Genişleme2'!Q161))/SUM('Yatırımlar-Mevcut Bölge'!P161,'Yatırımlar-Genişleme1'!P161,'Yatırımlar-Genişleme2'!P161),"")</f>
        <v/>
      </c>
      <c r="R161" s="828" t="str">
        <f>IFERROR((('Yatırımlar-Mevcut Bölge'!P161*'Yatırımlar-Mevcut Bölge'!R161)+('Yatırımlar-Genişleme1'!P161*'Yatırımlar-Genişleme1'!R161)+('Yatırımlar-Genişleme2'!P161*'Yatırımlar-Genişleme2'!R161))/SUM('Yatırımlar-Mevcut Bölge'!P161,'Yatırımlar-Genişleme1'!P161,'Yatırımlar-Genişleme2'!P161),"")</f>
        <v/>
      </c>
      <c r="S161" s="849" t="str">
        <f t="shared" si="51"/>
        <v/>
      </c>
      <c r="T161" s="884"/>
      <c r="U161" s="884"/>
      <c r="V161" s="884"/>
      <c r="W161" s="884"/>
      <c r="X161" s="884"/>
      <c r="Y161" s="884"/>
      <c r="Z161" s="884"/>
      <c r="AA161" s="884"/>
      <c r="AB161" s="884"/>
      <c r="AC161" s="884"/>
      <c r="AD161" s="884"/>
      <c r="AE161" s="884"/>
      <c r="AF161" s="884"/>
      <c r="AG161" s="884"/>
      <c r="AH161" s="884"/>
      <c r="AI161" s="884"/>
      <c r="AJ161" s="884"/>
      <c r="AK161" s="884"/>
      <c r="AL161" s="884"/>
      <c r="AM161" s="884"/>
      <c r="AN161" s="884"/>
      <c r="AO161" s="884"/>
      <c r="AP161" s="884"/>
      <c r="AQ161" s="884"/>
    </row>
    <row r="162" spans="2:43" s="854" customFormat="1" ht="13.5" thickBot="1">
      <c r="B162" s="858" t="s">
        <v>1096</v>
      </c>
      <c r="C162" s="906" t="s">
        <v>102</v>
      </c>
      <c r="D162" s="907">
        <f>'Yatırımlar-Mevcut Bölge'!D162+'Yatırımlar-Genişleme1'!D162+'Yatırımlar-Genişleme2'!D162</f>
        <v>0</v>
      </c>
      <c r="E162" s="833" t="str">
        <f>IFERROR((('Yatırımlar-Mevcut Bölge'!D162*'Yatırımlar-Mevcut Bölge'!E162)+('Yatırımlar-Genişleme1'!D162*'Yatırımlar-Genişleme1'!E162)+('Yatırımlar-Genişleme2'!D162*'Yatırımlar-Genişleme2'!E162))/SUM('Yatırımlar-Mevcut Bölge'!D162,'Yatırımlar-Genişleme1'!D162,'Yatırımlar-Genişleme2'!D162),"")</f>
        <v/>
      </c>
      <c r="F162" s="833" t="str">
        <f>IFERROR((('Yatırımlar-Mevcut Bölge'!D162*'Yatırımlar-Mevcut Bölge'!F162)+('Yatırımlar-Genişleme1'!D162*'Yatırımlar-Genişleme1'!F162)+('Yatırımlar-Genişleme2'!D162*'Yatırımlar-Genişleme2'!F162))/SUM('Yatırımlar-Mevcut Bölge'!D162,'Yatırımlar-Genişleme1'!D162,'Yatırımlar-Genişleme2'!D162),"")</f>
        <v/>
      </c>
      <c r="G162" s="908" t="str">
        <f t="shared" si="48"/>
        <v/>
      </c>
      <c r="H162" s="907">
        <f>'Yatırımlar-Mevcut Bölge'!H162+'Yatırımlar-Genişleme1'!H162+'Yatırımlar-Genişleme2'!H162</f>
        <v>0</v>
      </c>
      <c r="I162" s="833" t="str">
        <f>IFERROR((('Yatırımlar-Mevcut Bölge'!H162*'Yatırımlar-Mevcut Bölge'!I162)+('Yatırımlar-Genişleme1'!H162*'Yatırımlar-Genişleme1'!I162)+('Yatırımlar-Genişleme2'!H162*'Yatırımlar-Genişleme2'!I162))/SUM('Yatırımlar-Mevcut Bölge'!H162,'Yatırımlar-Genişleme1'!H162,'Yatırımlar-Genişleme2'!H162),"")</f>
        <v/>
      </c>
      <c r="J162" s="833" t="str">
        <f>IFERROR((('Yatırımlar-Mevcut Bölge'!H162*'Yatırımlar-Mevcut Bölge'!J162)+('Yatırımlar-Genişleme1'!H162*'Yatırımlar-Genişleme1'!J162)+('Yatırımlar-Genişleme2'!H162*'Yatırımlar-Genişleme2'!J162))/SUM('Yatırımlar-Mevcut Bölge'!H162,'Yatırımlar-Genişleme1'!H162,'Yatırımlar-Genişleme2'!H162),"")</f>
        <v/>
      </c>
      <c r="K162" s="908" t="str">
        <f t="shared" si="49"/>
        <v/>
      </c>
      <c r="L162" s="907">
        <f>'Yatırımlar-Mevcut Bölge'!L162+'Yatırımlar-Genişleme1'!L162+'Yatırımlar-Genişleme2'!L162</f>
        <v>0</v>
      </c>
      <c r="M162" s="833" t="str">
        <f>IFERROR((('Yatırımlar-Mevcut Bölge'!L162*'Yatırımlar-Mevcut Bölge'!M162)+('Yatırımlar-Genişleme1'!L162*'Yatırımlar-Genişleme1'!M162)+('Yatırımlar-Genişleme2'!L162*'Yatırımlar-Genişleme2'!M162))/SUM('Yatırımlar-Mevcut Bölge'!L162,'Yatırımlar-Genişleme1'!L162,'Yatırımlar-Genişleme2'!L162),"")</f>
        <v/>
      </c>
      <c r="N162" s="833" t="str">
        <f>IFERROR((('Yatırımlar-Mevcut Bölge'!L162*'Yatırımlar-Mevcut Bölge'!N162)+('Yatırımlar-Genişleme1'!L162*'Yatırımlar-Genişleme1'!N162)+('Yatırımlar-Genişleme2'!L162*'Yatırımlar-Genişleme2'!N162))/SUM('Yatırımlar-Mevcut Bölge'!L162,'Yatırımlar-Genişleme1'!L162,'Yatırımlar-Genişleme2'!L162),"")</f>
        <v/>
      </c>
      <c r="O162" s="908" t="str">
        <f t="shared" si="50"/>
        <v/>
      </c>
      <c r="P162" s="907">
        <f>'Yatırımlar-Mevcut Bölge'!P162+'Yatırımlar-Genişleme1'!P162+'Yatırımlar-Genişleme2'!P162</f>
        <v>0</v>
      </c>
      <c r="Q162" s="833" t="str">
        <f>IFERROR((('Yatırımlar-Mevcut Bölge'!P162*'Yatırımlar-Mevcut Bölge'!Q162)+('Yatırımlar-Genişleme1'!P162*'Yatırımlar-Genişleme1'!Q162)+('Yatırımlar-Genişleme2'!P162*'Yatırımlar-Genişleme2'!Q162))/SUM('Yatırımlar-Mevcut Bölge'!P162,'Yatırımlar-Genişleme1'!P162,'Yatırımlar-Genişleme2'!P162),"")</f>
        <v/>
      </c>
      <c r="R162" s="833" t="str">
        <f>IFERROR((('Yatırımlar-Mevcut Bölge'!P162*'Yatırımlar-Mevcut Bölge'!R162)+('Yatırımlar-Genişleme1'!P162*'Yatırımlar-Genişleme1'!R162)+('Yatırımlar-Genişleme2'!P162*'Yatırımlar-Genişleme2'!R162))/SUM('Yatırımlar-Mevcut Bölge'!P162,'Yatırımlar-Genişleme1'!P162,'Yatırımlar-Genişleme2'!P162),"")</f>
        <v/>
      </c>
      <c r="S162" s="860" t="str">
        <f t="shared" si="51"/>
        <v/>
      </c>
      <c r="T162" s="884"/>
      <c r="U162" s="884"/>
      <c r="V162" s="884"/>
      <c r="W162" s="884"/>
      <c r="X162" s="884"/>
      <c r="Y162" s="884"/>
      <c r="Z162" s="884"/>
      <c r="AA162" s="884"/>
      <c r="AB162" s="884"/>
      <c r="AC162" s="884"/>
      <c r="AD162" s="884"/>
      <c r="AE162" s="884"/>
      <c r="AF162" s="884"/>
      <c r="AG162" s="884"/>
      <c r="AH162" s="884"/>
      <c r="AI162" s="884"/>
      <c r="AJ162" s="884"/>
      <c r="AK162" s="884"/>
      <c r="AL162" s="884"/>
      <c r="AM162" s="884"/>
      <c r="AN162" s="884"/>
      <c r="AO162" s="884"/>
      <c r="AP162" s="884"/>
      <c r="AQ162" s="884"/>
    </row>
    <row r="163" spans="2:43" s="145" customFormat="1" ht="13.5" thickBot="1">
      <c r="C163" s="260"/>
    </row>
    <row r="164" spans="2:43" ht="13.5" thickBot="1">
      <c r="C164" s="861">
        <v>41274</v>
      </c>
      <c r="D164" s="861">
        <v>41639</v>
      </c>
      <c r="E164" s="861">
        <v>42004</v>
      </c>
      <c r="F164" s="1127">
        <v>42369</v>
      </c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</row>
    <row r="165" spans="2:43" ht="13.5" thickBot="1">
      <c r="B165" s="862" t="s">
        <v>886</v>
      </c>
      <c r="C165" s="1126">
        <f>SUM(C166:C168,C176:C179,C184)</f>
        <v>0</v>
      </c>
      <c r="D165" s="1126">
        <f t="shared" ref="D165:F165" si="52">SUM(D166:D168,D176:D179,D184)</f>
        <v>0</v>
      </c>
      <c r="E165" s="287">
        <f t="shared" si="52"/>
        <v>0</v>
      </c>
      <c r="F165" s="1142">
        <f t="shared" si="52"/>
        <v>0</v>
      </c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</row>
    <row r="166" spans="2:43">
      <c r="B166" s="863" t="s">
        <v>887</v>
      </c>
      <c r="C166" s="1143">
        <f>'Yatırımlar-Mevcut Bölge'!C166+'Yatırımlar-Genişleme1'!C166+'Yatırımlar-Genişleme2'!C166</f>
        <v>0</v>
      </c>
      <c r="D166" s="1143">
        <f>'Yatırımlar-Mevcut Bölge'!D166+'Yatırımlar-Genişleme1'!D166+'Yatırımlar-Genişleme2'!D166</f>
        <v>0</v>
      </c>
      <c r="E166" s="1143">
        <f>'Yatırımlar-Mevcut Bölge'!E166+'Yatırımlar-Genişleme1'!E166+'Yatırımlar-Genişleme2'!E166</f>
        <v>0</v>
      </c>
      <c r="F166" s="1147">
        <f>'Yatırımlar-Mevcut Bölge'!F166+'Yatırımlar-Genişleme1'!F166+'Yatırımlar-Genişleme2'!F166</f>
        <v>0</v>
      </c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</row>
    <row r="167" spans="2:43">
      <c r="B167" s="864" t="s">
        <v>888</v>
      </c>
      <c r="C167" s="1144">
        <f>'Yatırımlar-Mevcut Bölge'!C167+'Yatırımlar-Genişleme1'!C167+'Yatırımlar-Genişleme2'!C167</f>
        <v>0</v>
      </c>
      <c r="D167" s="1144">
        <f>'Yatırımlar-Mevcut Bölge'!D167+'Yatırımlar-Genişleme1'!D167+'Yatırımlar-Genişleme2'!D167</f>
        <v>0</v>
      </c>
      <c r="E167" s="1144">
        <f>'Yatırımlar-Mevcut Bölge'!E167+'Yatırımlar-Genişleme1'!E167+'Yatırımlar-Genişleme2'!E167</f>
        <v>0</v>
      </c>
      <c r="F167" s="1148">
        <f>'Yatırımlar-Mevcut Bölge'!F167+'Yatırımlar-Genişleme1'!F167+'Yatırımlar-Genişleme2'!F167</f>
        <v>0</v>
      </c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</row>
    <row r="168" spans="2:43">
      <c r="B168" s="866" t="s">
        <v>889</v>
      </c>
      <c r="C168" s="865">
        <f>'Yatırımlar-Mevcut Bölge'!C168+'Yatırımlar-Genişleme1'!C168+'Yatırımlar-Genişleme2'!C168</f>
        <v>0</v>
      </c>
      <c r="D168" s="865">
        <f>'Yatırımlar-Mevcut Bölge'!D168+'Yatırımlar-Genişleme1'!D168+'Yatırımlar-Genişleme2'!D168</f>
        <v>0</v>
      </c>
      <c r="E168" s="865">
        <f>'Yatırımlar-Mevcut Bölge'!E168+'Yatırımlar-Genişleme1'!E168+'Yatırımlar-Genişleme2'!E168</f>
        <v>0</v>
      </c>
      <c r="F168" s="1149">
        <f>'Yatırımlar-Mevcut Bölge'!F168+'Yatırımlar-Genişleme1'!F168+'Yatırımlar-Genişleme2'!F168</f>
        <v>0</v>
      </c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</row>
    <row r="169" spans="2:43">
      <c r="B169" s="867" t="s">
        <v>890</v>
      </c>
      <c r="C169" s="1145">
        <f>'Yatırımlar-Mevcut Bölge'!C169+'Yatırımlar-Genişleme1'!C169+'Yatırımlar-Genişleme2'!C169</f>
        <v>0</v>
      </c>
      <c r="D169" s="1145">
        <f>'Yatırımlar-Mevcut Bölge'!D169+'Yatırımlar-Genişleme1'!D169+'Yatırımlar-Genişleme2'!D169</f>
        <v>0</v>
      </c>
      <c r="E169" s="1145">
        <f>'Yatırımlar-Mevcut Bölge'!E169+'Yatırımlar-Genişleme1'!E169+'Yatırımlar-Genişleme2'!E169</f>
        <v>0</v>
      </c>
      <c r="F169" s="1150">
        <f>'Yatırımlar-Mevcut Bölge'!F169+'Yatırımlar-Genişleme1'!F169+'Yatırımlar-Genişleme2'!F169</f>
        <v>0</v>
      </c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</row>
    <row r="170" spans="2:43">
      <c r="B170" s="867" t="s">
        <v>891</v>
      </c>
      <c r="C170" s="868">
        <f>'Yatırımlar-Mevcut Bölge'!C170+'Yatırımlar-Genişleme1'!C170+'Yatırımlar-Genişleme2'!C170</f>
        <v>0</v>
      </c>
      <c r="D170" s="868">
        <f>'Yatırımlar-Mevcut Bölge'!D170+'Yatırımlar-Genişleme1'!D170+'Yatırımlar-Genişleme2'!D170</f>
        <v>0</v>
      </c>
      <c r="E170" s="868">
        <f>'Yatırımlar-Mevcut Bölge'!E170+'Yatırımlar-Genişleme1'!E170+'Yatırımlar-Genişleme2'!E170</f>
        <v>0</v>
      </c>
      <c r="F170" s="1151">
        <f>'Yatırımlar-Mevcut Bölge'!F170+'Yatırımlar-Genişleme1'!F170+'Yatırımlar-Genişleme2'!F170</f>
        <v>0</v>
      </c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</row>
    <row r="171" spans="2:43">
      <c r="B171" s="869" t="s">
        <v>892</v>
      </c>
      <c r="C171" s="1145">
        <f>'Yatırımlar-Mevcut Bölge'!C171+'Yatırımlar-Genişleme1'!C171+'Yatırımlar-Genişleme2'!C171</f>
        <v>0</v>
      </c>
      <c r="D171" s="1145">
        <f>'Yatırımlar-Mevcut Bölge'!D171+'Yatırımlar-Genişleme1'!D171+'Yatırımlar-Genişleme2'!D171</f>
        <v>0</v>
      </c>
      <c r="E171" s="1145">
        <f>'Yatırımlar-Mevcut Bölge'!E171+'Yatırımlar-Genişleme1'!E171+'Yatırımlar-Genişleme2'!E171</f>
        <v>0</v>
      </c>
      <c r="F171" s="1150">
        <f>'Yatırımlar-Mevcut Bölge'!F171+'Yatırımlar-Genişleme1'!F171+'Yatırımlar-Genişleme2'!F171</f>
        <v>0</v>
      </c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</row>
    <row r="172" spans="2:43">
      <c r="B172" s="869" t="s">
        <v>893</v>
      </c>
      <c r="C172" s="1145">
        <f>'Yatırımlar-Mevcut Bölge'!C172+'Yatırımlar-Genişleme1'!C172+'Yatırımlar-Genişleme2'!C172</f>
        <v>0</v>
      </c>
      <c r="D172" s="1145">
        <f>'Yatırımlar-Mevcut Bölge'!D172+'Yatırımlar-Genişleme1'!D172+'Yatırımlar-Genişleme2'!D172</f>
        <v>0</v>
      </c>
      <c r="E172" s="1145">
        <f>'Yatırımlar-Mevcut Bölge'!E172+'Yatırımlar-Genişleme1'!E172+'Yatırımlar-Genişleme2'!E172</f>
        <v>0</v>
      </c>
      <c r="F172" s="1150">
        <f>'Yatırımlar-Mevcut Bölge'!F172+'Yatırımlar-Genişleme1'!F172+'Yatırımlar-Genişleme2'!F172</f>
        <v>0</v>
      </c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</row>
    <row r="173" spans="2:43">
      <c r="B173" s="869" t="s">
        <v>894</v>
      </c>
      <c r="C173" s="1145">
        <f>'Yatırımlar-Mevcut Bölge'!C173+'Yatırımlar-Genişleme1'!C173+'Yatırımlar-Genişleme2'!C173</f>
        <v>0</v>
      </c>
      <c r="D173" s="1145">
        <f>'Yatırımlar-Mevcut Bölge'!D173+'Yatırımlar-Genişleme1'!D173+'Yatırımlar-Genişleme2'!D173</f>
        <v>0</v>
      </c>
      <c r="E173" s="1145">
        <f>'Yatırımlar-Mevcut Bölge'!E173+'Yatırımlar-Genişleme1'!E173+'Yatırımlar-Genişleme2'!E173</f>
        <v>0</v>
      </c>
      <c r="F173" s="1150">
        <f>'Yatırımlar-Mevcut Bölge'!F173+'Yatırımlar-Genişleme1'!F173+'Yatırımlar-Genişleme2'!F173</f>
        <v>0</v>
      </c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</row>
    <row r="174" spans="2:43">
      <c r="B174" s="869" t="s">
        <v>895</v>
      </c>
      <c r="C174" s="1145">
        <f>'Yatırımlar-Mevcut Bölge'!C174+'Yatırımlar-Genişleme1'!C174+'Yatırımlar-Genişleme2'!C174</f>
        <v>0</v>
      </c>
      <c r="D174" s="1145">
        <f>'Yatırımlar-Mevcut Bölge'!D174+'Yatırımlar-Genişleme1'!D174+'Yatırımlar-Genişleme2'!D174</f>
        <v>0</v>
      </c>
      <c r="E174" s="1145">
        <f>'Yatırımlar-Mevcut Bölge'!E174+'Yatırımlar-Genişleme1'!E174+'Yatırımlar-Genişleme2'!E174</f>
        <v>0</v>
      </c>
      <c r="F174" s="1150">
        <f>'Yatırımlar-Mevcut Bölge'!F174+'Yatırımlar-Genişleme1'!F174+'Yatırımlar-Genişleme2'!F174</f>
        <v>0</v>
      </c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</row>
    <row r="175" spans="2:43">
      <c r="B175" s="867" t="s">
        <v>902</v>
      </c>
      <c r="C175" s="1145">
        <f>'Yatırımlar-Mevcut Bölge'!C175+'Yatırımlar-Genişleme1'!C175+'Yatırımlar-Genişleme2'!C175</f>
        <v>0</v>
      </c>
      <c r="D175" s="1145">
        <f>'Yatırımlar-Mevcut Bölge'!D175+'Yatırımlar-Genişleme1'!D175+'Yatırımlar-Genişleme2'!D175</f>
        <v>0</v>
      </c>
      <c r="E175" s="1145">
        <f>'Yatırımlar-Mevcut Bölge'!E175+'Yatırımlar-Genişleme1'!E175+'Yatırımlar-Genişleme2'!E175</f>
        <v>0</v>
      </c>
      <c r="F175" s="1150">
        <f>'Yatırımlar-Mevcut Bölge'!F175+'Yatırımlar-Genişleme1'!F175+'Yatırımlar-Genişleme2'!F175</f>
        <v>0</v>
      </c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</row>
    <row r="176" spans="2:43">
      <c r="B176" s="864" t="s">
        <v>896</v>
      </c>
      <c r="C176" s="1144">
        <f>'Yatırımlar-Mevcut Bölge'!C176+'Yatırımlar-Genişleme1'!C176+'Yatırımlar-Genişleme2'!C176</f>
        <v>0</v>
      </c>
      <c r="D176" s="1144">
        <f>'Yatırımlar-Mevcut Bölge'!D176+'Yatırımlar-Genişleme1'!D176+'Yatırımlar-Genişleme2'!D176</f>
        <v>0</v>
      </c>
      <c r="E176" s="1144">
        <f>'Yatırımlar-Mevcut Bölge'!E176+'Yatırımlar-Genişleme1'!E176+'Yatırımlar-Genişleme2'!E176</f>
        <v>0</v>
      </c>
      <c r="F176" s="1148">
        <f>'Yatırımlar-Mevcut Bölge'!F176+'Yatırımlar-Genişleme1'!F176+'Yatırımlar-Genişleme2'!F176</f>
        <v>0</v>
      </c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</row>
    <row r="177" spans="2:19">
      <c r="B177" s="864" t="s">
        <v>897</v>
      </c>
      <c r="C177" s="1144">
        <f>'Yatırımlar-Mevcut Bölge'!C177+'Yatırımlar-Genişleme1'!C177+'Yatırımlar-Genişleme2'!C177</f>
        <v>0</v>
      </c>
      <c r="D177" s="1144">
        <f>'Yatırımlar-Mevcut Bölge'!D177+'Yatırımlar-Genişleme1'!D177+'Yatırımlar-Genişleme2'!D177</f>
        <v>0</v>
      </c>
      <c r="E177" s="1144">
        <f>'Yatırımlar-Mevcut Bölge'!E177+'Yatırımlar-Genişleme1'!E177+'Yatırımlar-Genişleme2'!E177</f>
        <v>0</v>
      </c>
      <c r="F177" s="1148">
        <f>'Yatırımlar-Mevcut Bölge'!F177+'Yatırımlar-Genişleme1'!F177+'Yatırımlar-Genişleme2'!F177</f>
        <v>0</v>
      </c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</row>
    <row r="178" spans="2:19">
      <c r="B178" s="864" t="s">
        <v>969</v>
      </c>
      <c r="C178" s="1144">
        <f>'Yatırımlar-Mevcut Bölge'!C178+'Yatırımlar-Genişleme1'!C178+'Yatırımlar-Genişleme2'!C178</f>
        <v>0</v>
      </c>
      <c r="D178" s="1144">
        <f>'Yatırımlar-Mevcut Bölge'!D178+'Yatırımlar-Genişleme1'!D178+'Yatırımlar-Genişleme2'!D178</f>
        <v>0</v>
      </c>
      <c r="E178" s="1144">
        <f>'Yatırımlar-Mevcut Bölge'!E178+'Yatırımlar-Genişleme1'!E178+'Yatırımlar-Genişleme2'!E178</f>
        <v>0</v>
      </c>
      <c r="F178" s="1148">
        <f>'Yatırımlar-Mevcut Bölge'!F178+'Yatırımlar-Genişleme1'!F178+'Yatırımlar-Genişleme2'!F178</f>
        <v>0</v>
      </c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</row>
    <row r="179" spans="2:19">
      <c r="B179" s="864" t="s">
        <v>968</v>
      </c>
      <c r="C179" s="865">
        <f>'Yatırımlar-Mevcut Bölge'!C179+'Yatırımlar-Genişleme1'!C179+'Yatırımlar-Genişleme2'!C179</f>
        <v>0</v>
      </c>
      <c r="D179" s="865">
        <f>'Yatırımlar-Mevcut Bölge'!D179+'Yatırımlar-Genişleme1'!D179+'Yatırımlar-Genişleme2'!D179</f>
        <v>0</v>
      </c>
      <c r="E179" s="865">
        <f>'Yatırımlar-Mevcut Bölge'!E179+'Yatırımlar-Genişleme1'!E179+'Yatırımlar-Genişleme2'!E179</f>
        <v>0</v>
      </c>
      <c r="F179" s="1149">
        <f>'Yatırımlar-Mevcut Bölge'!F179+'Yatırımlar-Genişleme1'!F179+'Yatırımlar-Genişleme2'!F179</f>
        <v>0</v>
      </c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</row>
    <row r="180" spans="2:19">
      <c r="B180" s="867" t="s">
        <v>898</v>
      </c>
      <c r="C180" s="1145">
        <f>'Yatırımlar-Mevcut Bölge'!C180+'Yatırımlar-Genişleme1'!C180+'Yatırımlar-Genişleme2'!C180</f>
        <v>0</v>
      </c>
      <c r="D180" s="1145">
        <f>'Yatırımlar-Mevcut Bölge'!D180+'Yatırımlar-Genişleme1'!D180+'Yatırımlar-Genişleme2'!D180</f>
        <v>0</v>
      </c>
      <c r="E180" s="1145">
        <f>'Yatırımlar-Mevcut Bölge'!E180+'Yatırımlar-Genişleme1'!E180+'Yatırımlar-Genişleme2'!E180</f>
        <v>0</v>
      </c>
      <c r="F180" s="1150">
        <f>'Yatırımlar-Mevcut Bölge'!F180+'Yatırımlar-Genişleme1'!F180+'Yatırımlar-Genişleme2'!F180</f>
        <v>0</v>
      </c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</row>
    <row r="181" spans="2:19">
      <c r="B181" s="867" t="s">
        <v>899</v>
      </c>
      <c r="C181" s="1145">
        <f>'Yatırımlar-Mevcut Bölge'!C181+'Yatırımlar-Genişleme1'!C181+'Yatırımlar-Genişleme2'!C181</f>
        <v>0</v>
      </c>
      <c r="D181" s="1145">
        <f>'Yatırımlar-Mevcut Bölge'!D181+'Yatırımlar-Genişleme1'!D181+'Yatırımlar-Genişleme2'!D181</f>
        <v>0</v>
      </c>
      <c r="E181" s="1145">
        <f>'Yatırımlar-Mevcut Bölge'!E181+'Yatırımlar-Genişleme1'!E181+'Yatırımlar-Genişleme2'!E181</f>
        <v>0</v>
      </c>
      <c r="F181" s="1150">
        <f>'Yatırımlar-Mevcut Bölge'!F181+'Yatırımlar-Genişleme1'!F181+'Yatırımlar-Genişleme2'!F181</f>
        <v>0</v>
      </c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</row>
    <row r="182" spans="2:19">
      <c r="B182" s="867" t="s">
        <v>900</v>
      </c>
      <c r="C182" s="1145">
        <f>'Yatırımlar-Mevcut Bölge'!C182+'Yatırımlar-Genişleme1'!C182+'Yatırımlar-Genişleme2'!C182</f>
        <v>0</v>
      </c>
      <c r="D182" s="1145">
        <f>'Yatırımlar-Mevcut Bölge'!D182+'Yatırımlar-Genişleme1'!D182+'Yatırımlar-Genişleme2'!D182</f>
        <v>0</v>
      </c>
      <c r="E182" s="1145">
        <f>'Yatırımlar-Mevcut Bölge'!E182+'Yatırımlar-Genişleme1'!E182+'Yatırımlar-Genişleme2'!E182</f>
        <v>0</v>
      </c>
      <c r="F182" s="1150">
        <f>'Yatırımlar-Mevcut Bölge'!F182+'Yatırımlar-Genişleme1'!F182+'Yatırımlar-Genişleme2'!F182</f>
        <v>0</v>
      </c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</row>
    <row r="183" spans="2:19">
      <c r="B183" s="867" t="s">
        <v>901</v>
      </c>
      <c r="C183" s="1145">
        <f>'Yatırımlar-Mevcut Bölge'!C183+'Yatırımlar-Genişleme1'!C183+'Yatırımlar-Genişleme2'!C183</f>
        <v>0</v>
      </c>
      <c r="D183" s="1145">
        <f>'Yatırımlar-Mevcut Bölge'!D183+'Yatırımlar-Genişleme1'!D183+'Yatırımlar-Genişleme2'!D183</f>
        <v>0</v>
      </c>
      <c r="E183" s="1145">
        <f>'Yatırımlar-Mevcut Bölge'!E183+'Yatırımlar-Genişleme1'!E183+'Yatırımlar-Genişleme2'!E183</f>
        <v>0</v>
      </c>
      <c r="F183" s="1150">
        <f>'Yatırımlar-Mevcut Bölge'!F183+'Yatırımlar-Genişleme1'!F183+'Yatırımlar-Genişleme2'!F183</f>
        <v>0</v>
      </c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</row>
    <row r="184" spans="2:19" ht="13.5" thickBot="1">
      <c r="B184" s="870" t="s">
        <v>967</v>
      </c>
      <c r="C184" s="1146">
        <f>'Yatırımlar-Mevcut Bölge'!C184+'Yatırımlar-Genişleme1'!C184+'Yatırımlar-Genişleme2'!C184</f>
        <v>0</v>
      </c>
      <c r="D184" s="1146">
        <f>'Yatırımlar-Mevcut Bölge'!D184+'Yatırımlar-Genişleme1'!D184+'Yatırımlar-Genişleme2'!D184</f>
        <v>0</v>
      </c>
      <c r="E184" s="1146">
        <f>'Yatırımlar-Mevcut Bölge'!E184+'Yatırımlar-Genişleme1'!E184+'Yatırımlar-Genişleme2'!E184</f>
        <v>0</v>
      </c>
      <c r="F184" s="1152">
        <f>'Yatırımlar-Mevcut Bölge'!F184+'Yatırımlar-Genişleme1'!F184+'Yatırımlar-Genişleme2'!F184</f>
        <v>0</v>
      </c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</row>
    <row r="185" spans="2:19" s="145" customFormat="1" ht="9" customHeight="1">
      <c r="C185" s="260"/>
    </row>
    <row r="186" spans="2:19" s="145" customFormat="1">
      <c r="C186" s="260"/>
    </row>
    <row r="187" spans="2:19" s="145" customFormat="1">
      <c r="C187" s="260"/>
    </row>
    <row r="188" spans="2:19" s="145" customFormat="1">
      <c r="C188" s="260"/>
    </row>
    <row r="189" spans="2:19" s="145" customFormat="1">
      <c r="C189" s="260"/>
    </row>
    <row r="190" spans="2:19" s="145" customFormat="1">
      <c r="C190" s="260"/>
    </row>
    <row r="191" spans="2:19" s="145" customFormat="1">
      <c r="C191" s="260"/>
    </row>
    <row r="192" spans="2:19" s="145" customFormat="1">
      <c r="C192" s="260"/>
    </row>
    <row r="193" spans="3:3" s="145" customFormat="1">
      <c r="C193" s="260"/>
    </row>
    <row r="194" spans="3:3" s="145" customFormat="1">
      <c r="C194" s="260"/>
    </row>
    <row r="195" spans="3:3" s="145" customFormat="1">
      <c r="C195" s="260"/>
    </row>
    <row r="196" spans="3:3" s="145" customFormat="1">
      <c r="C196" s="260"/>
    </row>
    <row r="197" spans="3:3" s="145" customFormat="1">
      <c r="C197" s="260"/>
    </row>
    <row r="198" spans="3:3" s="145" customFormat="1">
      <c r="C198" s="260"/>
    </row>
    <row r="199" spans="3:3" s="145" customFormat="1">
      <c r="C199" s="260"/>
    </row>
    <row r="200" spans="3:3" s="145" customFormat="1">
      <c r="C200" s="260"/>
    </row>
    <row r="201" spans="3:3" s="145" customFormat="1">
      <c r="C201" s="260"/>
    </row>
    <row r="202" spans="3:3" s="145" customFormat="1">
      <c r="C202" s="260"/>
    </row>
  </sheetData>
  <sheetProtection password="96CB" sheet="1" objects="1" scenarios="1" formatCells="0" formatColumns="0" formatRows="0" insertColumns="0" insertRows="0" deleteColumns="0" deleteRows="0" selectLockedCells="1"/>
  <mergeCells count="5">
    <mergeCell ref="B5:C5"/>
    <mergeCell ref="D5:G5"/>
    <mergeCell ref="H5:K5"/>
    <mergeCell ref="L5:O5"/>
    <mergeCell ref="P5:S5"/>
  </mergeCells>
  <printOptions horizontalCentered="1"/>
  <pageMargins left="0.39370078740157483" right="0.39370078740157483" top="0.39370078740157483" bottom="0.39370078740157483" header="0" footer="0"/>
  <pageSetup paperSize="9" scale="55" orientation="landscape" r:id="rId1"/>
  <rowBreaks count="2" manualBreakCount="2">
    <brk id="72" max="16383" man="1"/>
    <brk id="131" max="16383" man="1"/>
  </rowBreaks>
  <ignoredErrors>
    <ignoredError sqref="D44:F44 D30:F31 D51:F52 D65:F65 D73:F74 G166:G184 D23:E23 D163:G165 L163:S184 H163:K185 D130:F130 D87:F87 D131:G131 D101:G101 D102:F103 D132:F132 D116:F116 D149:F149 D135:F136 D88:F88 D85:S86 D89:S100 G88:S88 D137:S148 G135:S136 D150:S162 G149:S149 D117:S129 G116:S116 D133:S134 H132:J132 D104:S115 G102:S103 H101:S101 H131:S131 G87:S87 G130:S130 L132:N132 P132:R132" unlockedFormula="1"/>
    <ignoredError sqref="G74" formula="1" unlockedFormula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"/>
  <sheetViews>
    <sheetView showGridLines="0" view="pageBreakPreview" topLeftCell="A31" zoomScale="85" zoomScaleSheetLayoutView="85" workbookViewId="0">
      <selection activeCell="J56" sqref="J56:J60"/>
    </sheetView>
  </sheetViews>
  <sheetFormatPr defaultColWidth="9.140625" defaultRowHeight="12.75"/>
  <cols>
    <col min="1" max="1" width="1.7109375" style="147" customWidth="1"/>
    <col min="2" max="2" width="45.42578125" style="147" customWidth="1"/>
    <col min="3" max="10" width="15.7109375" style="147" customWidth="1"/>
    <col min="11" max="11" width="1.7109375" style="392" customWidth="1"/>
    <col min="12" max="30" width="9.140625" style="392"/>
    <col min="31" max="16384" width="9.140625" style="147"/>
  </cols>
  <sheetData>
    <row r="1" spans="2:10" ht="7.5" customHeight="1"/>
    <row r="2" spans="2:10" ht="15.75">
      <c r="B2" s="111" t="s">
        <v>937</v>
      </c>
      <c r="D2" s="111"/>
    </row>
    <row r="3" spans="2:10" ht="7.5" customHeight="1" thickBot="1">
      <c r="B3" s="166"/>
    </row>
    <row r="4" spans="2:10" ht="15" customHeight="1" thickBot="1">
      <c r="B4" s="1252" t="s">
        <v>803</v>
      </c>
      <c r="C4" s="1253"/>
      <c r="D4" s="1253"/>
      <c r="E4" s="1253"/>
      <c r="F4" s="1253"/>
      <c r="G4" s="1253"/>
      <c r="H4" s="1253"/>
      <c r="I4" s="1253"/>
      <c r="J4" s="1254"/>
    </row>
    <row r="5" spans="2:10">
      <c r="B5" s="413"/>
      <c r="C5" s="1255">
        <v>2012</v>
      </c>
      <c r="D5" s="1256"/>
      <c r="E5" s="1255">
        <v>2013</v>
      </c>
      <c r="F5" s="1256"/>
      <c r="G5" s="1255">
        <v>2014</v>
      </c>
      <c r="H5" s="1256"/>
      <c r="I5" s="1255">
        <v>2015</v>
      </c>
      <c r="J5" s="1256"/>
    </row>
    <row r="6" spans="2:10" ht="15">
      <c r="B6" s="407"/>
      <c r="C6" s="406" t="s">
        <v>487</v>
      </c>
      <c r="D6" s="397" t="s">
        <v>462</v>
      </c>
      <c r="E6" s="406" t="s">
        <v>487</v>
      </c>
      <c r="F6" s="397" t="s">
        <v>462</v>
      </c>
      <c r="G6" s="406" t="s">
        <v>487</v>
      </c>
      <c r="H6" s="397" t="s">
        <v>462</v>
      </c>
      <c r="I6" s="406" t="s">
        <v>487</v>
      </c>
      <c r="J6" s="397" t="s">
        <v>462</v>
      </c>
    </row>
    <row r="7" spans="2:10" ht="15">
      <c r="B7" s="407" t="s">
        <v>795</v>
      </c>
      <c r="C7" s="304"/>
      <c r="D7" s="398">
        <f>D8+D9</f>
        <v>0</v>
      </c>
      <c r="E7" s="304"/>
      <c r="F7" s="398">
        <f>F8+F9</f>
        <v>0</v>
      </c>
      <c r="G7" s="304"/>
      <c r="H7" s="398">
        <f>H8+H9</f>
        <v>0</v>
      </c>
      <c r="I7" s="304"/>
      <c r="J7" s="398">
        <f>J8+J9</f>
        <v>0</v>
      </c>
    </row>
    <row r="8" spans="2:10">
      <c r="B8" s="408" t="s">
        <v>799</v>
      </c>
      <c r="C8" s="409"/>
      <c r="D8" s="401"/>
      <c r="E8" s="409"/>
      <c r="F8" s="401"/>
      <c r="G8" s="409"/>
      <c r="H8" s="401"/>
      <c r="I8" s="409"/>
      <c r="J8" s="401"/>
    </row>
    <row r="9" spans="2:10">
      <c r="B9" s="408" t="s">
        <v>800</v>
      </c>
      <c r="C9" s="409"/>
      <c r="D9" s="401"/>
      <c r="E9" s="409"/>
      <c r="F9" s="401"/>
      <c r="G9" s="409"/>
      <c r="H9" s="401"/>
      <c r="I9" s="409"/>
      <c r="J9" s="401"/>
    </row>
    <row r="10" spans="2:10" ht="15">
      <c r="B10" s="407" t="s">
        <v>796</v>
      </c>
      <c r="C10" s="912"/>
      <c r="D10" s="398">
        <f>D11+D12</f>
        <v>0</v>
      </c>
      <c r="E10" s="912"/>
      <c r="F10" s="398">
        <f>F11+F12</f>
        <v>0</v>
      </c>
      <c r="G10" s="912"/>
      <c r="H10" s="398">
        <f>H11+H12</f>
        <v>0</v>
      </c>
      <c r="I10" s="912"/>
      <c r="J10" s="398">
        <f>J11+J12</f>
        <v>0</v>
      </c>
    </row>
    <row r="11" spans="2:10">
      <c r="B11" s="408" t="s">
        <v>797</v>
      </c>
      <c r="C11" s="409"/>
      <c r="D11" s="401"/>
      <c r="E11" s="409"/>
      <c r="F11" s="401"/>
      <c r="G11" s="409"/>
      <c r="H11" s="401"/>
      <c r="I11" s="409"/>
      <c r="J11" s="401"/>
    </row>
    <row r="12" spans="2:10">
      <c r="B12" s="408" t="s">
        <v>798</v>
      </c>
      <c r="C12" s="409"/>
      <c r="D12" s="401"/>
      <c r="E12" s="409"/>
      <c r="F12" s="401"/>
      <c r="G12" s="409"/>
      <c r="H12" s="401"/>
      <c r="I12" s="409"/>
      <c r="J12" s="401"/>
    </row>
    <row r="13" spans="2:10">
      <c r="B13" s="407" t="s">
        <v>801</v>
      </c>
      <c r="C13" s="409"/>
      <c r="D13" s="401"/>
      <c r="E13" s="409"/>
      <c r="F13" s="401"/>
      <c r="G13" s="409"/>
      <c r="H13" s="401"/>
      <c r="I13" s="409"/>
      <c r="J13" s="401"/>
    </row>
    <row r="14" spans="2:10">
      <c r="B14" s="407" t="s">
        <v>802</v>
      </c>
      <c r="C14" s="409"/>
      <c r="D14" s="401"/>
      <c r="E14" s="409"/>
      <c r="F14" s="401"/>
      <c r="G14" s="409"/>
      <c r="H14" s="401"/>
      <c r="I14" s="409"/>
      <c r="J14" s="401"/>
    </row>
    <row r="15" spans="2:10">
      <c r="B15" s="395" t="s">
        <v>806</v>
      </c>
      <c r="C15" s="913"/>
      <c r="D15" s="401"/>
      <c r="E15" s="913"/>
      <c r="F15" s="401"/>
      <c r="G15" s="913"/>
      <c r="H15" s="401"/>
      <c r="I15" s="913"/>
      <c r="J15" s="401"/>
    </row>
    <row r="16" spans="2:10">
      <c r="B16" s="395" t="s">
        <v>807</v>
      </c>
      <c r="C16" s="913"/>
      <c r="D16" s="401"/>
      <c r="E16" s="913"/>
      <c r="F16" s="401"/>
      <c r="G16" s="913"/>
      <c r="H16" s="401"/>
      <c r="I16" s="913"/>
      <c r="J16" s="401"/>
    </row>
    <row r="17" spans="1:10">
      <c r="B17" s="395" t="s">
        <v>808</v>
      </c>
      <c r="C17" s="410"/>
      <c r="D17" s="401"/>
      <c r="E17" s="410"/>
      <c r="F17" s="401"/>
      <c r="G17" s="410"/>
      <c r="H17" s="401"/>
      <c r="I17" s="410"/>
      <c r="J17" s="401"/>
    </row>
    <row r="18" spans="1:10">
      <c r="B18" s="395" t="s">
        <v>809</v>
      </c>
      <c r="C18" s="410"/>
      <c r="D18" s="401"/>
      <c r="E18" s="410"/>
      <c r="F18" s="401"/>
      <c r="G18" s="410"/>
      <c r="H18" s="401"/>
      <c r="I18" s="410"/>
      <c r="J18" s="401"/>
    </row>
    <row r="19" spans="1:10">
      <c r="B19" s="395" t="s">
        <v>810</v>
      </c>
      <c r="C19" s="410"/>
      <c r="D19" s="401"/>
      <c r="E19" s="410"/>
      <c r="F19" s="401"/>
      <c r="G19" s="410"/>
      <c r="H19" s="401"/>
      <c r="I19" s="410"/>
      <c r="J19" s="401"/>
    </row>
    <row r="20" spans="1:10">
      <c r="B20" s="395" t="s">
        <v>811</v>
      </c>
      <c r="C20" s="410"/>
      <c r="D20" s="401"/>
      <c r="E20" s="410"/>
      <c r="F20" s="401"/>
      <c r="G20" s="410"/>
      <c r="H20" s="401"/>
      <c r="I20" s="410"/>
      <c r="J20" s="401"/>
    </row>
    <row r="21" spans="1:10" ht="12" customHeight="1">
      <c r="B21" s="395" t="s">
        <v>812</v>
      </c>
      <c r="C21" s="410"/>
      <c r="D21" s="401"/>
      <c r="E21" s="410"/>
      <c r="F21" s="401"/>
      <c r="G21" s="410"/>
      <c r="H21" s="401"/>
      <c r="I21" s="410"/>
      <c r="J21" s="401"/>
    </row>
    <row r="22" spans="1:10">
      <c r="B22" s="395" t="s">
        <v>813</v>
      </c>
      <c r="C22" s="410"/>
      <c r="D22" s="401"/>
      <c r="E22" s="410"/>
      <c r="F22" s="401"/>
      <c r="G22" s="410"/>
      <c r="H22" s="401"/>
      <c r="I22" s="410"/>
      <c r="J22" s="401"/>
    </row>
    <row r="23" spans="1:10">
      <c r="B23" s="395" t="s">
        <v>814</v>
      </c>
      <c r="C23" s="410"/>
      <c r="D23" s="401"/>
      <c r="E23" s="410"/>
      <c r="F23" s="401"/>
      <c r="G23" s="410"/>
      <c r="H23" s="401"/>
      <c r="I23" s="410"/>
      <c r="J23" s="401"/>
    </row>
    <row r="24" spans="1:10">
      <c r="B24" s="395" t="s">
        <v>815</v>
      </c>
      <c r="C24" s="410"/>
      <c r="D24" s="401"/>
      <c r="E24" s="410"/>
      <c r="F24" s="401"/>
      <c r="G24" s="410"/>
      <c r="H24" s="401"/>
      <c r="I24" s="410"/>
      <c r="J24" s="401"/>
    </row>
    <row r="25" spans="1:10" ht="15.75" thickBot="1">
      <c r="B25" s="411" t="s">
        <v>16</v>
      </c>
      <c r="C25" s="412"/>
      <c r="D25" s="414">
        <f>SUM(D7,D10,D13:D24)</f>
        <v>0</v>
      </c>
      <c r="E25" s="412"/>
      <c r="F25" s="414">
        <f>SUM(F7,F10,F13:F24)</f>
        <v>0</v>
      </c>
      <c r="G25" s="412"/>
      <c r="H25" s="414">
        <f>SUM(H7,H10,H13:H24)</f>
        <v>0</v>
      </c>
      <c r="I25" s="412"/>
      <c r="J25" s="414">
        <f>SUM(J7,J10,J13:J24)</f>
        <v>0</v>
      </c>
    </row>
    <row r="26" spans="1:10" ht="13.5" thickBot="1">
      <c r="A26" s="392"/>
      <c r="B26" s="392"/>
      <c r="C26" s="392"/>
      <c r="D26" s="392"/>
      <c r="E26" s="392"/>
      <c r="F26" s="392"/>
      <c r="G26" s="392"/>
      <c r="H26" s="392"/>
      <c r="I26" s="392"/>
      <c r="J26" s="392"/>
    </row>
    <row r="27" spans="1:10" ht="15" customHeight="1" thickBot="1">
      <c r="B27" s="1252" t="s">
        <v>1099</v>
      </c>
      <c r="C27" s="1253"/>
      <c r="D27" s="1253"/>
      <c r="E27" s="1253"/>
      <c r="F27" s="1253"/>
      <c r="G27" s="1253"/>
      <c r="H27" s="1253"/>
      <c r="I27" s="1253"/>
      <c r="J27" s="1254"/>
    </row>
    <row r="28" spans="1:10">
      <c r="B28" s="394"/>
      <c r="C28" s="1257">
        <v>2012</v>
      </c>
      <c r="D28" s="1258"/>
      <c r="E28" s="1257">
        <v>2013</v>
      </c>
      <c r="F28" s="1258"/>
      <c r="G28" s="1257">
        <v>2014</v>
      </c>
      <c r="H28" s="1258"/>
      <c r="I28" s="1257">
        <v>2015</v>
      </c>
      <c r="J28" s="1258"/>
    </row>
    <row r="29" spans="1:10" ht="15">
      <c r="B29" s="395"/>
      <c r="C29" s="396" t="s">
        <v>487</v>
      </c>
      <c r="D29" s="397" t="s">
        <v>462</v>
      </c>
      <c r="E29" s="396" t="s">
        <v>487</v>
      </c>
      <c r="F29" s="397" t="s">
        <v>462</v>
      </c>
      <c r="G29" s="396" t="s">
        <v>487</v>
      </c>
      <c r="H29" s="397" t="s">
        <v>462</v>
      </c>
      <c r="I29" s="396" t="s">
        <v>487</v>
      </c>
      <c r="J29" s="397" t="s">
        <v>462</v>
      </c>
    </row>
    <row r="30" spans="1:10" ht="15">
      <c r="B30" s="395" t="s">
        <v>795</v>
      </c>
      <c r="C30" s="295"/>
      <c r="D30" s="398">
        <f>D31+D32</f>
        <v>0</v>
      </c>
      <c r="E30" s="295"/>
      <c r="F30" s="398">
        <f>F31+F32</f>
        <v>0</v>
      </c>
      <c r="G30" s="295"/>
      <c r="H30" s="398">
        <f>H31+H32</f>
        <v>0</v>
      </c>
      <c r="I30" s="295"/>
      <c r="J30" s="398">
        <f>J31+J32</f>
        <v>0</v>
      </c>
    </row>
    <row r="31" spans="1:10">
      <c r="B31" s="399" t="s">
        <v>799</v>
      </c>
      <c r="C31" s="400"/>
      <c r="D31" s="401"/>
      <c r="E31" s="400"/>
      <c r="F31" s="401"/>
      <c r="G31" s="400"/>
      <c r="H31" s="401"/>
      <c r="I31" s="400"/>
      <c r="J31" s="401"/>
    </row>
    <row r="32" spans="1:10">
      <c r="B32" s="399" t="s">
        <v>800</v>
      </c>
      <c r="C32" s="400"/>
      <c r="D32" s="401"/>
      <c r="E32" s="400"/>
      <c r="F32" s="401"/>
      <c r="G32" s="400"/>
      <c r="H32" s="401"/>
      <c r="I32" s="400"/>
      <c r="J32" s="401"/>
    </row>
    <row r="33" spans="2:10" ht="15">
      <c r="B33" s="395" t="s">
        <v>796</v>
      </c>
      <c r="C33" s="911"/>
      <c r="D33" s="398">
        <f>D34+D35</f>
        <v>0</v>
      </c>
      <c r="E33" s="911"/>
      <c r="F33" s="398">
        <f>F34+F35</f>
        <v>0</v>
      </c>
      <c r="G33" s="911"/>
      <c r="H33" s="398">
        <f>H34+H35</f>
        <v>0</v>
      </c>
      <c r="I33" s="911"/>
      <c r="J33" s="398">
        <f>J34+J35</f>
        <v>0</v>
      </c>
    </row>
    <row r="34" spans="2:10">
      <c r="B34" s="399" t="s">
        <v>797</v>
      </c>
      <c r="C34" s="400"/>
      <c r="D34" s="401"/>
      <c r="E34" s="400"/>
      <c r="F34" s="401"/>
      <c r="G34" s="400"/>
      <c r="H34" s="401"/>
      <c r="I34" s="400"/>
      <c r="J34" s="401"/>
    </row>
    <row r="35" spans="2:10">
      <c r="B35" s="399" t="s">
        <v>798</v>
      </c>
      <c r="C35" s="400"/>
      <c r="D35" s="401"/>
      <c r="E35" s="400"/>
      <c r="F35" s="401"/>
      <c r="G35" s="400"/>
      <c r="H35" s="401"/>
      <c r="I35" s="400"/>
      <c r="J35" s="401"/>
    </row>
    <row r="36" spans="2:10">
      <c r="B36" s="395" t="s">
        <v>801</v>
      </c>
      <c r="C36" s="400"/>
      <c r="D36" s="401"/>
      <c r="E36" s="400"/>
      <c r="F36" s="401"/>
      <c r="G36" s="400"/>
      <c r="H36" s="401"/>
      <c r="I36" s="400"/>
      <c r="J36" s="401"/>
    </row>
    <row r="37" spans="2:10">
      <c r="B37" s="395" t="s">
        <v>802</v>
      </c>
      <c r="C37" s="400"/>
      <c r="D37" s="401"/>
      <c r="E37" s="400"/>
      <c r="F37" s="401"/>
      <c r="G37" s="400"/>
      <c r="H37" s="401"/>
      <c r="I37" s="400"/>
      <c r="J37" s="401"/>
    </row>
    <row r="38" spans="2:10">
      <c r="B38" s="395" t="s">
        <v>817</v>
      </c>
      <c r="C38" s="402"/>
      <c r="D38" s="401"/>
      <c r="E38" s="402"/>
      <c r="F38" s="401"/>
      <c r="G38" s="402"/>
      <c r="H38" s="401"/>
      <c r="I38" s="402"/>
      <c r="J38" s="401"/>
    </row>
    <row r="39" spans="2:10">
      <c r="B39" s="395" t="s">
        <v>818</v>
      </c>
      <c r="C39" s="402"/>
      <c r="D39" s="401"/>
      <c r="E39" s="402"/>
      <c r="F39" s="401"/>
      <c r="G39" s="402"/>
      <c r="H39" s="401"/>
      <c r="I39" s="402"/>
      <c r="J39" s="401"/>
    </row>
    <row r="40" spans="2:10">
      <c r="B40" s="395" t="s">
        <v>819</v>
      </c>
      <c r="C40" s="402"/>
      <c r="D40" s="401"/>
      <c r="E40" s="402"/>
      <c r="F40" s="401"/>
      <c r="G40" s="402"/>
      <c r="H40" s="401"/>
      <c r="I40" s="402"/>
      <c r="J40" s="401"/>
    </row>
    <row r="41" spans="2:10">
      <c r="B41" s="395" t="s">
        <v>820</v>
      </c>
      <c r="C41" s="402"/>
      <c r="D41" s="401"/>
      <c r="E41" s="402"/>
      <c r="F41" s="401"/>
      <c r="G41" s="402"/>
      <c r="H41" s="401"/>
      <c r="I41" s="402"/>
      <c r="J41" s="401"/>
    </row>
    <row r="42" spans="2:10">
      <c r="B42" s="395" t="s">
        <v>821</v>
      </c>
      <c r="C42" s="402"/>
      <c r="D42" s="401"/>
      <c r="E42" s="402"/>
      <c r="F42" s="401"/>
      <c r="G42" s="402"/>
      <c r="H42" s="401"/>
      <c r="I42" s="402"/>
      <c r="J42" s="401"/>
    </row>
    <row r="43" spans="2:10" ht="15.75" thickBot="1">
      <c r="B43" s="403" t="s">
        <v>16</v>
      </c>
      <c r="C43" s="404"/>
      <c r="D43" s="405">
        <f>SUM(D30,D33,D36:D42)</f>
        <v>0</v>
      </c>
      <c r="E43" s="404"/>
      <c r="F43" s="405">
        <f>SUM(F30,F33,F36:F42)</f>
        <v>0</v>
      </c>
      <c r="G43" s="404"/>
      <c r="H43" s="405">
        <f>SUM(H30,H33,H36:H42)</f>
        <v>0</v>
      </c>
      <c r="I43" s="404"/>
      <c r="J43" s="405">
        <f>SUM(J30,J33,J36:J42)</f>
        <v>0</v>
      </c>
    </row>
    <row r="44" spans="2:10" s="392" customFormat="1" ht="12" customHeight="1" thickBot="1">
      <c r="B44" s="145"/>
      <c r="C44" s="145"/>
      <c r="D44" s="145"/>
      <c r="E44" s="145"/>
      <c r="F44" s="145"/>
      <c r="G44" s="145"/>
      <c r="H44" s="145"/>
      <c r="I44" s="145"/>
      <c r="J44" s="145"/>
    </row>
    <row r="45" spans="2:10" ht="15" customHeight="1" thickBot="1">
      <c r="B45" s="1252" t="s">
        <v>1098</v>
      </c>
      <c r="C45" s="1253"/>
      <c r="D45" s="1253"/>
      <c r="E45" s="1253"/>
      <c r="F45" s="1253"/>
      <c r="G45" s="1253"/>
      <c r="H45" s="1253"/>
      <c r="I45" s="1253"/>
      <c r="J45" s="1254"/>
    </row>
    <row r="46" spans="2:10">
      <c r="B46" s="394"/>
      <c r="C46" s="1257">
        <v>2012</v>
      </c>
      <c r="D46" s="1258"/>
      <c r="E46" s="1255">
        <v>2013</v>
      </c>
      <c r="F46" s="1256"/>
      <c r="G46" s="1255">
        <v>2014</v>
      </c>
      <c r="H46" s="1256"/>
      <c r="I46" s="1255">
        <v>2015</v>
      </c>
      <c r="J46" s="1256"/>
    </row>
    <row r="47" spans="2:10" ht="15">
      <c r="B47" s="395"/>
      <c r="C47" s="396" t="s">
        <v>487</v>
      </c>
      <c r="D47" s="397" t="s">
        <v>462</v>
      </c>
      <c r="E47" s="396" t="s">
        <v>487</v>
      </c>
      <c r="F47" s="397" t="s">
        <v>462</v>
      </c>
      <c r="G47" s="396" t="s">
        <v>487</v>
      </c>
      <c r="H47" s="397" t="s">
        <v>462</v>
      </c>
      <c r="I47" s="396" t="s">
        <v>487</v>
      </c>
      <c r="J47" s="397" t="s">
        <v>462</v>
      </c>
    </row>
    <row r="48" spans="2:10" ht="15">
      <c r="B48" s="407" t="s">
        <v>795</v>
      </c>
      <c r="C48" s="295"/>
      <c r="D48" s="398">
        <f>D49+D50</f>
        <v>0</v>
      </c>
      <c r="E48" s="295"/>
      <c r="F48" s="398">
        <f>F49+F50</f>
        <v>0</v>
      </c>
      <c r="G48" s="295"/>
      <c r="H48" s="398">
        <f>H49+H50</f>
        <v>0</v>
      </c>
      <c r="I48" s="295"/>
      <c r="J48" s="398">
        <f>J49+J50</f>
        <v>0</v>
      </c>
    </row>
    <row r="49" spans="2:10">
      <c r="B49" s="408" t="s">
        <v>799</v>
      </c>
      <c r="C49" s="400"/>
      <c r="D49" s="401"/>
      <c r="E49" s="400"/>
      <c r="F49" s="401"/>
      <c r="G49" s="400"/>
      <c r="H49" s="401"/>
      <c r="I49" s="400"/>
      <c r="J49" s="401"/>
    </row>
    <row r="50" spans="2:10">
      <c r="B50" s="408" t="s">
        <v>800</v>
      </c>
      <c r="C50" s="400"/>
      <c r="D50" s="401"/>
      <c r="E50" s="400"/>
      <c r="F50" s="401"/>
      <c r="G50" s="400"/>
      <c r="H50" s="401"/>
      <c r="I50" s="400"/>
      <c r="J50" s="401"/>
    </row>
    <row r="51" spans="2:10" ht="15">
      <c r="B51" s="407" t="s">
        <v>796</v>
      </c>
      <c r="C51" s="911"/>
      <c r="D51" s="398">
        <f>D52+D53</f>
        <v>0</v>
      </c>
      <c r="E51" s="911"/>
      <c r="F51" s="398">
        <f>F52+F53</f>
        <v>0</v>
      </c>
      <c r="G51" s="911"/>
      <c r="H51" s="398">
        <f>H52+H53</f>
        <v>0</v>
      </c>
      <c r="I51" s="911"/>
      <c r="J51" s="398">
        <f>J52+J53</f>
        <v>0</v>
      </c>
    </row>
    <row r="52" spans="2:10">
      <c r="B52" s="408" t="s">
        <v>797</v>
      </c>
      <c r="C52" s="400"/>
      <c r="D52" s="401"/>
      <c r="E52" s="400"/>
      <c r="F52" s="401"/>
      <c r="G52" s="400"/>
      <c r="H52" s="401"/>
      <c r="I52" s="400"/>
      <c r="J52" s="401"/>
    </row>
    <row r="53" spans="2:10">
      <c r="B53" s="408" t="s">
        <v>798</v>
      </c>
      <c r="C53" s="400"/>
      <c r="D53" s="401"/>
      <c r="E53" s="400"/>
      <c r="F53" s="401"/>
      <c r="G53" s="400"/>
      <c r="H53" s="401"/>
      <c r="I53" s="400"/>
      <c r="J53" s="401"/>
    </row>
    <row r="54" spans="2:10">
      <c r="B54" s="407" t="s">
        <v>801</v>
      </c>
      <c r="C54" s="400"/>
      <c r="D54" s="401"/>
      <c r="E54" s="400"/>
      <c r="F54" s="401"/>
      <c r="G54" s="400"/>
      <c r="H54" s="401"/>
      <c r="I54" s="400"/>
      <c r="J54" s="401"/>
    </row>
    <row r="55" spans="2:10">
      <c r="B55" s="407" t="s">
        <v>802</v>
      </c>
      <c r="C55" s="400"/>
      <c r="D55" s="401"/>
      <c r="E55" s="400"/>
      <c r="F55" s="401"/>
      <c r="G55" s="400"/>
      <c r="H55" s="401"/>
      <c r="I55" s="400"/>
      <c r="J55" s="401"/>
    </row>
    <row r="56" spans="2:10">
      <c r="B56" s="407" t="s">
        <v>817</v>
      </c>
      <c r="C56" s="402"/>
      <c r="D56" s="401"/>
      <c r="E56" s="402"/>
      <c r="F56" s="401"/>
      <c r="G56" s="402"/>
      <c r="H56" s="401"/>
      <c r="I56" s="402"/>
      <c r="J56" s="401"/>
    </row>
    <row r="57" spans="2:10">
      <c r="B57" s="407" t="s">
        <v>818</v>
      </c>
      <c r="C57" s="402"/>
      <c r="D57" s="401"/>
      <c r="E57" s="402"/>
      <c r="F57" s="401"/>
      <c r="G57" s="402"/>
      <c r="H57" s="401"/>
      <c r="I57" s="402"/>
      <c r="J57" s="401"/>
    </row>
    <row r="58" spans="2:10">
      <c r="B58" s="407" t="s">
        <v>819</v>
      </c>
      <c r="C58" s="402"/>
      <c r="D58" s="401"/>
      <c r="E58" s="402"/>
      <c r="F58" s="401"/>
      <c r="G58" s="402"/>
      <c r="H58" s="401"/>
      <c r="I58" s="402"/>
      <c r="J58" s="401"/>
    </row>
    <row r="59" spans="2:10">
      <c r="B59" s="407" t="s">
        <v>820</v>
      </c>
      <c r="C59" s="402"/>
      <c r="D59" s="401"/>
      <c r="E59" s="402"/>
      <c r="F59" s="401"/>
      <c r="G59" s="402"/>
      <c r="H59" s="401"/>
      <c r="I59" s="402"/>
      <c r="J59" s="401"/>
    </row>
    <row r="60" spans="2:10">
      <c r="B60" s="407" t="s">
        <v>821</v>
      </c>
      <c r="C60" s="402"/>
      <c r="D60" s="401"/>
      <c r="E60" s="402"/>
      <c r="F60" s="401"/>
      <c r="G60" s="402"/>
      <c r="H60" s="401"/>
      <c r="I60" s="402"/>
      <c r="J60" s="401"/>
    </row>
    <row r="61" spans="2:10" ht="15.75" thickBot="1">
      <c r="B61" s="411" t="s">
        <v>16</v>
      </c>
      <c r="C61" s="404"/>
      <c r="D61" s="405">
        <f>SUM(D48,D51,D54:D60)</f>
        <v>0</v>
      </c>
      <c r="E61" s="404"/>
      <c r="F61" s="405">
        <f>SUM(F48,F51,F54:F60)</f>
        <v>0</v>
      </c>
      <c r="G61" s="404"/>
      <c r="H61" s="405">
        <f>SUM(H48,H51,H54:H60)</f>
        <v>0</v>
      </c>
      <c r="I61" s="404"/>
      <c r="J61" s="405">
        <f>SUM(J48,J51,J54:J60)</f>
        <v>0</v>
      </c>
    </row>
    <row r="62" spans="2:10" s="392" customFormat="1" ht="7.9" customHeight="1"/>
    <row r="63" spans="2:10" s="392" customFormat="1"/>
    <row r="64" spans="2:10" s="392" customFormat="1"/>
    <row r="65" s="392" customFormat="1"/>
    <row r="66" s="392" customFormat="1"/>
    <row r="67" s="392" customFormat="1"/>
    <row r="68" s="392" customFormat="1"/>
    <row r="69" s="392" customFormat="1"/>
    <row r="70" s="392" customFormat="1"/>
    <row r="71" s="392" customFormat="1"/>
    <row r="72" s="392" customFormat="1"/>
    <row r="73" s="392" customFormat="1"/>
    <row r="74" s="392" customFormat="1"/>
    <row r="75" s="392" customFormat="1"/>
    <row r="76" s="392" customFormat="1"/>
    <row r="77" s="392" customFormat="1"/>
    <row r="78" s="392" customFormat="1"/>
    <row r="79" s="392" customFormat="1"/>
    <row r="80" s="392" customFormat="1"/>
    <row r="81" s="392" customFormat="1"/>
    <row r="82" s="392" customFormat="1"/>
    <row r="83" s="392" customFormat="1"/>
  </sheetData>
  <sheetProtection password="96CB" sheet="1" objects="1" scenarios="1" formatCells="0" formatColumns="0" formatRows="0" insertColumns="0" insertRows="0" deleteColumns="0" deleteRows="0" selectLockedCells="1"/>
  <dataConsolidate/>
  <mergeCells count="15">
    <mergeCell ref="B4:J4"/>
    <mergeCell ref="G46:H46"/>
    <mergeCell ref="I46:J46"/>
    <mergeCell ref="C28:D28"/>
    <mergeCell ref="E28:F28"/>
    <mergeCell ref="G28:H28"/>
    <mergeCell ref="I28:J28"/>
    <mergeCell ref="B27:J27"/>
    <mergeCell ref="B45:J45"/>
    <mergeCell ref="C46:D46"/>
    <mergeCell ref="E46:F46"/>
    <mergeCell ref="C5:D5"/>
    <mergeCell ref="E5:F5"/>
    <mergeCell ref="G5:H5"/>
    <mergeCell ref="I5:J5"/>
  </mergeCells>
  <printOptions horizontalCentered="1"/>
  <pageMargins left="0.39370078740157483" right="0.39370078740157483" top="0.39370078740157483" bottom="0.39370078740157483" header="0" footer="0"/>
  <pageSetup paperSize="9" scale="68" orientation="landscape" r:id="rId1"/>
  <ignoredErrors>
    <ignoredError sqref="D33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showGridLines="0" view="pageBreakPreview" zoomScale="85" zoomScaleNormal="70" zoomScaleSheetLayoutView="85" workbookViewId="0">
      <selection activeCell="F15" sqref="F15:F25"/>
    </sheetView>
  </sheetViews>
  <sheetFormatPr defaultColWidth="9.140625" defaultRowHeight="12.75"/>
  <cols>
    <col min="1" max="1" width="1.7109375" style="145" customWidth="1"/>
    <col min="2" max="2" width="45.42578125" style="145" customWidth="1"/>
    <col min="3" max="6" width="15.7109375" style="145" customWidth="1"/>
    <col min="7" max="7" width="1.7109375" style="145" customWidth="1"/>
    <col min="8" max="16384" width="9.140625" style="145"/>
  </cols>
  <sheetData>
    <row r="1" spans="2:6" ht="7.9" customHeight="1"/>
    <row r="2" spans="2:6" ht="15.75">
      <c r="B2" s="1174" t="s">
        <v>804</v>
      </c>
      <c r="C2" s="303"/>
      <c r="D2" s="303"/>
      <c r="E2" s="303"/>
      <c r="F2" s="303"/>
    </row>
    <row r="3" spans="2:6" ht="7.9" customHeight="1" thickBot="1">
      <c r="B3" s="303"/>
      <c r="C3" s="303"/>
      <c r="D3" s="1174"/>
      <c r="E3" s="303"/>
      <c r="F3" s="303"/>
    </row>
    <row r="4" spans="2:6" ht="16.149999999999999" customHeight="1" thickBot="1">
      <c r="B4" s="1252" t="s">
        <v>970</v>
      </c>
      <c r="C4" s="1253"/>
      <c r="D4" s="1253"/>
      <c r="E4" s="1253"/>
      <c r="F4" s="1254"/>
    </row>
    <row r="5" spans="2:6">
      <c r="B5" s="307"/>
      <c r="C5" s="1259">
        <v>2016</v>
      </c>
      <c r="D5" s="1260"/>
      <c r="E5" s="1259" t="s">
        <v>805</v>
      </c>
      <c r="F5" s="1260"/>
    </row>
    <row r="6" spans="2:6" ht="15">
      <c r="B6" s="292"/>
      <c r="C6" s="293" t="s">
        <v>487</v>
      </c>
      <c r="D6" s="294" t="s">
        <v>462</v>
      </c>
      <c r="E6" s="293" t="s">
        <v>487</v>
      </c>
      <c r="F6" s="294" t="s">
        <v>462</v>
      </c>
    </row>
    <row r="7" spans="2:6" ht="15">
      <c r="B7" s="292" t="s">
        <v>795</v>
      </c>
      <c r="C7" s="295"/>
      <c r="D7" s="296">
        <f>D8+D9</f>
        <v>0</v>
      </c>
      <c r="E7" s="295"/>
      <c r="F7" s="296">
        <f>F8+F9</f>
        <v>0</v>
      </c>
    </row>
    <row r="8" spans="2:6">
      <c r="B8" s="297" t="s">
        <v>799</v>
      </c>
      <c r="C8" s="298"/>
      <c r="D8" s="299"/>
      <c r="E8" s="298"/>
      <c r="F8" s="299"/>
    </row>
    <row r="9" spans="2:6">
      <c r="B9" s="297" t="s">
        <v>800</v>
      </c>
      <c r="C9" s="298"/>
      <c r="D9" s="299"/>
      <c r="E9" s="298"/>
      <c r="F9" s="299"/>
    </row>
    <row r="10" spans="2:6" ht="15">
      <c r="B10" s="292" t="s">
        <v>796</v>
      </c>
      <c r="C10" s="1158"/>
      <c r="D10" s="296">
        <f>D11+D12</f>
        <v>0</v>
      </c>
      <c r="E10" s="1158"/>
      <c r="F10" s="296">
        <f>F11+F12</f>
        <v>0</v>
      </c>
    </row>
    <row r="11" spans="2:6">
      <c r="B11" s="297" t="s">
        <v>797</v>
      </c>
      <c r="C11" s="298"/>
      <c r="D11" s="299"/>
      <c r="E11" s="298"/>
      <c r="F11" s="299"/>
    </row>
    <row r="12" spans="2:6">
      <c r="B12" s="297" t="s">
        <v>798</v>
      </c>
      <c r="C12" s="298"/>
      <c r="D12" s="299"/>
      <c r="E12" s="298"/>
      <c r="F12" s="299"/>
    </row>
    <row r="13" spans="2:6">
      <c r="B13" s="292" t="s">
        <v>801</v>
      </c>
      <c r="C13" s="298"/>
      <c r="D13" s="299"/>
      <c r="E13" s="298"/>
      <c r="F13" s="299"/>
    </row>
    <row r="14" spans="2:6">
      <c r="B14" s="292" t="s">
        <v>802</v>
      </c>
      <c r="C14" s="298"/>
      <c r="D14" s="299"/>
      <c r="E14" s="298"/>
      <c r="F14" s="299"/>
    </row>
    <row r="15" spans="2:6">
      <c r="B15" s="292" t="s">
        <v>806</v>
      </c>
      <c r="C15" s="1158"/>
      <c r="D15" s="299"/>
      <c r="E15" s="1158"/>
      <c r="F15" s="299"/>
    </row>
    <row r="16" spans="2:6">
      <c r="B16" s="292" t="s">
        <v>807</v>
      </c>
      <c r="C16" s="1158"/>
      <c r="D16" s="299"/>
      <c r="E16" s="1158"/>
      <c r="F16" s="299"/>
    </row>
    <row r="17" spans="2:6">
      <c r="B17" s="292" t="s">
        <v>808</v>
      </c>
      <c r="C17" s="300"/>
      <c r="D17" s="299"/>
      <c r="E17" s="300"/>
      <c r="F17" s="299"/>
    </row>
    <row r="18" spans="2:6">
      <c r="B18" s="292" t="s">
        <v>809</v>
      </c>
      <c r="C18" s="300"/>
      <c r="D18" s="299"/>
      <c r="E18" s="300"/>
      <c r="F18" s="299"/>
    </row>
    <row r="19" spans="2:6">
      <c r="B19" s="292" t="s">
        <v>810</v>
      </c>
      <c r="C19" s="300"/>
      <c r="D19" s="299"/>
      <c r="E19" s="300"/>
      <c r="F19" s="299"/>
    </row>
    <row r="20" spans="2:6">
      <c r="B20" s="292" t="s">
        <v>811</v>
      </c>
      <c r="C20" s="300"/>
      <c r="D20" s="299"/>
      <c r="E20" s="300"/>
      <c r="F20" s="299"/>
    </row>
    <row r="21" spans="2:6">
      <c r="B21" s="292" t="s">
        <v>812</v>
      </c>
      <c r="C21" s="300"/>
      <c r="D21" s="299"/>
      <c r="E21" s="300"/>
      <c r="F21" s="299"/>
    </row>
    <row r="22" spans="2:6">
      <c r="B22" s="292" t="s">
        <v>813</v>
      </c>
      <c r="C22" s="300"/>
      <c r="D22" s="299"/>
      <c r="E22" s="300"/>
      <c r="F22" s="299"/>
    </row>
    <row r="23" spans="2:6">
      <c r="B23" s="292" t="s">
        <v>814</v>
      </c>
      <c r="C23" s="300"/>
      <c r="D23" s="299"/>
      <c r="E23" s="300"/>
      <c r="F23" s="299"/>
    </row>
    <row r="24" spans="2:6">
      <c r="B24" s="292" t="s">
        <v>815</v>
      </c>
      <c r="C24" s="300"/>
      <c r="D24" s="299"/>
      <c r="E24" s="300"/>
      <c r="F24" s="299"/>
    </row>
    <row r="25" spans="2:6">
      <c r="B25" s="308" t="s">
        <v>816</v>
      </c>
      <c r="C25" s="309"/>
      <c r="D25" s="310"/>
      <c r="E25" s="309"/>
      <c r="F25" s="310"/>
    </row>
    <row r="26" spans="2:6" ht="15.75" thickBot="1">
      <c r="B26" s="301" t="s">
        <v>16</v>
      </c>
      <c r="C26" s="302"/>
      <c r="D26" s="306">
        <f>SUM(D7,D10,D13:D25)</f>
        <v>0</v>
      </c>
      <c r="E26" s="302"/>
      <c r="F26" s="306">
        <f>SUM(F7,F10,F13:F25)</f>
        <v>0</v>
      </c>
    </row>
    <row r="27" spans="2:6" ht="7.9" customHeight="1">
      <c r="E27" s="305"/>
      <c r="F27" s="305"/>
    </row>
  </sheetData>
  <sheetProtection password="96CB" sheet="1" objects="1" scenarios="1" formatCells="0" formatColumns="0" formatRows="0" insertColumns="0" insertRows="0" deleteColumns="0" deleteRows="0" selectLockedCells="1"/>
  <mergeCells count="3">
    <mergeCell ref="C5:D5"/>
    <mergeCell ref="E5:F5"/>
    <mergeCell ref="B4:F4"/>
  </mergeCells>
  <pageMargins left="0.7" right="0.7" top="0.75" bottom="0.75" header="0.3" footer="0.3"/>
  <pageSetup paperSize="9" scale="72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3"/>
  <sheetViews>
    <sheetView showGridLines="0" view="pageBreakPreview" zoomScale="85" zoomScaleNormal="70" zoomScaleSheetLayoutView="85" workbookViewId="0">
      <selection activeCell="C8" sqref="C8"/>
    </sheetView>
  </sheetViews>
  <sheetFormatPr defaultColWidth="8.85546875" defaultRowHeight="14.25"/>
  <cols>
    <col min="1" max="1" width="1.7109375" style="914" customWidth="1"/>
    <col min="2" max="2" width="26.85546875" style="914" customWidth="1"/>
    <col min="3" max="3" width="14.7109375" style="914" bestFit="1" customWidth="1"/>
    <col min="4" max="4" width="16.85546875" style="914" bestFit="1" customWidth="1"/>
    <col min="5" max="5" width="18.140625" style="914" bestFit="1" customWidth="1"/>
    <col min="6" max="6" width="20.7109375" style="914" bestFit="1" customWidth="1"/>
    <col min="7" max="7" width="13.42578125" style="914" bestFit="1" customWidth="1"/>
    <col min="8" max="8" width="12.7109375" style="914" bestFit="1" customWidth="1"/>
    <col min="9" max="9" width="15.5703125" style="914" customWidth="1"/>
    <col min="10" max="10" width="13" style="914" customWidth="1"/>
    <col min="11" max="11" width="15.140625" style="914" bestFit="1" customWidth="1"/>
    <col min="12" max="12" width="12.140625" style="914" bestFit="1" customWidth="1"/>
    <col min="13" max="13" width="15.140625" style="914" bestFit="1" customWidth="1"/>
    <col min="14" max="14" width="12.140625" style="914" bestFit="1" customWidth="1"/>
    <col min="15" max="15" width="15.140625" style="914" bestFit="1" customWidth="1"/>
    <col min="16" max="16" width="12.140625" style="914" bestFit="1" customWidth="1"/>
    <col min="17" max="17" width="1.7109375" style="937" customWidth="1"/>
    <col min="18" max="28" width="8.85546875" style="937"/>
    <col min="29" max="16384" width="8.85546875" style="914"/>
  </cols>
  <sheetData>
    <row r="1" spans="2:16" ht="7.9" customHeight="1"/>
    <row r="2" spans="2:16" ht="15.75">
      <c r="B2" s="915" t="s">
        <v>869</v>
      </c>
    </row>
    <row r="3" spans="2:16" ht="7.9" customHeight="1" thickBot="1">
      <c r="B3" s="916"/>
    </row>
    <row r="4" spans="2:16" ht="19.899999999999999" customHeight="1">
      <c r="B4" s="917"/>
      <c r="C4" s="1261" t="s">
        <v>870</v>
      </c>
      <c r="D4" s="1262"/>
      <c r="E4" s="1262"/>
      <c r="F4" s="1263"/>
      <c r="G4" s="1266" t="s">
        <v>871</v>
      </c>
      <c r="H4" s="1266" t="s">
        <v>872</v>
      </c>
      <c r="I4" s="1261" t="s">
        <v>873</v>
      </c>
      <c r="J4" s="1262"/>
      <c r="K4" s="1262"/>
      <c r="L4" s="1262"/>
      <c r="M4" s="1262"/>
      <c r="N4" s="1262"/>
      <c r="O4" s="1262"/>
      <c r="P4" s="1263"/>
    </row>
    <row r="5" spans="2:16">
      <c r="B5" s="917"/>
      <c r="C5" s="1264" t="s">
        <v>874</v>
      </c>
      <c r="D5" s="1264" t="s">
        <v>875</v>
      </c>
      <c r="E5" s="1264" t="s">
        <v>876</v>
      </c>
      <c r="F5" s="1264" t="s">
        <v>1056</v>
      </c>
      <c r="G5" s="1267"/>
      <c r="H5" s="1267"/>
      <c r="I5" s="1272">
        <v>2012</v>
      </c>
      <c r="J5" s="1271"/>
      <c r="K5" s="1269">
        <v>2013</v>
      </c>
      <c r="L5" s="1271"/>
      <c r="M5" s="1269">
        <v>2014</v>
      </c>
      <c r="N5" s="1271"/>
      <c r="O5" s="1269">
        <v>2015</v>
      </c>
      <c r="P5" s="1270"/>
    </row>
    <row r="6" spans="2:16" ht="19.149999999999999" customHeight="1" thickBot="1">
      <c r="B6" s="918"/>
      <c r="C6" s="1265"/>
      <c r="D6" s="1265"/>
      <c r="E6" s="1265"/>
      <c r="F6" s="1265"/>
      <c r="G6" s="1268"/>
      <c r="H6" s="1268"/>
      <c r="I6" s="1112" t="s">
        <v>1058</v>
      </c>
      <c r="J6" s="1111" t="s">
        <v>877</v>
      </c>
      <c r="K6" s="1112" t="s">
        <v>1058</v>
      </c>
      <c r="L6" s="1111" t="s">
        <v>877</v>
      </c>
      <c r="M6" s="1112" t="s">
        <v>1058</v>
      </c>
      <c r="N6" s="1111" t="s">
        <v>877</v>
      </c>
      <c r="O6" s="1112" t="s">
        <v>1058</v>
      </c>
      <c r="P6" s="1115" t="s">
        <v>877</v>
      </c>
    </row>
    <row r="7" spans="2:16" ht="15.75" thickBot="1">
      <c r="B7" s="919" t="s">
        <v>884</v>
      </c>
      <c r="C7" s="920"/>
      <c r="D7" s="920"/>
      <c r="E7" s="920"/>
      <c r="F7" s="920"/>
      <c r="G7" s="921"/>
      <c r="H7" s="921"/>
      <c r="I7" s="922"/>
      <c r="J7" s="923"/>
      <c r="K7" s="923"/>
      <c r="L7" s="923"/>
      <c r="M7" s="923"/>
      <c r="N7" s="923"/>
      <c r="O7" s="923"/>
      <c r="P7" s="924"/>
    </row>
    <row r="8" spans="2:16" s="937" customFormat="1">
      <c r="B8" s="931" t="s">
        <v>878</v>
      </c>
      <c r="C8" s="933"/>
      <c r="D8" s="933"/>
      <c r="E8" s="933"/>
      <c r="F8" s="1114" t="s">
        <v>1057</v>
      </c>
      <c r="G8" s="934"/>
      <c r="H8" s="935" t="s">
        <v>879</v>
      </c>
      <c r="I8" s="932"/>
      <c r="J8" s="933"/>
      <c r="K8" s="933"/>
      <c r="L8" s="933"/>
      <c r="M8" s="933"/>
      <c r="N8" s="933"/>
      <c r="O8" s="933"/>
      <c r="P8" s="936"/>
    </row>
    <row r="9" spans="2:16" s="937" customFormat="1">
      <c r="B9" s="938" t="s">
        <v>880</v>
      </c>
      <c r="C9" s="940"/>
      <c r="D9" s="940"/>
      <c r="E9" s="940"/>
      <c r="F9" s="940"/>
      <c r="G9" s="941"/>
      <c r="H9" s="942"/>
      <c r="I9" s="939"/>
      <c r="J9" s="940"/>
      <c r="K9" s="940"/>
      <c r="L9" s="940"/>
      <c r="M9" s="940"/>
      <c r="N9" s="940"/>
      <c r="O9" s="940"/>
      <c r="P9" s="943"/>
    </row>
    <row r="10" spans="2:16" s="937" customFormat="1">
      <c r="B10" s="938" t="s">
        <v>881</v>
      </c>
      <c r="C10" s="940"/>
      <c r="D10" s="940"/>
      <c r="E10" s="940"/>
      <c r="F10" s="940"/>
      <c r="G10" s="941"/>
      <c r="H10" s="942"/>
      <c r="I10" s="939"/>
      <c r="J10" s="940"/>
      <c r="K10" s="940"/>
      <c r="L10" s="940"/>
      <c r="M10" s="940"/>
      <c r="N10" s="940"/>
      <c r="O10" s="940"/>
      <c r="P10" s="943"/>
    </row>
    <row r="11" spans="2:16" s="937" customFormat="1">
      <c r="B11" s="938" t="s">
        <v>882</v>
      </c>
      <c r="C11" s="940"/>
      <c r="D11" s="940"/>
      <c r="E11" s="940"/>
      <c r="F11" s="940"/>
      <c r="G11" s="941"/>
      <c r="H11" s="942"/>
      <c r="I11" s="939"/>
      <c r="J11" s="940"/>
      <c r="K11" s="940"/>
      <c r="L11" s="940"/>
      <c r="M11" s="940"/>
      <c r="N11" s="940"/>
      <c r="O11" s="940"/>
      <c r="P11" s="943"/>
    </row>
    <row r="12" spans="2:16" s="937" customFormat="1">
      <c r="B12" s="938" t="s">
        <v>883</v>
      </c>
      <c r="C12" s="940"/>
      <c r="D12" s="940"/>
      <c r="E12" s="940"/>
      <c r="F12" s="940"/>
      <c r="G12" s="941"/>
      <c r="H12" s="942"/>
      <c r="I12" s="939"/>
      <c r="J12" s="940"/>
      <c r="K12" s="940"/>
      <c r="L12" s="940"/>
      <c r="M12" s="940"/>
      <c r="N12" s="940"/>
      <c r="O12" s="940"/>
      <c r="P12" s="943"/>
    </row>
    <row r="13" spans="2:16" s="937" customFormat="1" ht="15" thickBot="1">
      <c r="B13" s="938" t="s">
        <v>36</v>
      </c>
      <c r="C13" s="945"/>
      <c r="D13" s="945"/>
      <c r="E13" s="945"/>
      <c r="F13" s="945"/>
      <c r="G13" s="946"/>
      <c r="H13" s="947"/>
      <c r="I13" s="944"/>
      <c r="J13" s="945"/>
      <c r="K13" s="945"/>
      <c r="L13" s="945"/>
      <c r="M13" s="945"/>
      <c r="N13" s="945"/>
      <c r="O13" s="945"/>
      <c r="P13" s="948"/>
    </row>
    <row r="14" spans="2:16" s="950" customFormat="1" ht="15" thickBot="1">
      <c r="B14" s="949"/>
      <c r="H14" s="951"/>
      <c r="P14" s="952"/>
    </row>
    <row r="15" spans="2:16" ht="15" thickBot="1">
      <c r="B15" s="925" t="s">
        <v>1033</v>
      </c>
      <c r="C15" s="927"/>
      <c r="D15" s="927"/>
      <c r="E15" s="927"/>
      <c r="F15" s="927"/>
      <c r="G15" s="928"/>
      <c r="H15" s="929"/>
      <c r="I15" s="926"/>
      <c r="J15" s="927"/>
      <c r="K15" s="927"/>
      <c r="L15" s="927"/>
      <c r="M15" s="927"/>
      <c r="N15" s="927"/>
      <c r="O15" s="927"/>
      <c r="P15" s="930"/>
    </row>
    <row r="16" spans="2:16" s="937" customFormat="1">
      <c r="B16" s="931" t="s">
        <v>878</v>
      </c>
      <c r="C16" s="933"/>
      <c r="D16" s="933"/>
      <c r="E16" s="933"/>
      <c r="F16" s="1114" t="s">
        <v>1057</v>
      </c>
      <c r="G16" s="934"/>
      <c r="H16" s="935" t="s">
        <v>879</v>
      </c>
      <c r="I16" s="932"/>
      <c r="J16" s="933"/>
      <c r="K16" s="933"/>
      <c r="L16" s="933"/>
      <c r="M16" s="933"/>
      <c r="N16" s="933"/>
      <c r="O16" s="933"/>
      <c r="P16" s="936"/>
    </row>
    <row r="17" spans="2:16" s="937" customFormat="1">
      <c r="B17" s="938" t="s">
        <v>880</v>
      </c>
      <c r="C17" s="940"/>
      <c r="D17" s="940"/>
      <c r="E17" s="940"/>
      <c r="F17" s="940"/>
      <c r="G17" s="941"/>
      <c r="H17" s="942"/>
      <c r="I17" s="939"/>
      <c r="J17" s="940"/>
      <c r="K17" s="940"/>
      <c r="L17" s="940"/>
      <c r="M17" s="940"/>
      <c r="N17" s="940"/>
      <c r="O17" s="940"/>
      <c r="P17" s="943"/>
    </row>
    <row r="18" spans="2:16" s="937" customFormat="1">
      <c r="B18" s="938" t="s">
        <v>881</v>
      </c>
      <c r="C18" s="940"/>
      <c r="D18" s="940"/>
      <c r="E18" s="940"/>
      <c r="F18" s="940"/>
      <c r="G18" s="941"/>
      <c r="H18" s="942"/>
      <c r="I18" s="939"/>
      <c r="J18" s="940"/>
      <c r="K18" s="940"/>
      <c r="L18" s="940"/>
      <c r="M18" s="940"/>
      <c r="N18" s="940"/>
      <c r="O18" s="940"/>
      <c r="P18" s="943"/>
    </row>
    <row r="19" spans="2:16" s="937" customFormat="1">
      <c r="B19" s="938" t="s">
        <v>882</v>
      </c>
      <c r="C19" s="940"/>
      <c r="D19" s="940"/>
      <c r="E19" s="940"/>
      <c r="F19" s="940"/>
      <c r="G19" s="941"/>
      <c r="H19" s="942"/>
      <c r="I19" s="939"/>
      <c r="J19" s="940"/>
      <c r="K19" s="940"/>
      <c r="L19" s="940"/>
      <c r="M19" s="940"/>
      <c r="N19" s="940"/>
      <c r="O19" s="940"/>
      <c r="P19" s="943"/>
    </row>
    <row r="20" spans="2:16" s="937" customFormat="1">
      <c r="B20" s="938" t="s">
        <v>883</v>
      </c>
      <c r="C20" s="940"/>
      <c r="D20" s="940"/>
      <c r="E20" s="940"/>
      <c r="F20" s="940"/>
      <c r="G20" s="941"/>
      <c r="H20" s="942"/>
      <c r="I20" s="939"/>
      <c r="J20" s="940"/>
      <c r="K20" s="940"/>
      <c r="L20" s="940"/>
      <c r="M20" s="940"/>
      <c r="N20" s="940"/>
      <c r="O20" s="940"/>
      <c r="P20" s="943"/>
    </row>
    <row r="21" spans="2:16" s="937" customFormat="1" ht="15" thickBot="1">
      <c r="B21" s="953" t="s">
        <v>36</v>
      </c>
      <c r="C21" s="945"/>
      <c r="D21" s="945"/>
      <c r="E21" s="945"/>
      <c r="F21" s="945"/>
      <c r="G21" s="946"/>
      <c r="H21" s="947"/>
      <c r="I21" s="944"/>
      <c r="J21" s="945"/>
      <c r="K21" s="945"/>
      <c r="L21" s="945"/>
      <c r="M21" s="945"/>
      <c r="N21" s="945"/>
      <c r="O21" s="945"/>
      <c r="P21" s="948"/>
    </row>
    <row r="22" spans="2:16" s="937" customFormat="1" ht="7.9" customHeight="1"/>
    <row r="23" spans="2:16" s="937" customFormat="1"/>
    <row r="24" spans="2:16" s="937" customFormat="1"/>
    <row r="25" spans="2:16" s="937" customFormat="1"/>
    <row r="26" spans="2:16" s="937" customFormat="1"/>
    <row r="27" spans="2:16" s="937" customFormat="1"/>
    <row r="28" spans="2:16" s="937" customFormat="1"/>
    <row r="29" spans="2:16" s="937" customFormat="1"/>
    <row r="30" spans="2:16" s="937" customFormat="1"/>
    <row r="31" spans="2:16" s="937" customFormat="1"/>
    <row r="32" spans="2:16" s="937" customFormat="1"/>
    <row r="33" s="937" customFormat="1"/>
  </sheetData>
  <sheetProtection password="96CB" sheet="1" objects="1" scenarios="1" formatCells="0" formatColumns="0" formatRows="0" insertColumns="0" insertRows="0" deleteColumns="0" deleteRows="0" selectLockedCells="1"/>
  <mergeCells count="12">
    <mergeCell ref="C4:F4"/>
    <mergeCell ref="F5:F6"/>
    <mergeCell ref="H4:H6"/>
    <mergeCell ref="G4:G6"/>
    <mergeCell ref="O5:P5"/>
    <mergeCell ref="M5:N5"/>
    <mergeCell ref="K5:L5"/>
    <mergeCell ref="I5:J5"/>
    <mergeCell ref="I4:P4"/>
    <mergeCell ref="E5:E6"/>
    <mergeCell ref="D5:D6"/>
    <mergeCell ref="C5:C6"/>
  </mergeCells>
  <printOptions horizontalCentered="1"/>
  <pageMargins left="0.39370078740157483" right="0.39370078740157483" top="0.39370078740157483" bottom="0.39370078740157483" header="0" footer="0"/>
  <pageSetup paperSize="9" scale="57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1"/>
  <sheetViews>
    <sheetView showGridLines="0" view="pageBreakPreview" zoomScale="85" zoomScaleNormal="80" zoomScaleSheetLayoutView="85" workbookViewId="0">
      <selection activeCell="B6" sqref="B6"/>
    </sheetView>
  </sheetViews>
  <sheetFormatPr defaultColWidth="8.85546875" defaultRowHeight="12.75"/>
  <cols>
    <col min="1" max="1" width="1.7109375" style="145" customWidth="1"/>
    <col min="2" max="2" width="13.28515625" style="145" customWidth="1"/>
    <col min="3" max="3" width="26.42578125" style="145" customWidth="1"/>
    <col min="4" max="4" width="9.140625" style="145" customWidth="1"/>
    <col min="5" max="6" width="11.28515625" style="145" customWidth="1"/>
    <col min="7" max="8" width="17" style="145" customWidth="1"/>
    <col min="9" max="9" width="14.42578125" style="145" customWidth="1"/>
    <col min="10" max="10" width="16.5703125" style="145" customWidth="1"/>
    <col min="11" max="11" width="1.7109375" style="145" customWidth="1"/>
    <col min="12" max="16384" width="8.85546875" style="145"/>
  </cols>
  <sheetData>
    <row r="1" spans="2:10" ht="7.9" customHeight="1">
      <c r="B1" s="303"/>
      <c r="C1" s="303"/>
      <c r="D1" s="303"/>
      <c r="E1" s="303"/>
      <c r="F1" s="303"/>
      <c r="G1" s="303"/>
      <c r="H1" s="303"/>
      <c r="I1" s="303"/>
      <c r="J1" s="303"/>
    </row>
    <row r="2" spans="2:10" ht="15.75">
      <c r="B2" s="1174" t="s">
        <v>1072</v>
      </c>
      <c r="C2" s="303"/>
      <c r="D2" s="482"/>
      <c r="E2" s="303"/>
      <c r="F2" s="303"/>
      <c r="G2" s="303"/>
      <c r="H2" s="303"/>
      <c r="I2" s="303"/>
      <c r="J2" s="303"/>
    </row>
    <row r="3" spans="2:10" ht="15.75" thickBot="1">
      <c r="B3" s="1000"/>
      <c r="C3" s="992"/>
      <c r="D3" s="485"/>
      <c r="E3" s="303"/>
      <c r="F3" s="303"/>
      <c r="G3" s="303"/>
      <c r="H3" s="303"/>
      <c r="I3" s="303"/>
      <c r="J3" s="303"/>
    </row>
    <row r="4" spans="2:10" ht="12.75" customHeight="1" thickBot="1">
      <c r="B4" s="1274" t="s">
        <v>1073</v>
      </c>
      <c r="C4" s="1275"/>
      <c r="D4" s="1275"/>
      <c r="E4" s="1273" t="s">
        <v>958</v>
      </c>
      <c r="F4" s="1273"/>
      <c r="G4" s="1273" t="s">
        <v>539</v>
      </c>
      <c r="H4" s="1273"/>
      <c r="I4" s="1273"/>
      <c r="J4" s="1177"/>
    </row>
    <row r="5" spans="2:10" ht="38.25">
      <c r="B5" s="1178" t="s">
        <v>1100</v>
      </c>
      <c r="C5" s="1179" t="s">
        <v>465</v>
      </c>
      <c r="D5" s="1179" t="s">
        <v>32</v>
      </c>
      <c r="E5" s="1119" t="s">
        <v>793</v>
      </c>
      <c r="F5" s="1119" t="s">
        <v>794</v>
      </c>
      <c r="G5" s="1119" t="s">
        <v>1069</v>
      </c>
      <c r="H5" s="1119" t="s">
        <v>1070</v>
      </c>
      <c r="I5" s="1119" t="s">
        <v>1071</v>
      </c>
      <c r="J5" s="1153" t="s">
        <v>1101</v>
      </c>
    </row>
    <row r="6" spans="2:10">
      <c r="B6" s="652"/>
      <c r="C6" s="653"/>
      <c r="D6" s="653"/>
      <c r="E6" s="1175"/>
      <c r="F6" s="1175"/>
      <c r="G6" s="1175"/>
      <c r="H6" s="1175"/>
      <c r="I6" s="1175"/>
      <c r="J6" s="1176"/>
    </row>
    <row r="7" spans="2:10">
      <c r="B7" s="652"/>
      <c r="C7" s="653"/>
      <c r="D7" s="653"/>
      <c r="E7" s="1175"/>
      <c r="F7" s="1175"/>
      <c r="G7" s="1175"/>
      <c r="H7" s="1175"/>
      <c r="I7" s="1175"/>
      <c r="J7" s="1176"/>
    </row>
    <row r="8" spans="2:10">
      <c r="B8" s="652"/>
      <c r="C8" s="653"/>
      <c r="D8" s="653"/>
      <c r="E8" s="1175"/>
      <c r="F8" s="1175"/>
      <c r="G8" s="1175"/>
      <c r="H8" s="1175"/>
      <c r="I8" s="1175"/>
      <c r="J8" s="1176"/>
    </row>
    <row r="9" spans="2:10">
      <c r="B9" s="652"/>
      <c r="C9" s="653"/>
      <c r="D9" s="653"/>
      <c r="E9" s="1175"/>
      <c r="F9" s="1175"/>
      <c r="G9" s="1175"/>
      <c r="H9" s="1175"/>
      <c r="I9" s="1175"/>
      <c r="J9" s="1176"/>
    </row>
    <row r="10" spans="2:10">
      <c r="B10" s="652"/>
      <c r="C10" s="653"/>
      <c r="D10" s="653"/>
      <c r="E10" s="1175"/>
      <c r="F10" s="1175"/>
      <c r="G10" s="1175"/>
      <c r="H10" s="1175"/>
      <c r="I10" s="1175"/>
      <c r="J10" s="1176"/>
    </row>
    <row r="11" spans="2:10">
      <c r="B11" s="652"/>
      <c r="C11" s="653"/>
      <c r="D11" s="653"/>
      <c r="E11" s="1175"/>
      <c r="F11" s="1175"/>
      <c r="G11" s="1175"/>
      <c r="H11" s="1175"/>
      <c r="I11" s="1175"/>
      <c r="J11" s="1176"/>
    </row>
    <row r="12" spans="2:10">
      <c r="B12" s="652"/>
      <c r="C12" s="653"/>
      <c r="D12" s="653"/>
      <c r="E12" s="1175"/>
      <c r="F12" s="1175"/>
      <c r="G12" s="1175"/>
      <c r="H12" s="1175"/>
      <c r="I12" s="1175"/>
      <c r="J12" s="1176"/>
    </row>
    <row r="13" spans="2:10">
      <c r="B13" s="652"/>
      <c r="C13" s="653"/>
      <c r="D13" s="653"/>
      <c r="E13" s="1175"/>
      <c r="F13" s="1175"/>
      <c r="G13" s="1175"/>
      <c r="H13" s="1175"/>
      <c r="I13" s="1175"/>
      <c r="J13" s="1176"/>
    </row>
    <row r="14" spans="2:10">
      <c r="B14" s="652"/>
      <c r="C14" s="653"/>
      <c r="D14" s="653"/>
      <c r="E14" s="1175"/>
      <c r="F14" s="1175"/>
      <c r="G14" s="1175"/>
      <c r="H14" s="1175"/>
      <c r="I14" s="1175"/>
      <c r="J14" s="1176"/>
    </row>
    <row r="15" spans="2:10">
      <c r="B15" s="652"/>
      <c r="C15" s="653"/>
      <c r="D15" s="653"/>
      <c r="E15" s="1175"/>
      <c r="F15" s="1175"/>
      <c r="G15" s="1175"/>
      <c r="H15" s="1175"/>
      <c r="I15" s="1175"/>
      <c r="J15" s="1176"/>
    </row>
    <row r="16" spans="2:10">
      <c r="B16" s="652"/>
      <c r="C16" s="653"/>
      <c r="D16" s="653"/>
      <c r="E16" s="1175"/>
      <c r="F16" s="1175"/>
      <c r="G16" s="1175"/>
      <c r="H16" s="1175"/>
      <c r="I16" s="1175"/>
      <c r="J16" s="1176"/>
    </row>
    <row r="17" spans="2:10">
      <c r="B17" s="652"/>
      <c r="C17" s="653"/>
      <c r="D17" s="653"/>
      <c r="E17" s="1175"/>
      <c r="F17" s="1175"/>
      <c r="G17" s="1175"/>
      <c r="H17" s="1175"/>
      <c r="I17" s="1175"/>
      <c r="J17" s="1176"/>
    </row>
    <row r="18" spans="2:10">
      <c r="B18" s="652"/>
      <c r="C18" s="653"/>
      <c r="D18" s="653"/>
      <c r="E18" s="1175"/>
      <c r="F18" s="1175"/>
      <c r="G18" s="1175"/>
      <c r="H18" s="1175"/>
      <c r="I18" s="1175"/>
      <c r="J18" s="1176"/>
    </row>
    <row r="19" spans="2:10">
      <c r="B19" s="652"/>
      <c r="C19" s="653"/>
      <c r="D19" s="653"/>
      <c r="E19" s="1175"/>
      <c r="F19" s="1175"/>
      <c r="G19" s="1175"/>
      <c r="H19" s="1175"/>
      <c r="I19" s="1175"/>
      <c r="J19" s="1176"/>
    </row>
    <row r="20" spans="2:10">
      <c r="B20" s="652"/>
      <c r="C20" s="653"/>
      <c r="D20" s="653"/>
      <c r="E20" s="1175"/>
      <c r="F20" s="1175"/>
      <c r="G20" s="1175"/>
      <c r="H20" s="1175"/>
      <c r="I20" s="1175"/>
      <c r="J20" s="1176"/>
    </row>
    <row r="21" spans="2:10">
      <c r="B21" s="652"/>
      <c r="C21" s="653"/>
      <c r="D21" s="653"/>
      <c r="E21" s="1175"/>
      <c r="F21" s="1175"/>
      <c r="G21" s="1175"/>
      <c r="H21" s="1175"/>
      <c r="I21" s="1175"/>
      <c r="J21" s="1176"/>
    </row>
    <row r="22" spans="2:10">
      <c r="B22" s="652"/>
      <c r="C22" s="653"/>
      <c r="D22" s="653"/>
      <c r="E22" s="1175"/>
      <c r="F22" s="1175"/>
      <c r="G22" s="1175"/>
      <c r="H22" s="1175"/>
      <c r="I22" s="1175"/>
      <c r="J22" s="1176"/>
    </row>
    <row r="23" spans="2:10">
      <c r="B23" s="652"/>
      <c r="C23" s="653"/>
      <c r="D23" s="653"/>
      <c r="E23" s="1175"/>
      <c r="F23" s="1175"/>
      <c r="G23" s="1175"/>
      <c r="H23" s="1175"/>
      <c r="I23" s="1175"/>
      <c r="J23" s="1176"/>
    </row>
    <row r="24" spans="2:10">
      <c r="B24" s="652"/>
      <c r="C24" s="653"/>
      <c r="D24" s="653"/>
      <c r="E24" s="1175"/>
      <c r="F24" s="1175"/>
      <c r="G24" s="1175"/>
      <c r="H24" s="1175"/>
      <c r="I24" s="1175"/>
      <c r="J24" s="1176"/>
    </row>
    <row r="25" spans="2:10">
      <c r="B25" s="652"/>
      <c r="C25" s="653"/>
      <c r="D25" s="653"/>
      <c r="E25" s="1175"/>
      <c r="F25" s="1175"/>
      <c r="G25" s="1175"/>
      <c r="H25" s="1175"/>
      <c r="I25" s="1175"/>
      <c r="J25" s="1176"/>
    </row>
    <row r="26" spans="2:10">
      <c r="B26" s="358"/>
      <c r="C26" s="354"/>
      <c r="D26" s="354"/>
      <c r="E26" s="354"/>
      <c r="F26" s="354"/>
      <c r="G26" s="354"/>
      <c r="H26" s="354"/>
      <c r="I26" s="354"/>
      <c r="J26" s="355"/>
    </row>
    <row r="27" spans="2:10">
      <c r="B27" s="358"/>
      <c r="C27" s="354"/>
      <c r="D27" s="354"/>
      <c r="E27" s="354"/>
      <c r="F27" s="354"/>
      <c r="G27" s="354"/>
      <c r="H27" s="354"/>
      <c r="I27" s="354"/>
      <c r="J27" s="355"/>
    </row>
    <row r="28" spans="2:10">
      <c r="B28" s="358"/>
      <c r="C28" s="354"/>
      <c r="D28" s="354"/>
      <c r="E28" s="354"/>
      <c r="F28" s="354"/>
      <c r="G28" s="354"/>
      <c r="H28" s="354"/>
      <c r="I28" s="354"/>
      <c r="J28" s="355"/>
    </row>
    <row r="29" spans="2:10">
      <c r="B29" s="358"/>
      <c r="C29" s="354"/>
      <c r="D29" s="354"/>
      <c r="E29" s="354"/>
      <c r="F29" s="354"/>
      <c r="G29" s="354"/>
      <c r="H29" s="354"/>
      <c r="I29" s="354"/>
      <c r="J29" s="355"/>
    </row>
    <row r="30" spans="2:10">
      <c r="B30" s="358"/>
      <c r="C30" s="354"/>
      <c r="D30" s="354"/>
      <c r="E30" s="354"/>
      <c r="F30" s="354"/>
      <c r="G30" s="354"/>
      <c r="H30" s="354"/>
      <c r="I30" s="354"/>
      <c r="J30" s="355"/>
    </row>
    <row r="31" spans="2:10" ht="6.75" customHeight="1"/>
  </sheetData>
  <sheetProtection password="96CB" sheet="1" objects="1" scenarios="1" formatCells="0" formatColumns="0" formatRows="0" insertColumns="0" insertRows="0" deleteColumns="0" deleteRows="0" selectLockedCells="1"/>
  <mergeCells count="3">
    <mergeCell ref="E4:F4"/>
    <mergeCell ref="G4:I4"/>
    <mergeCell ref="B4:D4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6"/>
  <sheetViews>
    <sheetView showGridLines="0" view="pageBreakPreview" zoomScale="85" zoomScaleSheetLayoutView="85" workbookViewId="0">
      <selection activeCell="C5" sqref="C5"/>
    </sheetView>
  </sheetViews>
  <sheetFormatPr defaultColWidth="9.140625" defaultRowHeight="12.75"/>
  <cols>
    <col min="1" max="1" width="1.7109375" style="136" customWidth="1"/>
    <col min="2" max="2" width="7.140625" style="132" customWidth="1"/>
    <col min="3" max="3" width="20.85546875" style="132" customWidth="1"/>
    <col min="4" max="4" width="26.140625" style="133" customWidth="1"/>
    <col min="5" max="5" width="29.5703125" style="133" customWidth="1"/>
    <col min="6" max="6" width="23.28515625" style="313" customWidth="1"/>
    <col min="7" max="7" width="18.140625" style="135" customWidth="1"/>
    <col min="8" max="8" width="18.28515625" style="137" customWidth="1"/>
    <col min="9" max="9" width="20" style="136" customWidth="1"/>
    <col min="10" max="10" width="1.7109375" style="136" customWidth="1"/>
    <col min="11" max="16384" width="9.140625" style="136"/>
  </cols>
  <sheetData>
    <row r="1" spans="2:21" s="960" customFormat="1" ht="7.9" customHeight="1">
      <c r="B1" s="954"/>
      <c r="C1" s="954"/>
      <c r="D1" s="955"/>
      <c r="E1" s="955"/>
      <c r="F1" s="957"/>
      <c r="G1" s="958"/>
      <c r="H1" s="959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</row>
    <row r="2" spans="2:21" s="74" customFormat="1" ht="15.75">
      <c r="B2" s="111" t="s">
        <v>908</v>
      </c>
      <c r="C2" s="111"/>
      <c r="D2" s="955"/>
      <c r="E2" s="961"/>
      <c r="F2" s="962"/>
      <c r="G2" s="594"/>
      <c r="H2" s="594"/>
      <c r="J2" s="2"/>
      <c r="K2" s="2"/>
      <c r="M2" s="2"/>
      <c r="N2" s="2"/>
      <c r="O2" s="2"/>
      <c r="P2" s="2"/>
      <c r="Q2" s="2"/>
      <c r="R2" s="2"/>
      <c r="S2" s="2"/>
      <c r="T2" s="2"/>
      <c r="U2" s="2"/>
    </row>
    <row r="3" spans="2:21" s="74" customFormat="1">
      <c r="B3" s="582"/>
      <c r="C3" s="582"/>
      <c r="D3" s="582"/>
      <c r="E3" s="469"/>
      <c r="F3" s="963"/>
      <c r="G3" s="47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2:21" s="960" customFormat="1">
      <c r="B4" s="964" t="s">
        <v>912</v>
      </c>
      <c r="C4" s="965" t="s">
        <v>1059</v>
      </c>
      <c r="D4" s="965" t="s">
        <v>460</v>
      </c>
      <c r="E4" s="965" t="s">
        <v>461</v>
      </c>
      <c r="F4" s="966" t="s">
        <v>462</v>
      </c>
      <c r="G4" s="965" t="s">
        <v>463</v>
      </c>
      <c r="H4" s="965" t="s">
        <v>464</v>
      </c>
      <c r="I4" s="967" t="s">
        <v>465</v>
      </c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</row>
    <row r="5" spans="2:21">
      <c r="B5" s="323">
        <v>1</v>
      </c>
      <c r="C5" s="323"/>
      <c r="D5" s="324"/>
      <c r="E5" s="324"/>
      <c r="F5" s="326"/>
      <c r="G5" s="327"/>
      <c r="H5" s="328"/>
      <c r="I5" s="328"/>
      <c r="L5" s="147" t="s">
        <v>456</v>
      </c>
    </row>
    <row r="6" spans="2:21">
      <c r="B6" s="323">
        <v>2</v>
      </c>
      <c r="C6" s="323"/>
      <c r="D6" s="324"/>
      <c r="E6" s="324"/>
      <c r="F6" s="326"/>
      <c r="G6" s="327"/>
      <c r="H6" s="328"/>
      <c r="I6" s="328"/>
      <c r="L6" s="1154" t="s">
        <v>457</v>
      </c>
    </row>
    <row r="7" spans="2:21">
      <c r="B7" s="323">
        <v>3</v>
      </c>
      <c r="C7" s="323"/>
      <c r="D7" s="324"/>
      <c r="E7" s="324"/>
      <c r="F7" s="326"/>
      <c r="G7" s="327"/>
      <c r="H7" s="328"/>
      <c r="I7" s="328"/>
      <c r="L7" s="1155" t="s">
        <v>458</v>
      </c>
    </row>
    <row r="8" spans="2:21">
      <c r="B8" s="323">
        <v>4</v>
      </c>
      <c r="C8" s="323"/>
      <c r="D8" s="324"/>
      <c r="E8" s="324"/>
      <c r="F8" s="326"/>
      <c r="G8" s="327"/>
      <c r="H8" s="328"/>
      <c r="I8" s="328"/>
      <c r="L8" s="1156" t="s">
        <v>459</v>
      </c>
    </row>
    <row r="9" spans="2:21">
      <c r="B9" s="323">
        <v>5</v>
      </c>
      <c r="C9" s="323"/>
      <c r="D9" s="324"/>
      <c r="E9" s="324"/>
      <c r="F9" s="326"/>
      <c r="G9" s="327"/>
      <c r="H9" s="328"/>
      <c r="I9" s="328"/>
    </row>
    <row r="10" spans="2:21">
      <c r="B10" s="323">
        <v>6</v>
      </c>
      <c r="C10" s="323"/>
      <c r="D10" s="324"/>
      <c r="E10" s="324"/>
      <c r="F10" s="326"/>
      <c r="G10" s="327"/>
      <c r="H10" s="328"/>
      <c r="I10" s="328"/>
    </row>
    <row r="11" spans="2:21">
      <c r="B11" s="323">
        <v>7</v>
      </c>
      <c r="C11" s="323"/>
      <c r="D11" s="324"/>
      <c r="E11" s="324"/>
      <c r="F11" s="326"/>
      <c r="G11" s="327"/>
      <c r="H11" s="328"/>
      <c r="I11" s="328"/>
    </row>
    <row r="12" spans="2:21">
      <c r="B12" s="323">
        <v>8</v>
      </c>
      <c r="C12" s="323"/>
      <c r="D12" s="324"/>
      <c r="E12" s="324"/>
      <c r="F12" s="326"/>
      <c r="G12" s="327"/>
      <c r="H12" s="328"/>
      <c r="I12" s="328"/>
    </row>
    <row r="13" spans="2:21">
      <c r="B13" s="323">
        <v>9</v>
      </c>
      <c r="C13" s="323"/>
      <c r="D13" s="324"/>
      <c r="E13" s="324"/>
      <c r="F13" s="326"/>
      <c r="G13" s="327"/>
      <c r="H13" s="328"/>
      <c r="I13" s="328"/>
    </row>
    <row r="14" spans="2:21">
      <c r="B14" s="323">
        <v>10</v>
      </c>
      <c r="C14" s="323"/>
      <c r="D14" s="324"/>
      <c r="E14" s="324"/>
      <c r="F14" s="326"/>
      <c r="G14" s="327"/>
      <c r="H14" s="328"/>
      <c r="I14" s="328"/>
    </row>
    <row r="15" spans="2:21">
      <c r="B15" s="323">
        <v>11</v>
      </c>
      <c r="C15" s="323"/>
      <c r="D15" s="324"/>
      <c r="E15" s="324"/>
      <c r="F15" s="326"/>
      <c r="G15" s="327"/>
      <c r="H15" s="328"/>
      <c r="I15" s="328"/>
    </row>
    <row r="16" spans="2:21">
      <c r="B16" s="323">
        <v>12</v>
      </c>
      <c r="C16" s="323"/>
      <c r="D16" s="324"/>
      <c r="E16" s="324"/>
      <c r="F16" s="326"/>
      <c r="G16" s="327"/>
      <c r="H16" s="328"/>
      <c r="I16" s="328"/>
    </row>
    <row r="17" spans="2:9">
      <c r="B17" s="323">
        <v>13</v>
      </c>
      <c r="C17" s="323"/>
      <c r="D17" s="324"/>
      <c r="E17" s="324"/>
      <c r="F17" s="326"/>
      <c r="G17" s="327"/>
      <c r="H17" s="328"/>
      <c r="I17" s="328"/>
    </row>
    <row r="18" spans="2:9">
      <c r="B18" s="323">
        <v>14</v>
      </c>
      <c r="C18" s="323"/>
      <c r="D18" s="324"/>
      <c r="E18" s="324"/>
      <c r="F18" s="326"/>
      <c r="G18" s="327"/>
      <c r="H18" s="328"/>
      <c r="I18" s="328"/>
    </row>
    <row r="19" spans="2:9">
      <c r="B19" s="323">
        <v>15</v>
      </c>
      <c r="C19" s="323"/>
      <c r="D19" s="324"/>
      <c r="E19" s="324"/>
      <c r="F19" s="326"/>
      <c r="G19" s="327"/>
      <c r="H19" s="328"/>
      <c r="I19" s="328"/>
    </row>
    <row r="20" spans="2:9">
      <c r="B20" s="323">
        <v>16</v>
      </c>
      <c r="C20" s="323"/>
      <c r="D20" s="324"/>
      <c r="E20" s="324"/>
      <c r="F20" s="326"/>
      <c r="G20" s="327"/>
      <c r="H20" s="328"/>
      <c r="I20" s="328"/>
    </row>
    <row r="21" spans="2:9">
      <c r="B21" s="323">
        <v>17</v>
      </c>
      <c r="C21" s="323"/>
      <c r="D21" s="324"/>
      <c r="E21" s="324"/>
      <c r="F21" s="326"/>
      <c r="G21" s="327"/>
      <c r="H21" s="328"/>
      <c r="I21" s="328"/>
    </row>
    <row r="22" spans="2:9">
      <c r="B22" s="323">
        <v>18</v>
      </c>
      <c r="C22" s="323"/>
      <c r="D22" s="324"/>
      <c r="E22" s="324"/>
      <c r="F22" s="326"/>
      <c r="G22" s="327"/>
      <c r="H22" s="328"/>
      <c r="I22" s="328"/>
    </row>
    <row r="23" spans="2:9">
      <c r="B23" s="323">
        <v>19</v>
      </c>
      <c r="C23" s="323"/>
      <c r="D23" s="324"/>
      <c r="E23" s="324"/>
      <c r="F23" s="326"/>
      <c r="G23" s="327"/>
      <c r="H23" s="328"/>
      <c r="I23" s="328"/>
    </row>
    <row r="24" spans="2:9" ht="12.6" customHeight="1">
      <c r="B24" s="323">
        <v>20</v>
      </c>
      <c r="C24" s="323"/>
      <c r="D24" s="324"/>
      <c r="E24" s="324"/>
      <c r="F24" s="326"/>
      <c r="G24" s="327"/>
      <c r="H24" s="328"/>
      <c r="I24" s="328"/>
    </row>
    <row r="25" spans="2:9">
      <c r="B25" s="323" t="s">
        <v>36</v>
      </c>
      <c r="C25" s="323"/>
      <c r="D25" s="324"/>
      <c r="E25" s="324"/>
      <c r="F25" s="326"/>
      <c r="G25" s="327"/>
      <c r="H25" s="329"/>
      <c r="I25" s="328"/>
    </row>
    <row r="26" spans="2:9" ht="7.9" customHeight="1"/>
  </sheetData>
  <sheetProtection password="96CB" sheet="1" objects="1" scenarios="1" formatCells="0" formatColumns="0" formatRows="0" insertColumns="0" insertRows="0" deleteColumns="0" deleteRows="0" selectLockedCells="1"/>
  <autoFilter ref="D4:H4"/>
  <dataValidations count="2">
    <dataValidation type="list" allowBlank="1" showInputMessage="1" showErrorMessage="1" sqref="H25:H64958">
      <formula1>Usul</formula1>
    </dataValidation>
    <dataValidation type="list" allowBlank="1" showInputMessage="1" showErrorMessage="1" sqref="H5:H24">
      <formula1>$L$5:$L$8</formula1>
    </dataValidation>
  </dataValidations>
  <pageMargins left="0.55118110236220474" right="0.55118110236220474" top="0.78740157480314965" bottom="0.98425196850393704" header="0.51181102362204722" footer="0.51181102362204722"/>
  <pageSetup paperSize="9" scale="55" fitToHeight="5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7"/>
  <sheetViews>
    <sheetView showGridLines="0" view="pageBreakPreview" zoomScale="85" zoomScaleNormal="85" zoomScaleSheetLayoutView="85" workbookViewId="0">
      <selection activeCell="C5" sqref="C5"/>
    </sheetView>
  </sheetViews>
  <sheetFormatPr defaultColWidth="9.140625" defaultRowHeight="12.75"/>
  <cols>
    <col min="1" max="1" width="1.7109375" style="136" customWidth="1"/>
    <col min="2" max="2" width="9.7109375" style="132" customWidth="1"/>
    <col min="3" max="3" width="18.42578125" style="132" customWidth="1"/>
    <col min="4" max="4" width="19.85546875" style="133" customWidth="1"/>
    <col min="5" max="5" width="27.7109375" style="133" customWidth="1"/>
    <col min="6" max="6" width="19.7109375" style="134" customWidth="1"/>
    <col min="7" max="7" width="20.7109375" style="313" customWidth="1"/>
    <col min="8" max="8" width="18.140625" style="135" customWidth="1"/>
    <col min="9" max="9" width="1.7109375" style="137" customWidth="1"/>
    <col min="10" max="10" width="20" style="136" customWidth="1"/>
    <col min="11" max="16384" width="9.140625" style="136"/>
  </cols>
  <sheetData>
    <row r="1" spans="2:16" s="960" customFormat="1" ht="7.9" customHeight="1">
      <c r="B1" s="954"/>
      <c r="C1" s="954"/>
      <c r="D1" s="955"/>
      <c r="E1" s="955"/>
      <c r="F1" s="956"/>
      <c r="G1" s="957"/>
      <c r="H1" s="958"/>
      <c r="I1" s="137"/>
      <c r="J1" s="136"/>
      <c r="K1" s="136"/>
      <c r="L1" s="136"/>
      <c r="M1" s="136"/>
      <c r="N1" s="136"/>
      <c r="O1" s="136"/>
      <c r="P1" s="136"/>
    </row>
    <row r="2" spans="2:16" s="74" customFormat="1" ht="15.75">
      <c r="B2" s="111" t="s">
        <v>911</v>
      </c>
      <c r="C2" s="111"/>
      <c r="D2" s="955"/>
      <c r="E2" s="961"/>
      <c r="F2" s="594"/>
      <c r="G2" s="962"/>
      <c r="H2" s="594"/>
      <c r="I2" s="139"/>
      <c r="J2" s="2"/>
      <c r="K2" s="2"/>
      <c r="L2" s="2"/>
      <c r="M2" s="2"/>
      <c r="N2" s="2"/>
      <c r="O2" s="2"/>
      <c r="P2" s="2"/>
    </row>
    <row r="3" spans="2:16" s="74" customFormat="1" ht="7.9" customHeight="1" thickBot="1">
      <c r="B3" s="122"/>
      <c r="C3" s="122"/>
      <c r="D3" s="955"/>
      <c r="E3" s="961"/>
      <c r="F3" s="594"/>
      <c r="G3" s="962"/>
      <c r="H3" s="594"/>
      <c r="I3" s="139"/>
      <c r="J3" s="2"/>
      <c r="K3" s="2"/>
      <c r="L3" s="2"/>
      <c r="M3" s="2"/>
      <c r="N3" s="2"/>
      <c r="O3" s="2"/>
      <c r="P3" s="2"/>
    </row>
    <row r="4" spans="2:16" s="74" customFormat="1">
      <c r="B4" s="968" t="s">
        <v>912</v>
      </c>
      <c r="C4" s="969" t="s">
        <v>1059</v>
      </c>
      <c r="D4" s="969" t="s">
        <v>460</v>
      </c>
      <c r="E4" s="970" t="s">
        <v>461</v>
      </c>
      <c r="F4" s="970" t="s">
        <v>1060</v>
      </c>
      <c r="G4" s="969" t="s">
        <v>909</v>
      </c>
      <c r="H4" s="971" t="s">
        <v>910</v>
      </c>
      <c r="I4" s="315"/>
      <c r="J4" s="2"/>
      <c r="K4" s="2"/>
      <c r="L4" s="2"/>
      <c r="M4" s="2"/>
      <c r="N4" s="2"/>
      <c r="O4" s="2"/>
      <c r="P4" s="2"/>
    </row>
    <row r="5" spans="2:16" s="2" customFormat="1">
      <c r="B5" s="333">
        <v>1</v>
      </c>
      <c r="C5" s="1116"/>
      <c r="D5" s="28"/>
      <c r="E5" s="330"/>
      <c r="F5" s="331"/>
      <c r="G5" s="332"/>
      <c r="H5" s="334"/>
      <c r="I5" s="316"/>
    </row>
    <row r="6" spans="2:16" s="2" customFormat="1">
      <c r="B6" s="333">
        <v>2</v>
      </c>
      <c r="C6" s="1116"/>
      <c r="D6" s="28"/>
      <c r="E6" s="330"/>
      <c r="F6" s="331"/>
      <c r="G6" s="332"/>
      <c r="H6" s="334"/>
      <c r="I6" s="317"/>
    </row>
    <row r="7" spans="2:16">
      <c r="B7" s="333">
        <v>3</v>
      </c>
      <c r="C7" s="1116"/>
      <c r="D7" s="320"/>
      <c r="E7" s="320"/>
      <c r="F7" s="321"/>
      <c r="G7" s="322"/>
      <c r="H7" s="335"/>
      <c r="I7" s="318"/>
      <c r="J7" s="319"/>
    </row>
    <row r="8" spans="2:16">
      <c r="B8" s="333">
        <v>4</v>
      </c>
      <c r="C8" s="1116"/>
      <c r="D8" s="324"/>
      <c r="E8" s="324"/>
      <c r="F8" s="325"/>
      <c r="G8" s="326"/>
      <c r="H8" s="336"/>
      <c r="I8" s="136"/>
    </row>
    <row r="9" spans="2:16">
      <c r="B9" s="333">
        <v>5</v>
      </c>
      <c r="C9" s="1116"/>
      <c r="D9" s="324"/>
      <c r="E9" s="324"/>
      <c r="F9" s="325"/>
      <c r="G9" s="326"/>
      <c r="H9" s="336"/>
      <c r="I9" s="136"/>
    </row>
    <row r="10" spans="2:16">
      <c r="B10" s="333">
        <v>6</v>
      </c>
      <c r="C10" s="1116"/>
      <c r="D10" s="324"/>
      <c r="E10" s="324"/>
      <c r="F10" s="325"/>
      <c r="G10" s="326"/>
      <c r="H10" s="336"/>
      <c r="I10" s="136"/>
    </row>
    <row r="11" spans="2:16">
      <c r="B11" s="333">
        <v>7</v>
      </c>
      <c r="C11" s="1116"/>
      <c r="D11" s="324"/>
      <c r="E11" s="324"/>
      <c r="F11" s="325"/>
      <c r="G11" s="326"/>
      <c r="H11" s="336"/>
      <c r="I11" s="136"/>
    </row>
    <row r="12" spans="2:16">
      <c r="B12" s="333">
        <v>8</v>
      </c>
      <c r="C12" s="1116"/>
      <c r="D12" s="324"/>
      <c r="E12" s="324"/>
      <c r="F12" s="325"/>
      <c r="G12" s="326"/>
      <c r="H12" s="336"/>
      <c r="I12" s="136"/>
    </row>
    <row r="13" spans="2:16">
      <c r="B13" s="333">
        <v>9</v>
      </c>
      <c r="C13" s="1116"/>
      <c r="D13" s="324"/>
      <c r="E13" s="324"/>
      <c r="F13" s="325"/>
      <c r="G13" s="326"/>
      <c r="H13" s="336"/>
      <c r="I13" s="136"/>
    </row>
    <row r="14" spans="2:16">
      <c r="B14" s="333">
        <v>10</v>
      </c>
      <c r="C14" s="1116"/>
      <c r="D14" s="324"/>
      <c r="E14" s="324"/>
      <c r="F14" s="325"/>
      <c r="G14" s="326"/>
      <c r="H14" s="336"/>
      <c r="I14" s="136"/>
    </row>
    <row r="15" spans="2:16">
      <c r="B15" s="333">
        <v>11</v>
      </c>
      <c r="C15" s="1116"/>
      <c r="D15" s="324"/>
      <c r="E15" s="324"/>
      <c r="F15" s="325"/>
      <c r="G15" s="326"/>
      <c r="H15" s="336"/>
      <c r="I15" s="136"/>
    </row>
    <row r="16" spans="2:16">
      <c r="B16" s="333">
        <v>12</v>
      </c>
      <c r="C16" s="1116"/>
      <c r="D16" s="324"/>
      <c r="E16" s="324"/>
      <c r="F16" s="325"/>
      <c r="G16" s="326"/>
      <c r="H16" s="336"/>
      <c r="I16" s="136"/>
    </row>
    <row r="17" spans="2:9">
      <c r="B17" s="333">
        <v>13</v>
      </c>
      <c r="C17" s="1116"/>
      <c r="D17" s="324"/>
      <c r="E17" s="324"/>
      <c r="F17" s="325"/>
      <c r="G17" s="326"/>
      <c r="H17" s="336"/>
      <c r="I17" s="136"/>
    </row>
    <row r="18" spans="2:9">
      <c r="B18" s="333">
        <v>14</v>
      </c>
      <c r="C18" s="1116"/>
      <c r="D18" s="324"/>
      <c r="E18" s="324"/>
      <c r="F18" s="325"/>
      <c r="G18" s="326"/>
      <c r="H18" s="336"/>
      <c r="I18" s="136"/>
    </row>
    <row r="19" spans="2:9">
      <c r="B19" s="333">
        <v>15</v>
      </c>
      <c r="C19" s="1116"/>
      <c r="D19" s="324"/>
      <c r="E19" s="324"/>
      <c r="F19" s="325"/>
      <c r="G19" s="326"/>
      <c r="H19" s="336"/>
      <c r="I19" s="136"/>
    </row>
    <row r="20" spans="2:9">
      <c r="B20" s="333">
        <v>16</v>
      </c>
      <c r="C20" s="1116"/>
      <c r="D20" s="324"/>
      <c r="E20" s="324"/>
      <c r="F20" s="325"/>
      <c r="G20" s="326"/>
      <c r="H20" s="336"/>
      <c r="I20" s="136"/>
    </row>
    <row r="21" spans="2:9">
      <c r="B21" s="333">
        <v>17</v>
      </c>
      <c r="C21" s="1116"/>
      <c r="D21" s="324"/>
      <c r="E21" s="324"/>
      <c r="F21" s="325"/>
      <c r="G21" s="326"/>
      <c r="H21" s="336"/>
      <c r="I21" s="136"/>
    </row>
    <row r="22" spans="2:9">
      <c r="B22" s="333">
        <v>18</v>
      </c>
      <c r="C22" s="1116"/>
      <c r="D22" s="324"/>
      <c r="E22" s="324"/>
      <c r="F22" s="325"/>
      <c r="G22" s="326"/>
      <c r="H22" s="336"/>
      <c r="I22" s="136"/>
    </row>
    <row r="23" spans="2:9">
      <c r="B23" s="333">
        <v>19</v>
      </c>
      <c r="C23" s="1116"/>
      <c r="D23" s="324"/>
      <c r="E23" s="324"/>
      <c r="F23" s="325"/>
      <c r="G23" s="326"/>
      <c r="H23" s="336"/>
      <c r="I23" s="136"/>
    </row>
    <row r="24" spans="2:9">
      <c r="B24" s="333">
        <v>20</v>
      </c>
      <c r="C24" s="1116"/>
      <c r="D24" s="324"/>
      <c r="E24" s="324"/>
      <c r="F24" s="325"/>
      <c r="G24" s="326"/>
      <c r="H24" s="336"/>
      <c r="I24" s="136"/>
    </row>
    <row r="25" spans="2:9" ht="13.5" thickBot="1">
      <c r="B25" s="337" t="s">
        <v>36</v>
      </c>
      <c r="C25" s="1117"/>
      <c r="D25" s="338"/>
      <c r="E25" s="338"/>
      <c r="F25" s="339"/>
      <c r="G25" s="340"/>
      <c r="H25" s="341"/>
      <c r="I25" s="136"/>
    </row>
    <row r="26" spans="2:9" ht="7.9" customHeight="1">
      <c r="I26" s="136"/>
    </row>
    <row r="27" spans="2:9">
      <c r="I27" s="136"/>
    </row>
  </sheetData>
  <sheetProtection password="96CB" sheet="1" objects="1" scenarios="1" formatCells="0" formatColumns="0" formatRows="0" insertColumns="0" insertRows="0" deleteColumns="0" deleteRows="0" selectLockedCells="1"/>
  <autoFilter ref="D4:H4"/>
  <dataValidations count="2">
    <dataValidation type="list" allowBlank="1" showInputMessage="1" showErrorMessage="1" sqref="I8:I27">
      <formula1>$I$4:$I$6</formula1>
    </dataValidation>
    <dataValidation type="list" allowBlank="1" showInputMessage="1" showErrorMessage="1" sqref="I28:I64961">
      <formula1>Usul</formula1>
    </dataValidation>
  </dataValidations>
  <pageMargins left="0.7" right="0.7" top="0.75" bottom="0.75" header="0.3" footer="0.3"/>
  <pageSetup paperSize="9" scale="64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D233"/>
  <sheetViews>
    <sheetView showGridLines="0" view="pageBreakPreview" zoomScale="85" zoomScaleNormal="85" zoomScaleSheetLayoutView="85" workbookViewId="0">
      <selection activeCell="C11" sqref="C11"/>
    </sheetView>
  </sheetViews>
  <sheetFormatPr defaultColWidth="8.85546875" defaultRowHeight="14.25"/>
  <cols>
    <col min="1" max="1" width="1.7109375" style="726" customWidth="1"/>
    <col min="2" max="2" width="7.7109375" style="726" customWidth="1"/>
    <col min="3" max="3" width="10.42578125" style="726" bestFit="1" customWidth="1"/>
    <col min="4" max="4" width="14.5703125" style="726" bestFit="1" customWidth="1"/>
    <col min="5" max="5" width="12.42578125" style="726" bestFit="1" customWidth="1"/>
    <col min="6" max="6" width="7" style="726" customWidth="1"/>
    <col min="7" max="7" width="11.28515625" style="726" bestFit="1" customWidth="1"/>
    <col min="8" max="8" width="13.28515625" style="726" bestFit="1" customWidth="1"/>
    <col min="9" max="9" width="12" style="726" bestFit="1" customWidth="1"/>
    <col min="10" max="10" width="13.85546875" style="726" bestFit="1" customWidth="1"/>
    <col min="11" max="11" width="5.42578125" style="726" bestFit="1" customWidth="1"/>
    <col min="12" max="12" width="10.5703125" style="726" customWidth="1"/>
    <col min="13" max="13" width="15" style="726" customWidth="1"/>
    <col min="14" max="14" width="12.140625" style="726" customWidth="1"/>
    <col min="15" max="15" width="14.85546875" style="726" customWidth="1"/>
    <col min="16" max="16" width="5.42578125" style="726" bestFit="1" customWidth="1"/>
    <col min="17" max="17" width="10.42578125" style="726" bestFit="1" customWidth="1"/>
    <col min="18" max="18" width="13.28515625" style="726" bestFit="1" customWidth="1"/>
    <col min="19" max="19" width="12" style="726" bestFit="1" customWidth="1"/>
    <col min="20" max="20" width="16.7109375" style="726" customWidth="1"/>
    <col min="21" max="21" width="19.28515625" style="726" bestFit="1" customWidth="1"/>
    <col min="22" max="22" width="8.28515625" style="726" customWidth="1"/>
    <col min="23" max="23" width="10.7109375" style="726" bestFit="1" customWidth="1"/>
    <col min="24" max="24" width="13.85546875" style="726" customWidth="1"/>
    <col min="25" max="25" width="13.28515625" style="726" bestFit="1" customWidth="1"/>
    <col min="26" max="26" width="5.42578125" style="726" bestFit="1" customWidth="1"/>
    <col min="27" max="27" width="12" style="726" bestFit="1" customWidth="1"/>
    <col min="28" max="29" width="13.7109375" style="726" customWidth="1"/>
    <col min="30" max="31" width="9.28515625" style="726" customWidth="1"/>
    <col min="32" max="32" width="20.7109375" style="726" bestFit="1" customWidth="1"/>
    <col min="33" max="34" width="8.85546875" style="726"/>
    <col min="35" max="35" width="22.7109375" style="726" bestFit="1" customWidth="1"/>
    <col min="36" max="16384" width="8.85546875" style="726"/>
  </cols>
  <sheetData>
    <row r="1" spans="2:56" s="716" customFormat="1" ht="8.4499999999999993" customHeight="1">
      <c r="AE1" s="726"/>
      <c r="AF1" s="726"/>
      <c r="AG1" s="726"/>
      <c r="AH1" s="726"/>
      <c r="AI1" s="726"/>
      <c r="AJ1" s="726"/>
      <c r="AK1" s="726"/>
      <c r="AL1" s="726"/>
      <c r="AM1" s="726"/>
      <c r="AN1" s="726"/>
      <c r="AO1" s="726"/>
      <c r="AP1" s="726"/>
      <c r="AQ1" s="726"/>
      <c r="AR1" s="726"/>
      <c r="AS1" s="726"/>
      <c r="AT1" s="726"/>
      <c r="AU1" s="726"/>
      <c r="AV1" s="726"/>
      <c r="AW1" s="726"/>
      <c r="AX1" s="726"/>
      <c r="AY1" s="726"/>
      <c r="AZ1" s="726"/>
      <c r="BA1" s="726"/>
      <c r="BB1" s="726"/>
      <c r="BC1" s="726"/>
      <c r="BD1" s="726"/>
    </row>
    <row r="2" spans="2:56" s="716" customFormat="1" ht="15.75">
      <c r="B2" s="232" t="s">
        <v>926</v>
      </c>
      <c r="AE2" s="726"/>
      <c r="AF2" s="726"/>
      <c r="AG2" s="726"/>
      <c r="AH2" s="726"/>
      <c r="AI2" s="726"/>
      <c r="AJ2" s="726"/>
      <c r="AK2" s="726"/>
      <c r="AL2" s="726"/>
      <c r="AM2" s="726"/>
      <c r="AN2" s="726"/>
      <c r="AO2" s="726"/>
      <c r="AP2" s="726"/>
      <c r="AQ2" s="726"/>
      <c r="AR2" s="726"/>
      <c r="AS2" s="726"/>
      <c r="AT2" s="726"/>
      <c r="AU2" s="726"/>
      <c r="AV2" s="726"/>
      <c r="AW2" s="726"/>
      <c r="AX2" s="726"/>
      <c r="AY2" s="726"/>
      <c r="AZ2" s="726"/>
      <c r="BA2" s="726"/>
      <c r="BB2" s="726"/>
      <c r="BC2" s="726"/>
      <c r="BD2" s="726"/>
    </row>
    <row r="3" spans="2:56" s="716" customFormat="1" ht="9" customHeight="1">
      <c r="B3" s="717"/>
      <c r="AE3" s="726"/>
      <c r="AF3" s="726"/>
      <c r="AG3" s="726"/>
      <c r="AH3" s="726"/>
      <c r="AI3" s="726"/>
      <c r="AJ3" s="726"/>
      <c r="AK3" s="726"/>
      <c r="AL3" s="726"/>
      <c r="AM3" s="726"/>
      <c r="AN3" s="726"/>
      <c r="AO3" s="726"/>
      <c r="AP3" s="726"/>
      <c r="AQ3" s="726"/>
      <c r="AR3" s="726"/>
      <c r="AS3" s="726"/>
      <c r="AT3" s="726"/>
      <c r="AU3" s="726"/>
      <c r="AV3" s="726"/>
      <c r="AW3" s="726"/>
      <c r="AX3" s="726"/>
      <c r="AY3" s="726"/>
      <c r="AZ3" s="726"/>
      <c r="BA3" s="726"/>
      <c r="BB3" s="726"/>
      <c r="BC3" s="726"/>
      <c r="BD3" s="726"/>
    </row>
    <row r="4" spans="2:56" s="716" customFormat="1">
      <c r="B4" s="972" t="s">
        <v>104</v>
      </c>
      <c r="M4" s="976"/>
      <c r="N4" s="976"/>
      <c r="AE4" s="726"/>
      <c r="AF4" s="726"/>
      <c r="AG4" s="726"/>
      <c r="AH4" s="726"/>
      <c r="AI4" s="726"/>
      <c r="AJ4" s="726"/>
      <c r="AK4" s="726"/>
      <c r="AL4" s="726"/>
      <c r="AM4" s="726"/>
      <c r="AN4" s="726"/>
      <c r="AO4" s="726"/>
      <c r="AP4" s="726"/>
      <c r="AQ4" s="726"/>
      <c r="AR4" s="726"/>
      <c r="AS4" s="726"/>
      <c r="AT4" s="726"/>
      <c r="AU4" s="726"/>
      <c r="AV4" s="726"/>
      <c r="AW4" s="726"/>
      <c r="AX4" s="726"/>
      <c r="AY4" s="726"/>
      <c r="AZ4" s="726"/>
      <c r="BA4" s="726"/>
      <c r="BB4" s="726"/>
      <c r="BC4" s="726"/>
      <c r="BD4" s="726"/>
    </row>
    <row r="5" spans="2:56" s="716" customFormat="1">
      <c r="B5" s="980" t="s">
        <v>1102</v>
      </c>
      <c r="C5" s="976"/>
      <c r="M5" s="976"/>
      <c r="N5" s="976"/>
      <c r="O5" s="976"/>
      <c r="AE5" s="726"/>
      <c r="AF5" s="726"/>
      <c r="AG5" s="726"/>
      <c r="AH5" s="726"/>
      <c r="AI5" s="726"/>
      <c r="AJ5" s="726"/>
      <c r="AK5" s="726"/>
      <c r="AL5" s="726"/>
      <c r="AM5" s="726"/>
      <c r="AN5" s="726"/>
      <c r="AO5" s="726"/>
      <c r="AP5" s="726"/>
      <c r="AQ5" s="726"/>
      <c r="AR5" s="726"/>
      <c r="AS5" s="726"/>
      <c r="AT5" s="726"/>
      <c r="AU5" s="726"/>
      <c r="AV5" s="726"/>
      <c r="AW5" s="726"/>
      <c r="AX5" s="726"/>
      <c r="AY5" s="726"/>
      <c r="AZ5" s="726"/>
      <c r="BA5" s="726"/>
      <c r="BB5" s="726"/>
      <c r="BC5" s="726"/>
      <c r="BD5" s="726"/>
    </row>
    <row r="6" spans="2:56" s="716" customFormat="1">
      <c r="B6" s="980" t="s">
        <v>1104</v>
      </c>
      <c r="C6" s="976"/>
      <c r="M6" s="976"/>
      <c r="N6" s="976"/>
      <c r="O6" s="976"/>
      <c r="AE6" s="726"/>
      <c r="AF6" s="726"/>
      <c r="AG6" s="726"/>
      <c r="AH6" s="726"/>
      <c r="AI6" s="726"/>
      <c r="AJ6" s="726"/>
      <c r="AK6" s="726"/>
      <c r="AL6" s="726"/>
      <c r="AM6" s="726"/>
      <c r="AN6" s="726"/>
      <c r="AO6" s="726"/>
      <c r="AP6" s="726"/>
      <c r="AQ6" s="726"/>
      <c r="AR6" s="726"/>
      <c r="AS6" s="726"/>
      <c r="AT6" s="726"/>
      <c r="AU6" s="726"/>
      <c r="AV6" s="726"/>
      <c r="AW6" s="726"/>
      <c r="AX6" s="726"/>
      <c r="AY6" s="726"/>
      <c r="AZ6" s="726"/>
      <c r="BA6" s="726"/>
      <c r="BB6" s="726"/>
      <c r="BC6" s="726"/>
      <c r="BD6" s="726"/>
    </row>
    <row r="7" spans="2:56" s="716" customFormat="1">
      <c r="B7" s="984" t="s">
        <v>1103</v>
      </c>
      <c r="C7" s="976"/>
      <c r="M7" s="976"/>
      <c r="N7" s="976"/>
      <c r="O7" s="976"/>
      <c r="AE7" s="726"/>
      <c r="AF7" s="726"/>
      <c r="AG7" s="726"/>
      <c r="AH7" s="726"/>
      <c r="AI7" s="726"/>
      <c r="AJ7" s="726"/>
      <c r="AK7" s="726"/>
      <c r="AL7" s="726"/>
      <c r="AM7" s="726"/>
      <c r="AN7" s="726"/>
      <c r="AO7" s="726"/>
      <c r="AP7" s="726"/>
      <c r="AQ7" s="726"/>
      <c r="AR7" s="726"/>
      <c r="AS7" s="726"/>
      <c r="AT7" s="726"/>
      <c r="AU7" s="726"/>
      <c r="AV7" s="726"/>
      <c r="AW7" s="726"/>
      <c r="AX7" s="726"/>
      <c r="AY7" s="726"/>
      <c r="AZ7" s="726"/>
      <c r="BA7" s="726"/>
      <c r="BB7" s="726"/>
      <c r="BC7" s="726"/>
      <c r="BD7" s="726"/>
    </row>
    <row r="8" spans="2:56">
      <c r="B8" s="991"/>
      <c r="M8" s="729"/>
    </row>
    <row r="9" spans="2:56" s="722" customFormat="1" ht="12.75">
      <c r="B9" s="1278" t="s">
        <v>32</v>
      </c>
      <c r="C9" s="1235" t="s">
        <v>921</v>
      </c>
      <c r="D9" s="1235"/>
      <c r="E9" s="1235"/>
      <c r="F9" s="1284" t="s">
        <v>32</v>
      </c>
      <c r="G9" s="1279" t="s">
        <v>1105</v>
      </c>
      <c r="H9" s="1280"/>
      <c r="I9" s="1280"/>
      <c r="J9" s="1281"/>
      <c r="K9" s="1285" t="s">
        <v>32</v>
      </c>
      <c r="L9" s="1282" t="s">
        <v>1106</v>
      </c>
      <c r="M9" s="1282"/>
      <c r="N9" s="1282"/>
      <c r="O9" s="1282"/>
      <c r="P9" s="1286" t="s">
        <v>32</v>
      </c>
      <c r="Q9" s="1283" t="s">
        <v>1107</v>
      </c>
      <c r="R9" s="1283"/>
      <c r="S9" s="1283"/>
      <c r="T9" s="1283"/>
      <c r="U9" s="1283"/>
      <c r="V9" s="1278" t="s">
        <v>32</v>
      </c>
      <c r="W9" s="1276" t="s">
        <v>1108</v>
      </c>
      <c r="X9" s="1276"/>
      <c r="Y9" s="1276"/>
      <c r="Z9" s="1284" t="s">
        <v>32</v>
      </c>
      <c r="AA9" s="1277" t="s">
        <v>1109</v>
      </c>
      <c r="AB9" s="1277"/>
      <c r="AC9" s="1277"/>
      <c r="AD9" s="1277"/>
      <c r="AE9" s="729"/>
      <c r="AF9" s="729"/>
      <c r="AG9" s="729"/>
      <c r="AH9" s="729"/>
      <c r="AI9" s="729"/>
      <c r="AJ9" s="729"/>
      <c r="AK9" s="729"/>
      <c r="AL9" s="729"/>
      <c r="AM9" s="729"/>
      <c r="AN9" s="729"/>
      <c r="AO9" s="729"/>
      <c r="AP9" s="729"/>
      <c r="AQ9" s="729"/>
      <c r="AR9" s="729"/>
      <c r="AS9" s="729"/>
      <c r="AT9" s="729"/>
      <c r="AU9" s="729"/>
      <c r="AV9" s="729"/>
      <c r="AW9" s="729"/>
      <c r="AX9" s="729"/>
      <c r="AY9" s="729"/>
      <c r="AZ9" s="729"/>
      <c r="BA9" s="729"/>
      <c r="BB9" s="729"/>
      <c r="BC9" s="729"/>
      <c r="BD9" s="729"/>
    </row>
    <row r="10" spans="2:56" s="723" customFormat="1" ht="12.75">
      <c r="B10" s="1278"/>
      <c r="C10" s="720" t="s">
        <v>918</v>
      </c>
      <c r="D10" s="720" t="s">
        <v>919</v>
      </c>
      <c r="E10" s="720" t="s">
        <v>920</v>
      </c>
      <c r="F10" s="1284"/>
      <c r="G10" s="989" t="s">
        <v>918</v>
      </c>
      <c r="H10" s="989" t="s">
        <v>919</v>
      </c>
      <c r="I10" s="989" t="s">
        <v>920</v>
      </c>
      <c r="J10" s="989" t="s">
        <v>922</v>
      </c>
      <c r="K10" s="1285"/>
      <c r="L10" s="990" t="s">
        <v>918</v>
      </c>
      <c r="M10" s="990" t="s">
        <v>919</v>
      </c>
      <c r="N10" s="990" t="s">
        <v>920</v>
      </c>
      <c r="O10" s="990" t="s">
        <v>923</v>
      </c>
      <c r="P10" s="1286"/>
      <c r="Q10" s="989" t="s">
        <v>918</v>
      </c>
      <c r="R10" s="989" t="s">
        <v>919</v>
      </c>
      <c r="S10" s="989" t="s">
        <v>920</v>
      </c>
      <c r="T10" s="989" t="s">
        <v>924</v>
      </c>
      <c r="U10" s="989" t="s">
        <v>925</v>
      </c>
      <c r="V10" s="1278"/>
      <c r="W10" s="720" t="s">
        <v>918</v>
      </c>
      <c r="X10" s="720" t="s">
        <v>919</v>
      </c>
      <c r="Y10" s="720" t="s">
        <v>920</v>
      </c>
      <c r="Z10" s="1284"/>
      <c r="AA10" s="721" t="s">
        <v>918</v>
      </c>
      <c r="AB10" s="721" t="s">
        <v>919</v>
      </c>
      <c r="AC10" s="721" t="s">
        <v>920</v>
      </c>
      <c r="AD10" s="721" t="s">
        <v>933</v>
      </c>
      <c r="AE10" s="730"/>
      <c r="AF10" s="730"/>
      <c r="AG10" s="730"/>
      <c r="AH10" s="730"/>
      <c r="AI10" s="730"/>
      <c r="AJ10" s="730"/>
      <c r="AK10" s="730"/>
      <c r="AL10" s="730"/>
      <c r="AM10" s="730"/>
      <c r="AN10" s="730"/>
      <c r="AO10" s="730"/>
      <c r="AP10" s="730"/>
      <c r="AQ10" s="730"/>
      <c r="AR10" s="730"/>
      <c r="AS10" s="730"/>
      <c r="AT10" s="730"/>
      <c r="AU10" s="730"/>
      <c r="AV10" s="730"/>
      <c r="AW10" s="730"/>
      <c r="AX10" s="730"/>
      <c r="AY10" s="730"/>
      <c r="AZ10" s="730"/>
      <c r="BA10" s="730"/>
      <c r="BB10" s="730"/>
      <c r="BC10" s="730"/>
      <c r="BD10" s="730"/>
    </row>
    <row r="11" spans="2:56" s="729" customFormat="1" ht="15" thickBot="1">
      <c r="B11" s="724">
        <v>2014</v>
      </c>
      <c r="C11" s="725"/>
      <c r="D11" s="724"/>
      <c r="E11" s="724"/>
      <c r="F11" s="724">
        <v>2014</v>
      </c>
      <c r="G11" s="725"/>
      <c r="H11" s="725"/>
      <c r="I11" s="725"/>
      <c r="J11" s="725"/>
      <c r="K11" s="724">
        <v>2014</v>
      </c>
      <c r="L11" s="725"/>
      <c r="M11" s="725"/>
      <c r="N11" s="725"/>
      <c r="O11" s="725"/>
      <c r="P11" s="724">
        <v>2014</v>
      </c>
      <c r="Q11" s="725"/>
      <c r="R11" s="725"/>
      <c r="S11" s="725"/>
      <c r="T11" s="725"/>
      <c r="U11" s="725"/>
      <c r="V11" s="724">
        <v>2014</v>
      </c>
      <c r="W11" s="725"/>
      <c r="X11" s="725"/>
      <c r="Y11" s="725"/>
      <c r="Z11" s="724">
        <v>2014</v>
      </c>
      <c r="AA11" s="725"/>
      <c r="AB11" s="725"/>
      <c r="AC11" s="725"/>
      <c r="AD11" s="725"/>
      <c r="AF11" s="972"/>
      <c r="AG11" s="716"/>
      <c r="AH11" s="716"/>
      <c r="AI11" s="716"/>
      <c r="AJ11" s="716"/>
    </row>
    <row r="12" spans="2:56" s="729" customFormat="1">
      <c r="B12" s="724">
        <v>2014</v>
      </c>
      <c r="C12" s="725"/>
      <c r="D12" s="724"/>
      <c r="E12" s="724"/>
      <c r="F12" s="724">
        <v>2014</v>
      </c>
      <c r="G12" s="725"/>
      <c r="H12" s="725"/>
      <c r="I12" s="725"/>
      <c r="J12" s="725"/>
      <c r="K12" s="724">
        <v>2014</v>
      </c>
      <c r="L12" s="725"/>
      <c r="M12" s="725"/>
      <c r="N12" s="725"/>
      <c r="O12" s="725"/>
      <c r="P12" s="724">
        <v>2014</v>
      </c>
      <c r="Q12" s="725"/>
      <c r="R12" s="725"/>
      <c r="S12" s="725"/>
      <c r="T12" s="725"/>
      <c r="U12" s="725"/>
      <c r="V12" s="724">
        <v>2014</v>
      </c>
      <c r="W12" s="725"/>
      <c r="X12" s="725"/>
      <c r="Y12" s="725"/>
      <c r="Z12" s="724">
        <v>2014</v>
      </c>
      <c r="AA12" s="725"/>
      <c r="AB12" s="725"/>
      <c r="AC12" s="725"/>
      <c r="AD12" s="725"/>
      <c r="AF12" s="973" t="s">
        <v>1061</v>
      </c>
      <c r="AG12" s="974"/>
      <c r="AH12" s="974"/>
      <c r="AI12" s="974"/>
      <c r="AJ12" s="975"/>
    </row>
    <row r="13" spans="2:56" s="729" customFormat="1">
      <c r="B13" s="724">
        <v>2014</v>
      </c>
      <c r="C13" s="725"/>
      <c r="D13" s="724"/>
      <c r="E13" s="724"/>
      <c r="F13" s="724">
        <v>2014</v>
      </c>
      <c r="G13" s="725"/>
      <c r="H13" s="725"/>
      <c r="I13" s="725"/>
      <c r="J13" s="725"/>
      <c r="K13" s="724">
        <v>2014</v>
      </c>
      <c r="L13" s="725"/>
      <c r="M13" s="725"/>
      <c r="N13" s="725"/>
      <c r="O13" s="725"/>
      <c r="P13" s="724">
        <v>2014</v>
      </c>
      <c r="Q13" s="725"/>
      <c r="R13" s="725"/>
      <c r="S13" s="725"/>
      <c r="T13" s="725"/>
      <c r="U13" s="725"/>
      <c r="V13" s="724">
        <v>2014</v>
      </c>
      <c r="W13" s="725"/>
      <c r="X13" s="725"/>
      <c r="Y13" s="725"/>
      <c r="Z13" s="724">
        <v>2014</v>
      </c>
      <c r="AA13" s="725"/>
      <c r="AB13" s="725"/>
      <c r="AC13" s="725"/>
      <c r="AD13" s="725"/>
      <c r="AF13" s="977" t="s">
        <v>927</v>
      </c>
      <c r="AG13" s="976"/>
      <c r="AH13" s="978" t="s">
        <v>928</v>
      </c>
      <c r="AI13" s="979" t="s">
        <v>929</v>
      </c>
      <c r="AJ13" s="981"/>
    </row>
    <row r="14" spans="2:56" s="729" customFormat="1">
      <c r="B14" s="724">
        <v>2014</v>
      </c>
      <c r="C14" s="725"/>
      <c r="D14" s="724"/>
      <c r="E14" s="724"/>
      <c r="F14" s="724">
        <v>2014</v>
      </c>
      <c r="G14" s="725"/>
      <c r="H14" s="725"/>
      <c r="I14" s="725"/>
      <c r="J14" s="725"/>
      <c r="K14" s="724">
        <v>2014</v>
      </c>
      <c r="L14" s="725"/>
      <c r="M14" s="725"/>
      <c r="N14" s="725"/>
      <c r="O14" s="725"/>
      <c r="P14" s="724">
        <v>2014</v>
      </c>
      <c r="Q14" s="725"/>
      <c r="R14" s="725"/>
      <c r="S14" s="725"/>
      <c r="T14" s="725"/>
      <c r="U14" s="725"/>
      <c r="V14" s="724">
        <v>2014</v>
      </c>
      <c r="W14" s="725"/>
      <c r="X14" s="725"/>
      <c r="Y14" s="725"/>
      <c r="Z14" s="724">
        <v>2014</v>
      </c>
      <c r="AA14" s="725"/>
      <c r="AB14" s="725"/>
      <c r="AC14" s="725"/>
      <c r="AD14" s="725"/>
      <c r="AF14" s="982" t="s">
        <v>845</v>
      </c>
      <c r="AG14" s="976"/>
      <c r="AH14" s="983"/>
      <c r="AI14" s="979" t="s">
        <v>932</v>
      </c>
      <c r="AJ14" s="981"/>
    </row>
    <row r="15" spans="2:56">
      <c r="B15" s="724">
        <v>2014</v>
      </c>
      <c r="C15" s="725"/>
      <c r="D15" s="724"/>
      <c r="E15" s="724"/>
      <c r="F15" s="724">
        <v>2014</v>
      </c>
      <c r="G15" s="725"/>
      <c r="H15" s="725"/>
      <c r="I15" s="725"/>
      <c r="J15" s="725"/>
      <c r="K15" s="724">
        <v>2014</v>
      </c>
      <c r="L15" s="725"/>
      <c r="M15" s="725"/>
      <c r="N15" s="725"/>
      <c r="O15" s="725"/>
      <c r="P15" s="724">
        <v>2014</v>
      </c>
      <c r="Q15" s="725"/>
      <c r="R15" s="725"/>
      <c r="S15" s="725"/>
      <c r="T15" s="725"/>
      <c r="U15" s="725"/>
      <c r="V15" s="724">
        <v>2014</v>
      </c>
      <c r="W15" s="725"/>
      <c r="X15" s="725"/>
      <c r="Y15" s="725"/>
      <c r="Z15" s="724">
        <v>2014</v>
      </c>
      <c r="AA15" s="725"/>
      <c r="AB15" s="725"/>
      <c r="AC15" s="725"/>
      <c r="AD15" s="725"/>
      <c r="AF15" s="982" t="s">
        <v>846</v>
      </c>
      <c r="AG15" s="976"/>
      <c r="AH15" s="983"/>
      <c r="AI15" s="979" t="s">
        <v>934</v>
      </c>
      <c r="AJ15" s="981"/>
    </row>
    <row r="16" spans="2:56">
      <c r="B16" s="724">
        <v>2014</v>
      </c>
      <c r="C16" s="725"/>
      <c r="D16" s="724"/>
      <c r="E16" s="724"/>
      <c r="F16" s="724">
        <v>2014</v>
      </c>
      <c r="G16" s="725"/>
      <c r="H16" s="725"/>
      <c r="I16" s="725"/>
      <c r="J16" s="725"/>
      <c r="K16" s="724">
        <v>2014</v>
      </c>
      <c r="L16" s="725"/>
      <c r="M16" s="725"/>
      <c r="N16" s="725"/>
      <c r="O16" s="725"/>
      <c r="P16" s="724">
        <v>2014</v>
      </c>
      <c r="Q16" s="725"/>
      <c r="R16" s="725"/>
      <c r="S16" s="725"/>
      <c r="T16" s="725"/>
      <c r="U16" s="725"/>
      <c r="V16" s="724">
        <v>2014</v>
      </c>
      <c r="W16" s="725"/>
      <c r="X16" s="725"/>
      <c r="Y16" s="725"/>
      <c r="Z16" s="724">
        <v>2014</v>
      </c>
      <c r="AA16" s="725"/>
      <c r="AB16" s="725"/>
      <c r="AC16" s="725"/>
      <c r="AD16" s="725"/>
      <c r="AF16" s="982" t="s">
        <v>847</v>
      </c>
      <c r="AG16" s="976"/>
      <c r="AH16" s="983"/>
      <c r="AI16" s="979" t="s">
        <v>1062</v>
      </c>
      <c r="AJ16" s="981"/>
    </row>
    <row r="17" spans="2:36">
      <c r="B17" s="724">
        <v>2014</v>
      </c>
      <c r="C17" s="725"/>
      <c r="D17" s="725"/>
      <c r="E17" s="725"/>
      <c r="F17" s="724">
        <v>2014</v>
      </c>
      <c r="G17" s="725"/>
      <c r="H17" s="725"/>
      <c r="I17" s="725"/>
      <c r="J17" s="725"/>
      <c r="K17" s="724">
        <v>2014</v>
      </c>
      <c r="L17" s="725"/>
      <c r="M17" s="725"/>
      <c r="N17" s="725"/>
      <c r="O17" s="725"/>
      <c r="P17" s="724">
        <v>2014</v>
      </c>
      <c r="Q17" s="725"/>
      <c r="R17" s="725"/>
      <c r="S17" s="725"/>
      <c r="T17" s="725"/>
      <c r="U17" s="725"/>
      <c r="V17" s="724">
        <v>2014</v>
      </c>
      <c r="W17" s="725"/>
      <c r="X17" s="725"/>
      <c r="Y17" s="725"/>
      <c r="Z17" s="724">
        <v>2014</v>
      </c>
      <c r="AA17" s="725"/>
      <c r="AB17" s="725"/>
      <c r="AC17" s="725"/>
      <c r="AD17" s="725"/>
      <c r="AF17" s="982" t="s">
        <v>848</v>
      </c>
      <c r="AG17" s="976"/>
      <c r="AH17" s="983"/>
      <c r="AI17" s="1118"/>
      <c r="AJ17" s="981"/>
    </row>
    <row r="18" spans="2:36" ht="13.9" customHeight="1">
      <c r="B18" s="725"/>
      <c r="C18" s="725"/>
      <c r="D18" s="725"/>
      <c r="E18" s="725"/>
      <c r="F18" s="725"/>
      <c r="G18" s="725"/>
      <c r="H18" s="725"/>
      <c r="I18" s="725"/>
      <c r="J18" s="725"/>
      <c r="K18" s="725"/>
      <c r="L18" s="725"/>
      <c r="M18" s="725"/>
      <c r="N18" s="725"/>
      <c r="O18" s="725"/>
      <c r="P18" s="725"/>
      <c r="Q18" s="725"/>
      <c r="R18" s="725"/>
      <c r="S18" s="725"/>
      <c r="T18" s="725"/>
      <c r="U18" s="725"/>
      <c r="V18" s="725"/>
      <c r="W18" s="725"/>
      <c r="X18" s="725"/>
      <c r="Y18" s="725"/>
      <c r="Z18" s="725"/>
      <c r="AA18" s="725"/>
      <c r="AB18" s="725"/>
      <c r="AC18" s="725"/>
      <c r="AD18" s="725"/>
      <c r="AF18" s="982" t="s">
        <v>849</v>
      </c>
      <c r="AG18" s="976"/>
      <c r="AH18" s="978" t="s">
        <v>930</v>
      </c>
      <c r="AI18" s="979" t="s">
        <v>932</v>
      </c>
      <c r="AJ18" s="981"/>
    </row>
    <row r="19" spans="2:36">
      <c r="B19" s="728"/>
      <c r="C19" s="725"/>
      <c r="D19" s="728"/>
      <c r="E19" s="728"/>
      <c r="F19" s="728"/>
      <c r="G19" s="725"/>
      <c r="H19" s="728"/>
      <c r="I19" s="728"/>
      <c r="J19" s="725"/>
      <c r="K19" s="728"/>
      <c r="L19" s="725"/>
      <c r="M19" s="728"/>
      <c r="N19" s="728"/>
      <c r="O19" s="725"/>
      <c r="P19" s="728"/>
      <c r="Q19" s="725"/>
      <c r="R19" s="728"/>
      <c r="S19" s="728"/>
      <c r="T19" s="725"/>
      <c r="U19" s="728"/>
      <c r="V19" s="728"/>
      <c r="W19" s="725"/>
      <c r="X19" s="728"/>
      <c r="Y19" s="728"/>
      <c r="Z19" s="728"/>
      <c r="AA19" s="725"/>
      <c r="AB19" s="728"/>
      <c r="AC19" s="728"/>
      <c r="AD19" s="728"/>
      <c r="AF19" s="982" t="s">
        <v>850</v>
      </c>
      <c r="AG19" s="976"/>
      <c r="AH19" s="985"/>
      <c r="AI19" s="979" t="s">
        <v>934</v>
      </c>
      <c r="AJ19" s="981"/>
    </row>
    <row r="20" spans="2:36">
      <c r="B20" s="728"/>
      <c r="C20" s="725"/>
      <c r="D20" s="728"/>
      <c r="E20" s="728"/>
      <c r="F20" s="728"/>
      <c r="G20" s="725"/>
      <c r="H20" s="728"/>
      <c r="I20" s="728"/>
      <c r="J20" s="725"/>
      <c r="K20" s="728"/>
      <c r="L20" s="725"/>
      <c r="M20" s="728"/>
      <c r="N20" s="728"/>
      <c r="O20" s="725"/>
      <c r="P20" s="728"/>
      <c r="Q20" s="725"/>
      <c r="R20" s="728"/>
      <c r="S20" s="728"/>
      <c r="T20" s="725"/>
      <c r="U20" s="728"/>
      <c r="V20" s="728"/>
      <c r="W20" s="725"/>
      <c r="X20" s="728"/>
      <c r="Y20" s="728"/>
      <c r="Z20" s="728"/>
      <c r="AA20" s="725"/>
      <c r="AB20" s="728"/>
      <c r="AC20" s="728"/>
      <c r="AD20" s="728"/>
      <c r="AF20" s="982" t="s">
        <v>851</v>
      </c>
      <c r="AG20" s="976"/>
      <c r="AH20" s="985"/>
      <c r="AI20" s="979" t="s">
        <v>1062</v>
      </c>
      <c r="AJ20" s="981"/>
    </row>
    <row r="21" spans="2:36">
      <c r="B21" s="728"/>
      <c r="C21" s="725"/>
      <c r="D21" s="728"/>
      <c r="E21" s="728"/>
      <c r="F21" s="728"/>
      <c r="G21" s="725"/>
      <c r="H21" s="728"/>
      <c r="I21" s="728"/>
      <c r="J21" s="725"/>
      <c r="K21" s="728"/>
      <c r="L21" s="725"/>
      <c r="M21" s="728"/>
      <c r="N21" s="728"/>
      <c r="O21" s="725"/>
      <c r="P21" s="728"/>
      <c r="Q21" s="725"/>
      <c r="R21" s="728"/>
      <c r="S21" s="728"/>
      <c r="T21" s="725"/>
      <c r="U21" s="728"/>
      <c r="V21" s="728"/>
      <c r="W21" s="725"/>
      <c r="X21" s="728"/>
      <c r="Y21" s="728"/>
      <c r="Z21" s="728"/>
      <c r="AA21" s="725"/>
      <c r="AB21" s="728"/>
      <c r="AC21" s="728"/>
      <c r="AD21" s="728"/>
      <c r="AF21" s="982" t="s">
        <v>852</v>
      </c>
      <c r="AG21" s="976"/>
      <c r="AH21" s="976"/>
      <c r="AI21" s="716"/>
      <c r="AJ21" s="981"/>
    </row>
    <row r="22" spans="2:36">
      <c r="B22" s="728"/>
      <c r="C22" s="725"/>
      <c r="D22" s="728"/>
      <c r="E22" s="728"/>
      <c r="F22" s="728"/>
      <c r="G22" s="725"/>
      <c r="H22" s="728"/>
      <c r="I22" s="728"/>
      <c r="J22" s="725"/>
      <c r="K22" s="728"/>
      <c r="L22" s="725"/>
      <c r="M22" s="728"/>
      <c r="N22" s="728"/>
      <c r="O22" s="725"/>
      <c r="P22" s="728"/>
      <c r="Q22" s="725"/>
      <c r="R22" s="728"/>
      <c r="S22" s="728"/>
      <c r="T22" s="725"/>
      <c r="U22" s="728"/>
      <c r="V22" s="728"/>
      <c r="W22" s="725"/>
      <c r="X22" s="728"/>
      <c r="Y22" s="728"/>
      <c r="Z22" s="728"/>
      <c r="AA22" s="725"/>
      <c r="AB22" s="728"/>
      <c r="AC22" s="728"/>
      <c r="AD22" s="728"/>
      <c r="AF22" s="982" t="s">
        <v>857</v>
      </c>
      <c r="AG22" s="976"/>
      <c r="AH22" s="978" t="s">
        <v>931</v>
      </c>
      <c r="AI22" s="979" t="s">
        <v>932</v>
      </c>
      <c r="AJ22" s="981"/>
    </row>
    <row r="23" spans="2:36">
      <c r="B23" s="728"/>
      <c r="C23" s="725"/>
      <c r="D23" s="728"/>
      <c r="E23" s="728"/>
      <c r="F23" s="728"/>
      <c r="G23" s="725"/>
      <c r="H23" s="728"/>
      <c r="I23" s="728"/>
      <c r="J23" s="725"/>
      <c r="K23" s="728"/>
      <c r="L23" s="725"/>
      <c r="M23" s="728"/>
      <c r="N23" s="728"/>
      <c r="O23" s="725"/>
      <c r="P23" s="728"/>
      <c r="Q23" s="725"/>
      <c r="R23" s="728"/>
      <c r="S23" s="728"/>
      <c r="T23" s="725"/>
      <c r="U23" s="728"/>
      <c r="V23" s="728"/>
      <c r="W23" s="725"/>
      <c r="X23" s="728"/>
      <c r="Y23" s="728"/>
      <c r="Z23" s="728"/>
      <c r="AA23" s="725"/>
      <c r="AB23" s="728"/>
      <c r="AC23" s="728"/>
      <c r="AD23" s="728"/>
      <c r="AF23" s="982" t="s">
        <v>858</v>
      </c>
      <c r="AG23" s="976"/>
      <c r="AH23" s="983"/>
      <c r="AI23" s="979" t="s">
        <v>934</v>
      </c>
      <c r="AJ23" s="981"/>
    </row>
    <row r="24" spans="2:36">
      <c r="B24" s="728"/>
      <c r="C24" s="725"/>
      <c r="D24" s="728"/>
      <c r="E24" s="728"/>
      <c r="F24" s="728"/>
      <c r="G24" s="725"/>
      <c r="H24" s="728"/>
      <c r="I24" s="728"/>
      <c r="J24" s="725"/>
      <c r="K24" s="728"/>
      <c r="L24" s="725"/>
      <c r="M24" s="728"/>
      <c r="N24" s="728"/>
      <c r="O24" s="725"/>
      <c r="P24" s="728"/>
      <c r="Q24" s="725"/>
      <c r="R24" s="728"/>
      <c r="S24" s="728"/>
      <c r="T24" s="725"/>
      <c r="U24" s="728"/>
      <c r="V24" s="728"/>
      <c r="W24" s="725"/>
      <c r="X24" s="728"/>
      <c r="Y24" s="728"/>
      <c r="Z24" s="728"/>
      <c r="AA24" s="725"/>
      <c r="AB24" s="728"/>
      <c r="AC24" s="728"/>
      <c r="AD24" s="728"/>
      <c r="AF24" s="982" t="s">
        <v>859</v>
      </c>
      <c r="AG24" s="976"/>
      <c r="AH24" s="983"/>
      <c r="AI24" s="979" t="s">
        <v>1062</v>
      </c>
      <c r="AJ24" s="981"/>
    </row>
    <row r="25" spans="2:36">
      <c r="B25" s="728"/>
      <c r="C25" s="725"/>
      <c r="D25" s="728"/>
      <c r="E25" s="728"/>
      <c r="F25" s="728"/>
      <c r="G25" s="725"/>
      <c r="H25" s="728"/>
      <c r="I25" s="728"/>
      <c r="J25" s="725"/>
      <c r="K25" s="728"/>
      <c r="L25" s="725"/>
      <c r="M25" s="728"/>
      <c r="N25" s="728"/>
      <c r="O25" s="725"/>
      <c r="P25" s="728"/>
      <c r="Q25" s="725"/>
      <c r="R25" s="728"/>
      <c r="S25" s="728"/>
      <c r="T25" s="725"/>
      <c r="U25" s="728"/>
      <c r="V25" s="728"/>
      <c r="W25" s="725"/>
      <c r="X25" s="728"/>
      <c r="Y25" s="728"/>
      <c r="Z25" s="728"/>
      <c r="AA25" s="725"/>
      <c r="AB25" s="728"/>
      <c r="AC25" s="728"/>
      <c r="AD25" s="728"/>
      <c r="AF25" s="982" t="s">
        <v>860</v>
      </c>
      <c r="AG25" s="976"/>
      <c r="AH25" s="976"/>
      <c r="AI25" s="976"/>
      <c r="AJ25" s="981"/>
    </row>
    <row r="26" spans="2:36">
      <c r="B26" s="728"/>
      <c r="C26" s="725"/>
      <c r="D26" s="728"/>
      <c r="E26" s="728"/>
      <c r="F26" s="728"/>
      <c r="G26" s="725"/>
      <c r="H26" s="728"/>
      <c r="I26" s="728"/>
      <c r="J26" s="725"/>
      <c r="K26" s="728"/>
      <c r="L26" s="725"/>
      <c r="M26" s="728"/>
      <c r="N26" s="728"/>
      <c r="O26" s="725"/>
      <c r="P26" s="728"/>
      <c r="Q26" s="725"/>
      <c r="R26" s="728"/>
      <c r="S26" s="728"/>
      <c r="T26" s="725"/>
      <c r="U26" s="728"/>
      <c r="V26" s="728"/>
      <c r="W26" s="725"/>
      <c r="X26" s="728"/>
      <c r="Y26" s="728"/>
      <c r="Z26" s="728"/>
      <c r="AA26" s="725"/>
      <c r="AB26" s="728"/>
      <c r="AC26" s="728"/>
      <c r="AD26" s="728"/>
      <c r="AF26" s="982" t="s">
        <v>861</v>
      </c>
      <c r="AG26" s="976"/>
      <c r="AH26" s="716"/>
      <c r="AI26" s="716"/>
      <c r="AJ26" s="981"/>
    </row>
    <row r="27" spans="2:36">
      <c r="B27" s="728"/>
      <c r="C27" s="725"/>
      <c r="D27" s="728"/>
      <c r="E27" s="728"/>
      <c r="F27" s="728"/>
      <c r="G27" s="725"/>
      <c r="H27" s="728"/>
      <c r="I27" s="728"/>
      <c r="J27" s="725"/>
      <c r="K27" s="728"/>
      <c r="L27" s="725"/>
      <c r="M27" s="728"/>
      <c r="N27" s="728"/>
      <c r="O27" s="725"/>
      <c r="P27" s="728"/>
      <c r="Q27" s="725"/>
      <c r="R27" s="728"/>
      <c r="S27" s="728"/>
      <c r="T27" s="725"/>
      <c r="U27" s="728"/>
      <c r="V27" s="728"/>
      <c r="W27" s="725"/>
      <c r="X27" s="728"/>
      <c r="Y27" s="728"/>
      <c r="Z27" s="728"/>
      <c r="AA27" s="725"/>
      <c r="AB27" s="728"/>
      <c r="AC27" s="728"/>
      <c r="AD27" s="728"/>
      <c r="AF27" s="982" t="s">
        <v>862</v>
      </c>
      <c r="AG27" s="976"/>
      <c r="AH27" s="716"/>
      <c r="AI27" s="716"/>
      <c r="AJ27" s="981"/>
    </row>
    <row r="28" spans="2:36">
      <c r="B28" s="728"/>
      <c r="C28" s="725"/>
      <c r="D28" s="728"/>
      <c r="E28" s="728"/>
      <c r="F28" s="728"/>
      <c r="G28" s="725"/>
      <c r="H28" s="728"/>
      <c r="I28" s="728"/>
      <c r="J28" s="725"/>
      <c r="K28" s="728"/>
      <c r="L28" s="725"/>
      <c r="M28" s="728"/>
      <c r="N28" s="728"/>
      <c r="O28" s="725"/>
      <c r="P28" s="728"/>
      <c r="Q28" s="725"/>
      <c r="R28" s="728"/>
      <c r="S28" s="728"/>
      <c r="T28" s="725"/>
      <c r="U28" s="728"/>
      <c r="V28" s="728"/>
      <c r="W28" s="725"/>
      <c r="X28" s="728"/>
      <c r="Y28" s="728"/>
      <c r="Z28" s="728"/>
      <c r="AA28" s="725"/>
      <c r="AB28" s="728"/>
      <c r="AC28" s="728"/>
      <c r="AD28" s="728"/>
      <c r="AF28" s="982" t="s">
        <v>863</v>
      </c>
      <c r="AG28" s="976"/>
      <c r="AH28" s="716"/>
      <c r="AI28" s="716"/>
      <c r="AJ28" s="981"/>
    </row>
    <row r="29" spans="2:36">
      <c r="B29" s="728"/>
      <c r="C29" s="725"/>
      <c r="D29" s="728"/>
      <c r="E29" s="728"/>
      <c r="F29" s="728"/>
      <c r="G29" s="725"/>
      <c r="H29" s="728"/>
      <c r="I29" s="728"/>
      <c r="J29" s="725"/>
      <c r="K29" s="728"/>
      <c r="L29" s="725"/>
      <c r="M29" s="728"/>
      <c r="N29" s="728"/>
      <c r="O29" s="725"/>
      <c r="P29" s="728"/>
      <c r="Q29" s="725"/>
      <c r="R29" s="728"/>
      <c r="S29" s="728"/>
      <c r="T29" s="725"/>
      <c r="U29" s="728"/>
      <c r="V29" s="728"/>
      <c r="W29" s="725"/>
      <c r="X29" s="728"/>
      <c r="Y29" s="728"/>
      <c r="Z29" s="728"/>
      <c r="AA29" s="725"/>
      <c r="AB29" s="728"/>
      <c r="AC29" s="728"/>
      <c r="AD29" s="728"/>
      <c r="AF29" s="982" t="s">
        <v>864</v>
      </c>
      <c r="AG29" s="976"/>
      <c r="AH29" s="716"/>
      <c r="AI29" s="716"/>
      <c r="AJ29" s="981"/>
    </row>
    <row r="30" spans="2:36" ht="15" thickBot="1">
      <c r="B30" s="728"/>
      <c r="C30" s="725"/>
      <c r="D30" s="728"/>
      <c r="E30" s="728"/>
      <c r="F30" s="728"/>
      <c r="G30" s="725"/>
      <c r="H30" s="728"/>
      <c r="I30" s="728"/>
      <c r="J30" s="725"/>
      <c r="K30" s="728"/>
      <c r="L30" s="725"/>
      <c r="M30" s="728"/>
      <c r="N30" s="728"/>
      <c r="O30" s="725"/>
      <c r="P30" s="728"/>
      <c r="Q30" s="725"/>
      <c r="R30" s="728"/>
      <c r="S30" s="728"/>
      <c r="T30" s="725"/>
      <c r="U30" s="728"/>
      <c r="V30" s="728"/>
      <c r="W30" s="725"/>
      <c r="X30" s="728"/>
      <c r="Y30" s="728"/>
      <c r="Z30" s="728"/>
      <c r="AA30" s="725"/>
      <c r="AB30" s="728"/>
      <c r="AC30" s="728"/>
      <c r="AD30" s="728"/>
      <c r="AF30" s="986"/>
      <c r="AG30" s="987"/>
      <c r="AH30" s="987"/>
      <c r="AI30" s="987"/>
      <c r="AJ30" s="988"/>
    </row>
    <row r="31" spans="2:36">
      <c r="B31" s="728"/>
      <c r="C31" s="725"/>
      <c r="D31" s="728"/>
      <c r="E31" s="728"/>
      <c r="F31" s="728"/>
      <c r="G31" s="725"/>
      <c r="H31" s="728"/>
      <c r="I31" s="728"/>
      <c r="J31" s="725"/>
      <c r="K31" s="728"/>
      <c r="L31" s="725"/>
      <c r="M31" s="728"/>
      <c r="N31" s="728"/>
      <c r="O31" s="725"/>
      <c r="P31" s="728"/>
      <c r="Q31" s="725"/>
      <c r="R31" s="728"/>
      <c r="S31" s="728"/>
      <c r="T31" s="725"/>
      <c r="U31" s="728"/>
      <c r="V31" s="728"/>
      <c r="W31" s="725"/>
      <c r="X31" s="728"/>
      <c r="Y31" s="728"/>
      <c r="Z31" s="728"/>
      <c r="AA31" s="725"/>
      <c r="AB31" s="728"/>
      <c r="AC31" s="728"/>
      <c r="AD31" s="728"/>
    </row>
    <row r="32" spans="2:36">
      <c r="B32" s="728"/>
      <c r="C32" s="725"/>
      <c r="D32" s="728"/>
      <c r="E32" s="728"/>
      <c r="F32" s="728"/>
      <c r="G32" s="725"/>
      <c r="H32" s="728"/>
      <c r="I32" s="728"/>
      <c r="J32" s="725"/>
      <c r="K32" s="728"/>
      <c r="L32" s="725"/>
      <c r="M32" s="728"/>
      <c r="N32" s="728"/>
      <c r="O32" s="725"/>
      <c r="P32" s="728"/>
      <c r="Q32" s="725"/>
      <c r="R32" s="728"/>
      <c r="S32" s="728"/>
      <c r="T32" s="725"/>
      <c r="U32" s="728"/>
      <c r="V32" s="728"/>
      <c r="W32" s="725"/>
      <c r="X32" s="728"/>
      <c r="Y32" s="728"/>
      <c r="Z32" s="728"/>
      <c r="AA32" s="725"/>
      <c r="AB32" s="728"/>
      <c r="AC32" s="728"/>
      <c r="AD32" s="728"/>
    </row>
    <row r="33" spans="2:30">
      <c r="B33" s="728"/>
      <c r="C33" s="725"/>
      <c r="D33" s="728"/>
      <c r="E33" s="728"/>
      <c r="F33" s="728"/>
      <c r="G33" s="725"/>
      <c r="H33" s="728"/>
      <c r="I33" s="728"/>
      <c r="J33" s="725"/>
      <c r="K33" s="728"/>
      <c r="L33" s="725"/>
      <c r="M33" s="728"/>
      <c r="N33" s="728"/>
      <c r="O33" s="725"/>
      <c r="P33" s="728"/>
      <c r="Q33" s="725"/>
      <c r="R33" s="728"/>
      <c r="S33" s="728"/>
      <c r="T33" s="725"/>
      <c r="U33" s="728"/>
      <c r="V33" s="728"/>
      <c r="W33" s="725"/>
      <c r="X33" s="728"/>
      <c r="Y33" s="728"/>
      <c r="Z33" s="728"/>
      <c r="AA33" s="725"/>
      <c r="AB33" s="728"/>
      <c r="AC33" s="728"/>
      <c r="AD33" s="728"/>
    </row>
    <row r="34" spans="2:30">
      <c r="B34" s="728"/>
      <c r="C34" s="725"/>
      <c r="D34" s="728"/>
      <c r="E34" s="728"/>
      <c r="F34" s="728"/>
      <c r="G34" s="725"/>
      <c r="H34" s="728"/>
      <c r="I34" s="728"/>
      <c r="J34" s="725"/>
      <c r="K34" s="728"/>
      <c r="L34" s="725"/>
      <c r="M34" s="728"/>
      <c r="N34" s="728"/>
      <c r="O34" s="725"/>
      <c r="P34" s="728"/>
      <c r="Q34" s="725"/>
      <c r="R34" s="728"/>
      <c r="S34" s="728"/>
      <c r="T34" s="725"/>
      <c r="U34" s="728"/>
      <c r="V34" s="728"/>
      <c r="W34" s="725"/>
      <c r="X34" s="728"/>
      <c r="Y34" s="728"/>
      <c r="Z34" s="728"/>
      <c r="AA34" s="725"/>
      <c r="AB34" s="728"/>
      <c r="AC34" s="728"/>
      <c r="AD34" s="728"/>
    </row>
    <row r="35" spans="2:30">
      <c r="B35" s="728"/>
      <c r="C35" s="725"/>
      <c r="D35" s="728"/>
      <c r="E35" s="728"/>
      <c r="F35" s="728"/>
      <c r="G35" s="725"/>
      <c r="H35" s="728"/>
      <c r="I35" s="728"/>
      <c r="J35" s="725"/>
      <c r="K35" s="728"/>
      <c r="L35" s="725"/>
      <c r="M35" s="728"/>
      <c r="N35" s="728"/>
      <c r="O35" s="725"/>
      <c r="P35" s="728"/>
      <c r="Q35" s="725"/>
      <c r="R35" s="728"/>
      <c r="S35" s="728"/>
      <c r="T35" s="725"/>
      <c r="U35" s="728"/>
      <c r="V35" s="728"/>
      <c r="W35" s="725"/>
      <c r="X35" s="728"/>
      <c r="Y35" s="728"/>
      <c r="Z35" s="728"/>
      <c r="AA35" s="725"/>
      <c r="AB35" s="728"/>
      <c r="AC35" s="728"/>
      <c r="AD35" s="728"/>
    </row>
    <row r="36" spans="2:30">
      <c r="B36" s="728"/>
      <c r="C36" s="725"/>
      <c r="D36" s="728"/>
      <c r="E36" s="728"/>
      <c r="F36" s="728"/>
      <c r="G36" s="725"/>
      <c r="H36" s="728"/>
      <c r="I36" s="728"/>
      <c r="J36" s="725"/>
      <c r="K36" s="728"/>
      <c r="L36" s="725"/>
      <c r="M36" s="728"/>
      <c r="N36" s="728"/>
      <c r="O36" s="725"/>
      <c r="P36" s="728"/>
      <c r="Q36" s="725"/>
      <c r="R36" s="728"/>
      <c r="S36" s="728"/>
      <c r="T36" s="725"/>
      <c r="U36" s="728"/>
      <c r="V36" s="728"/>
      <c r="W36" s="725"/>
      <c r="X36" s="728"/>
      <c r="Y36" s="728"/>
      <c r="Z36" s="728"/>
      <c r="AA36" s="725"/>
      <c r="AB36" s="728"/>
      <c r="AC36" s="728"/>
      <c r="AD36" s="728"/>
    </row>
    <row r="37" spans="2:30">
      <c r="B37" s="728"/>
      <c r="C37" s="725"/>
      <c r="D37" s="728"/>
      <c r="E37" s="728"/>
      <c r="F37" s="728"/>
      <c r="G37" s="725"/>
      <c r="H37" s="728"/>
      <c r="I37" s="728"/>
      <c r="J37" s="725"/>
      <c r="K37" s="728"/>
      <c r="L37" s="725"/>
      <c r="M37" s="728"/>
      <c r="N37" s="728"/>
      <c r="O37" s="725"/>
      <c r="P37" s="728"/>
      <c r="Q37" s="725"/>
      <c r="R37" s="728"/>
      <c r="S37" s="728"/>
      <c r="T37" s="725"/>
      <c r="U37" s="728"/>
      <c r="V37" s="728"/>
      <c r="W37" s="725"/>
      <c r="X37" s="728"/>
      <c r="Y37" s="728"/>
      <c r="Z37" s="728"/>
      <c r="AA37" s="725"/>
      <c r="AB37" s="728"/>
      <c r="AC37" s="728"/>
      <c r="AD37" s="728"/>
    </row>
    <row r="38" spans="2:30">
      <c r="B38" s="728"/>
      <c r="C38" s="725"/>
      <c r="D38" s="728"/>
      <c r="E38" s="728"/>
      <c r="F38" s="728"/>
      <c r="G38" s="725"/>
      <c r="H38" s="728"/>
      <c r="I38" s="728"/>
      <c r="J38" s="725"/>
      <c r="K38" s="728"/>
      <c r="L38" s="725"/>
      <c r="M38" s="728"/>
      <c r="N38" s="728"/>
      <c r="O38" s="725"/>
      <c r="P38" s="728"/>
      <c r="Q38" s="725"/>
      <c r="R38" s="728"/>
      <c r="S38" s="728"/>
      <c r="T38" s="725"/>
      <c r="U38" s="728"/>
      <c r="V38" s="728"/>
      <c r="W38" s="725"/>
      <c r="X38" s="728"/>
      <c r="Y38" s="728"/>
      <c r="Z38" s="728"/>
      <c r="AA38" s="725"/>
      <c r="AB38" s="728"/>
      <c r="AC38" s="728"/>
      <c r="AD38" s="728"/>
    </row>
    <row r="39" spans="2:30">
      <c r="B39" s="728"/>
      <c r="C39" s="725"/>
      <c r="D39" s="728"/>
      <c r="E39" s="728"/>
      <c r="F39" s="728"/>
      <c r="G39" s="725"/>
      <c r="H39" s="728"/>
      <c r="I39" s="728"/>
      <c r="J39" s="725"/>
      <c r="K39" s="728"/>
      <c r="L39" s="725"/>
      <c r="M39" s="728"/>
      <c r="N39" s="728"/>
      <c r="O39" s="725"/>
      <c r="P39" s="728"/>
      <c r="Q39" s="725"/>
      <c r="R39" s="728"/>
      <c r="S39" s="728"/>
      <c r="T39" s="725"/>
      <c r="U39" s="728"/>
      <c r="V39" s="728"/>
      <c r="W39" s="725"/>
      <c r="X39" s="728"/>
      <c r="Y39" s="728"/>
      <c r="Z39" s="728"/>
      <c r="AA39" s="725"/>
      <c r="AB39" s="728"/>
      <c r="AC39" s="728"/>
      <c r="AD39" s="728"/>
    </row>
    <row r="40" spans="2:30">
      <c r="B40" s="728"/>
      <c r="C40" s="725"/>
      <c r="D40" s="728"/>
      <c r="E40" s="728"/>
      <c r="F40" s="728"/>
      <c r="G40" s="725"/>
      <c r="H40" s="728"/>
      <c r="I40" s="728"/>
      <c r="J40" s="725"/>
      <c r="K40" s="728"/>
      <c r="L40" s="725"/>
      <c r="M40" s="728"/>
      <c r="N40" s="728"/>
      <c r="O40" s="725"/>
      <c r="P40" s="728"/>
      <c r="Q40" s="725"/>
      <c r="R40" s="728"/>
      <c r="S40" s="728"/>
      <c r="T40" s="725"/>
      <c r="U40" s="728"/>
      <c r="V40" s="728"/>
      <c r="W40" s="725"/>
      <c r="X40" s="728"/>
      <c r="Y40" s="728"/>
      <c r="Z40" s="728"/>
      <c r="AA40" s="725"/>
      <c r="AB40" s="728"/>
      <c r="AC40" s="728"/>
      <c r="AD40" s="728"/>
    </row>
    <row r="41" spans="2:30">
      <c r="B41" s="728"/>
      <c r="C41" s="725"/>
      <c r="D41" s="728"/>
      <c r="E41" s="728"/>
      <c r="F41" s="728"/>
      <c r="G41" s="725"/>
      <c r="H41" s="728"/>
      <c r="I41" s="728"/>
      <c r="J41" s="725"/>
      <c r="K41" s="728"/>
      <c r="L41" s="725"/>
      <c r="M41" s="728"/>
      <c r="N41" s="728"/>
      <c r="O41" s="725"/>
      <c r="P41" s="728"/>
      <c r="Q41" s="725"/>
      <c r="R41" s="728"/>
      <c r="S41" s="728"/>
      <c r="T41" s="725"/>
      <c r="U41" s="728"/>
      <c r="V41" s="728"/>
      <c r="W41" s="725"/>
      <c r="X41" s="728"/>
      <c r="Y41" s="728"/>
      <c r="Z41" s="728"/>
      <c r="AA41" s="725"/>
      <c r="AB41" s="728"/>
      <c r="AC41" s="728"/>
      <c r="AD41" s="728"/>
    </row>
    <row r="42" spans="2:30">
      <c r="B42" s="728"/>
      <c r="C42" s="725"/>
      <c r="D42" s="728"/>
      <c r="E42" s="728"/>
      <c r="F42" s="728"/>
      <c r="G42" s="725"/>
      <c r="H42" s="728"/>
      <c r="I42" s="728"/>
      <c r="J42" s="725"/>
      <c r="K42" s="728"/>
      <c r="L42" s="725"/>
      <c r="M42" s="728"/>
      <c r="N42" s="728"/>
      <c r="O42" s="725"/>
      <c r="P42" s="728"/>
      <c r="Q42" s="725"/>
      <c r="R42" s="728"/>
      <c r="S42" s="728"/>
      <c r="T42" s="725"/>
      <c r="U42" s="728"/>
      <c r="V42" s="728"/>
      <c r="W42" s="725"/>
      <c r="X42" s="728"/>
      <c r="Y42" s="728"/>
      <c r="Z42" s="728"/>
      <c r="AA42" s="725"/>
      <c r="AB42" s="728"/>
      <c r="AC42" s="728"/>
      <c r="AD42" s="728"/>
    </row>
    <row r="43" spans="2:30">
      <c r="B43" s="728"/>
      <c r="C43" s="725"/>
      <c r="D43" s="728"/>
      <c r="E43" s="728"/>
      <c r="F43" s="728"/>
      <c r="G43" s="725"/>
      <c r="H43" s="728"/>
      <c r="I43" s="728"/>
      <c r="J43" s="725"/>
      <c r="K43" s="728"/>
      <c r="L43" s="725"/>
      <c r="M43" s="728"/>
      <c r="N43" s="728"/>
      <c r="O43" s="725"/>
      <c r="P43" s="728"/>
      <c r="Q43" s="725"/>
      <c r="R43" s="728"/>
      <c r="S43" s="728"/>
      <c r="T43" s="725"/>
      <c r="U43" s="728"/>
      <c r="V43" s="728"/>
      <c r="W43" s="725"/>
      <c r="X43" s="728"/>
      <c r="Y43" s="728"/>
      <c r="Z43" s="728"/>
      <c r="AA43" s="725"/>
      <c r="AB43" s="728"/>
      <c r="AC43" s="728"/>
      <c r="AD43" s="728"/>
    </row>
    <row r="44" spans="2:30">
      <c r="B44" s="728"/>
      <c r="C44" s="725"/>
      <c r="D44" s="728"/>
      <c r="E44" s="728"/>
      <c r="F44" s="728"/>
      <c r="G44" s="725"/>
      <c r="H44" s="728"/>
      <c r="I44" s="728"/>
      <c r="J44" s="725"/>
      <c r="K44" s="728"/>
      <c r="L44" s="725"/>
      <c r="M44" s="728"/>
      <c r="N44" s="728"/>
      <c r="O44" s="725"/>
      <c r="P44" s="728"/>
      <c r="Q44" s="725"/>
      <c r="R44" s="728"/>
      <c r="S44" s="728"/>
      <c r="T44" s="725"/>
      <c r="U44" s="728"/>
      <c r="V44" s="728"/>
      <c r="W44" s="725"/>
      <c r="X44" s="728"/>
      <c r="Y44" s="728"/>
      <c r="Z44" s="728"/>
      <c r="AA44" s="725"/>
      <c r="AB44" s="728"/>
      <c r="AC44" s="728"/>
      <c r="AD44" s="728"/>
    </row>
    <row r="45" spans="2:30">
      <c r="B45" s="728"/>
      <c r="C45" s="725"/>
      <c r="D45" s="728"/>
      <c r="E45" s="728"/>
      <c r="F45" s="728"/>
      <c r="G45" s="725"/>
      <c r="H45" s="728"/>
      <c r="I45" s="728"/>
      <c r="J45" s="725"/>
      <c r="K45" s="728"/>
      <c r="L45" s="725"/>
      <c r="M45" s="728"/>
      <c r="N45" s="728"/>
      <c r="O45" s="725"/>
      <c r="P45" s="728"/>
      <c r="Q45" s="725"/>
      <c r="R45" s="728"/>
      <c r="S45" s="728"/>
      <c r="T45" s="725"/>
      <c r="U45" s="728"/>
      <c r="V45" s="728"/>
      <c r="W45" s="725"/>
      <c r="X45" s="728"/>
      <c r="Y45" s="728"/>
      <c r="Z45" s="728"/>
      <c r="AA45" s="725"/>
      <c r="AB45" s="728"/>
      <c r="AC45" s="728"/>
      <c r="AD45" s="728"/>
    </row>
    <row r="46" spans="2:30">
      <c r="B46" s="728"/>
      <c r="C46" s="725"/>
      <c r="D46" s="728"/>
      <c r="E46" s="728"/>
      <c r="F46" s="728"/>
      <c r="G46" s="725"/>
      <c r="H46" s="728"/>
      <c r="I46" s="728"/>
      <c r="J46" s="725"/>
      <c r="K46" s="728"/>
      <c r="L46" s="725"/>
      <c r="M46" s="728"/>
      <c r="N46" s="728"/>
      <c r="O46" s="725"/>
      <c r="P46" s="728"/>
      <c r="Q46" s="725"/>
      <c r="R46" s="728"/>
      <c r="S46" s="728"/>
      <c r="T46" s="725"/>
      <c r="U46" s="728"/>
      <c r="V46" s="728"/>
      <c r="W46" s="725"/>
      <c r="X46" s="728"/>
      <c r="Y46" s="728"/>
      <c r="Z46" s="728"/>
      <c r="AA46" s="725"/>
      <c r="AB46" s="728"/>
      <c r="AC46" s="728"/>
      <c r="AD46" s="728"/>
    </row>
    <row r="47" spans="2:30">
      <c r="B47" s="728"/>
      <c r="C47" s="725"/>
      <c r="D47" s="728"/>
      <c r="E47" s="728"/>
      <c r="F47" s="728"/>
      <c r="G47" s="725"/>
      <c r="H47" s="728"/>
      <c r="I47" s="728"/>
      <c r="J47" s="725"/>
      <c r="K47" s="728"/>
      <c r="L47" s="725"/>
      <c r="M47" s="728"/>
      <c r="N47" s="728"/>
      <c r="O47" s="725"/>
      <c r="P47" s="728"/>
      <c r="Q47" s="725"/>
      <c r="R47" s="728"/>
      <c r="S47" s="728"/>
      <c r="T47" s="725"/>
      <c r="U47" s="728"/>
      <c r="V47" s="728"/>
      <c r="W47" s="725"/>
      <c r="X47" s="728"/>
      <c r="Y47" s="728"/>
      <c r="Z47" s="728"/>
      <c r="AA47" s="725"/>
      <c r="AB47" s="728"/>
      <c r="AC47" s="728"/>
      <c r="AD47" s="728"/>
    </row>
    <row r="48" spans="2:30">
      <c r="B48" s="728"/>
      <c r="C48" s="725"/>
      <c r="D48" s="728"/>
      <c r="E48" s="728"/>
      <c r="F48" s="728"/>
      <c r="G48" s="725"/>
      <c r="H48" s="728"/>
      <c r="I48" s="728"/>
      <c r="J48" s="725"/>
      <c r="K48" s="728"/>
      <c r="L48" s="725"/>
      <c r="M48" s="728"/>
      <c r="N48" s="728"/>
      <c r="O48" s="725"/>
      <c r="P48" s="728"/>
      <c r="Q48" s="725"/>
      <c r="R48" s="728"/>
      <c r="S48" s="728"/>
      <c r="T48" s="725"/>
      <c r="U48" s="728"/>
      <c r="V48" s="728"/>
      <c r="W48" s="725"/>
      <c r="X48" s="728"/>
      <c r="Y48" s="728"/>
      <c r="Z48" s="728"/>
      <c r="AA48" s="725"/>
      <c r="AB48" s="728"/>
      <c r="AC48" s="728"/>
      <c r="AD48" s="728"/>
    </row>
    <row r="49" spans="2:30">
      <c r="B49" s="728"/>
      <c r="C49" s="725"/>
      <c r="D49" s="728"/>
      <c r="E49" s="728"/>
      <c r="F49" s="728"/>
      <c r="G49" s="725"/>
      <c r="H49" s="728"/>
      <c r="I49" s="728"/>
      <c r="J49" s="725"/>
      <c r="K49" s="728"/>
      <c r="L49" s="725"/>
      <c r="M49" s="728"/>
      <c r="N49" s="728"/>
      <c r="O49" s="725"/>
      <c r="P49" s="728"/>
      <c r="Q49" s="725"/>
      <c r="R49" s="728"/>
      <c r="S49" s="728"/>
      <c r="T49" s="725"/>
      <c r="U49" s="728"/>
      <c r="V49" s="728"/>
      <c r="W49" s="725"/>
      <c r="X49" s="728"/>
      <c r="Y49" s="728"/>
      <c r="Z49" s="728"/>
      <c r="AA49" s="725"/>
      <c r="AB49" s="728"/>
      <c r="AC49" s="728"/>
      <c r="AD49" s="728"/>
    </row>
    <row r="50" spans="2:30">
      <c r="B50" s="728"/>
      <c r="C50" s="725"/>
      <c r="D50" s="728"/>
      <c r="E50" s="728"/>
      <c r="F50" s="728"/>
      <c r="G50" s="725"/>
      <c r="H50" s="728"/>
      <c r="I50" s="728"/>
      <c r="J50" s="725"/>
      <c r="K50" s="728"/>
      <c r="L50" s="725"/>
      <c r="M50" s="728"/>
      <c r="N50" s="728"/>
      <c r="O50" s="725"/>
      <c r="P50" s="728"/>
      <c r="Q50" s="725"/>
      <c r="R50" s="728"/>
      <c r="S50" s="728"/>
      <c r="T50" s="725"/>
      <c r="U50" s="728"/>
      <c r="V50" s="728"/>
      <c r="W50" s="725"/>
      <c r="X50" s="728"/>
      <c r="Y50" s="728"/>
      <c r="Z50" s="728"/>
      <c r="AA50" s="725"/>
      <c r="AB50" s="728"/>
      <c r="AC50" s="728"/>
      <c r="AD50" s="728"/>
    </row>
    <row r="51" spans="2:30">
      <c r="B51" s="728"/>
      <c r="C51" s="725"/>
      <c r="D51" s="728"/>
      <c r="E51" s="728"/>
      <c r="F51" s="728"/>
      <c r="G51" s="725"/>
      <c r="H51" s="728"/>
      <c r="I51" s="728"/>
      <c r="J51" s="725"/>
      <c r="K51" s="728"/>
      <c r="L51" s="725"/>
      <c r="M51" s="728"/>
      <c r="N51" s="728"/>
      <c r="O51" s="725"/>
      <c r="P51" s="728"/>
      <c r="Q51" s="725"/>
      <c r="R51" s="728"/>
      <c r="S51" s="728"/>
      <c r="T51" s="725"/>
      <c r="U51" s="728"/>
      <c r="V51" s="728"/>
      <c r="W51" s="725"/>
      <c r="X51" s="728"/>
      <c r="Y51" s="728"/>
      <c r="Z51" s="728"/>
      <c r="AA51" s="725"/>
      <c r="AB51" s="728"/>
      <c r="AC51" s="728"/>
      <c r="AD51" s="728"/>
    </row>
    <row r="52" spans="2:30">
      <c r="B52" s="728"/>
      <c r="C52" s="725"/>
      <c r="D52" s="728"/>
      <c r="E52" s="728"/>
      <c r="F52" s="728"/>
      <c r="G52" s="725"/>
      <c r="H52" s="728"/>
      <c r="I52" s="728"/>
      <c r="J52" s="725"/>
      <c r="K52" s="728"/>
      <c r="L52" s="725"/>
      <c r="M52" s="728"/>
      <c r="N52" s="728"/>
      <c r="O52" s="725"/>
      <c r="P52" s="728"/>
      <c r="Q52" s="725"/>
      <c r="R52" s="728"/>
      <c r="S52" s="728"/>
      <c r="T52" s="725"/>
      <c r="U52" s="728"/>
      <c r="V52" s="728"/>
      <c r="W52" s="725"/>
      <c r="X52" s="728"/>
      <c r="Y52" s="728"/>
      <c r="Z52" s="728"/>
      <c r="AA52" s="725"/>
      <c r="AB52" s="728"/>
      <c r="AC52" s="728"/>
      <c r="AD52" s="728"/>
    </row>
    <row r="53" spans="2:30">
      <c r="B53" s="728"/>
      <c r="C53" s="725"/>
      <c r="D53" s="728"/>
      <c r="E53" s="728"/>
      <c r="F53" s="728"/>
      <c r="G53" s="725"/>
      <c r="H53" s="728"/>
      <c r="I53" s="728"/>
      <c r="J53" s="725"/>
      <c r="K53" s="728"/>
      <c r="L53" s="725"/>
      <c r="M53" s="728"/>
      <c r="N53" s="728"/>
      <c r="O53" s="725"/>
      <c r="P53" s="728"/>
      <c r="Q53" s="725"/>
      <c r="R53" s="728"/>
      <c r="S53" s="728"/>
      <c r="T53" s="725"/>
      <c r="U53" s="728"/>
      <c r="V53" s="728"/>
      <c r="W53" s="725"/>
      <c r="X53" s="728"/>
      <c r="Y53" s="728"/>
      <c r="Z53" s="728"/>
      <c r="AA53" s="725"/>
      <c r="AB53" s="728"/>
      <c r="AC53" s="728"/>
      <c r="AD53" s="728"/>
    </row>
    <row r="54" spans="2:30">
      <c r="B54" s="728"/>
      <c r="C54" s="725"/>
      <c r="D54" s="728"/>
      <c r="E54" s="728"/>
      <c r="F54" s="728"/>
      <c r="G54" s="725"/>
      <c r="H54" s="728"/>
      <c r="I54" s="728"/>
      <c r="J54" s="725"/>
      <c r="K54" s="728"/>
      <c r="L54" s="725"/>
      <c r="M54" s="728"/>
      <c r="N54" s="728"/>
      <c r="O54" s="725"/>
      <c r="P54" s="728"/>
      <c r="Q54" s="725"/>
      <c r="R54" s="728"/>
      <c r="S54" s="728"/>
      <c r="T54" s="725"/>
      <c r="U54" s="728"/>
      <c r="V54" s="728"/>
      <c r="W54" s="725"/>
      <c r="X54" s="728"/>
      <c r="Y54" s="728"/>
      <c r="Z54" s="728"/>
      <c r="AA54" s="725"/>
      <c r="AB54" s="728"/>
      <c r="AC54" s="728"/>
      <c r="AD54" s="728"/>
    </row>
    <row r="55" spans="2:30">
      <c r="B55" s="728"/>
      <c r="C55" s="725"/>
      <c r="D55" s="728"/>
      <c r="E55" s="728"/>
      <c r="F55" s="728"/>
      <c r="G55" s="725"/>
      <c r="H55" s="728"/>
      <c r="I55" s="728"/>
      <c r="J55" s="725"/>
      <c r="K55" s="728"/>
      <c r="L55" s="725"/>
      <c r="M55" s="728"/>
      <c r="N55" s="728"/>
      <c r="O55" s="725"/>
      <c r="P55" s="728"/>
      <c r="Q55" s="725"/>
      <c r="R55" s="728"/>
      <c r="S55" s="728"/>
      <c r="T55" s="725"/>
      <c r="U55" s="728"/>
      <c r="V55" s="728"/>
      <c r="W55" s="725"/>
      <c r="X55" s="728"/>
      <c r="Y55" s="728"/>
      <c r="Z55" s="728"/>
      <c r="AA55" s="725"/>
      <c r="AB55" s="728"/>
      <c r="AC55" s="728"/>
      <c r="AD55" s="728"/>
    </row>
    <row r="56" spans="2:30">
      <c r="B56" s="728"/>
      <c r="C56" s="725"/>
      <c r="D56" s="728"/>
      <c r="E56" s="728"/>
      <c r="F56" s="728"/>
      <c r="G56" s="725"/>
      <c r="H56" s="728"/>
      <c r="I56" s="728"/>
      <c r="J56" s="725"/>
      <c r="K56" s="728"/>
      <c r="L56" s="725"/>
      <c r="M56" s="728"/>
      <c r="N56" s="728"/>
      <c r="O56" s="725"/>
      <c r="P56" s="728"/>
      <c r="Q56" s="725"/>
      <c r="R56" s="728"/>
      <c r="S56" s="728"/>
      <c r="T56" s="725"/>
      <c r="U56" s="728"/>
      <c r="V56" s="728"/>
      <c r="W56" s="725"/>
      <c r="X56" s="728"/>
      <c r="Y56" s="728"/>
      <c r="Z56" s="728"/>
      <c r="AA56" s="725"/>
      <c r="AB56" s="728"/>
      <c r="AC56" s="728"/>
      <c r="AD56" s="728"/>
    </row>
    <row r="57" spans="2:30">
      <c r="B57" s="728"/>
      <c r="C57" s="725"/>
      <c r="D57" s="728"/>
      <c r="E57" s="728"/>
      <c r="F57" s="728"/>
      <c r="G57" s="725"/>
      <c r="H57" s="728"/>
      <c r="I57" s="728"/>
      <c r="J57" s="725"/>
      <c r="K57" s="728"/>
      <c r="L57" s="725"/>
      <c r="M57" s="728"/>
      <c r="N57" s="728"/>
      <c r="O57" s="725"/>
      <c r="P57" s="728"/>
      <c r="Q57" s="725"/>
      <c r="R57" s="728"/>
      <c r="S57" s="728"/>
      <c r="T57" s="725"/>
      <c r="U57" s="728"/>
      <c r="V57" s="728"/>
      <c r="W57" s="725"/>
      <c r="X57" s="728"/>
      <c r="Y57" s="728"/>
      <c r="Z57" s="728"/>
      <c r="AA57" s="725"/>
      <c r="AB57" s="728"/>
      <c r="AC57" s="728"/>
      <c r="AD57" s="728"/>
    </row>
    <row r="58" spans="2:30">
      <c r="B58" s="728"/>
      <c r="C58" s="725"/>
      <c r="D58" s="728"/>
      <c r="E58" s="728"/>
      <c r="F58" s="728"/>
      <c r="G58" s="725"/>
      <c r="H58" s="728"/>
      <c r="I58" s="728"/>
      <c r="J58" s="725"/>
      <c r="K58" s="728"/>
      <c r="L58" s="725"/>
      <c r="M58" s="728"/>
      <c r="N58" s="728"/>
      <c r="O58" s="725"/>
      <c r="P58" s="728"/>
      <c r="Q58" s="725"/>
      <c r="R58" s="728"/>
      <c r="S58" s="728"/>
      <c r="T58" s="725"/>
      <c r="U58" s="728"/>
      <c r="V58" s="728"/>
      <c r="W58" s="725"/>
      <c r="X58" s="728"/>
      <c r="Y58" s="728"/>
      <c r="Z58" s="728"/>
      <c r="AA58" s="725"/>
      <c r="AB58" s="728"/>
      <c r="AC58" s="728"/>
      <c r="AD58" s="728"/>
    </row>
    <row r="59" spans="2:30">
      <c r="B59" s="728"/>
      <c r="C59" s="725"/>
      <c r="D59" s="728"/>
      <c r="E59" s="728"/>
      <c r="F59" s="728"/>
      <c r="G59" s="725"/>
      <c r="H59" s="728"/>
      <c r="I59" s="728"/>
      <c r="J59" s="725"/>
      <c r="K59" s="728"/>
      <c r="L59" s="725"/>
      <c r="M59" s="728"/>
      <c r="N59" s="728"/>
      <c r="O59" s="725"/>
      <c r="P59" s="728"/>
      <c r="Q59" s="725"/>
      <c r="R59" s="728"/>
      <c r="S59" s="728"/>
      <c r="T59" s="725"/>
      <c r="U59" s="728"/>
      <c r="V59" s="728"/>
      <c r="W59" s="725"/>
      <c r="X59" s="728"/>
      <c r="Y59" s="728"/>
      <c r="Z59" s="728"/>
      <c r="AA59" s="725"/>
      <c r="AB59" s="728"/>
      <c r="AC59" s="728"/>
      <c r="AD59" s="728"/>
    </row>
    <row r="60" spans="2:30">
      <c r="B60" s="728"/>
      <c r="C60" s="725"/>
      <c r="D60" s="728"/>
      <c r="E60" s="728"/>
      <c r="F60" s="728"/>
      <c r="G60" s="725"/>
      <c r="H60" s="728"/>
      <c r="I60" s="728"/>
      <c r="J60" s="725"/>
      <c r="K60" s="728"/>
      <c r="L60" s="725"/>
      <c r="M60" s="728"/>
      <c r="N60" s="728"/>
      <c r="O60" s="725"/>
      <c r="P60" s="728"/>
      <c r="Q60" s="725"/>
      <c r="R60" s="728"/>
      <c r="S60" s="728"/>
      <c r="T60" s="725"/>
      <c r="U60" s="728"/>
      <c r="V60" s="728"/>
      <c r="W60" s="725"/>
      <c r="X60" s="728"/>
      <c r="Y60" s="728"/>
      <c r="Z60" s="728"/>
      <c r="AA60" s="725"/>
      <c r="AB60" s="728"/>
      <c r="AC60" s="728"/>
      <c r="AD60" s="728"/>
    </row>
    <row r="61" spans="2:30">
      <c r="B61" s="728"/>
      <c r="C61" s="725"/>
      <c r="D61" s="728"/>
      <c r="E61" s="728"/>
      <c r="F61" s="728"/>
      <c r="G61" s="725"/>
      <c r="H61" s="728"/>
      <c r="I61" s="728"/>
      <c r="J61" s="725"/>
      <c r="K61" s="728"/>
      <c r="L61" s="725"/>
      <c r="M61" s="728"/>
      <c r="N61" s="728"/>
      <c r="O61" s="725"/>
      <c r="P61" s="728"/>
      <c r="Q61" s="725"/>
      <c r="R61" s="728"/>
      <c r="S61" s="728"/>
      <c r="T61" s="725"/>
      <c r="U61" s="728"/>
      <c r="V61" s="728"/>
      <c r="W61" s="725"/>
      <c r="X61" s="728"/>
      <c r="Y61" s="728"/>
      <c r="Z61" s="728"/>
      <c r="AA61" s="725"/>
      <c r="AB61" s="728"/>
      <c r="AC61" s="728"/>
      <c r="AD61" s="728"/>
    </row>
    <row r="62" spans="2:30">
      <c r="B62" s="728"/>
      <c r="C62" s="725"/>
      <c r="D62" s="728"/>
      <c r="E62" s="728"/>
      <c r="F62" s="728"/>
      <c r="G62" s="725"/>
      <c r="H62" s="728"/>
      <c r="I62" s="728"/>
      <c r="J62" s="725"/>
      <c r="K62" s="728"/>
      <c r="L62" s="725"/>
      <c r="M62" s="728"/>
      <c r="N62" s="728"/>
      <c r="O62" s="725"/>
      <c r="P62" s="728"/>
      <c r="Q62" s="725"/>
      <c r="R62" s="728"/>
      <c r="S62" s="728"/>
      <c r="T62" s="725"/>
      <c r="U62" s="728"/>
      <c r="V62" s="728"/>
      <c r="W62" s="725"/>
      <c r="X62" s="728"/>
      <c r="Y62" s="728"/>
      <c r="Z62" s="728"/>
      <c r="AA62" s="725"/>
      <c r="AB62" s="728"/>
      <c r="AC62" s="728"/>
      <c r="AD62" s="728"/>
    </row>
    <row r="63" spans="2:30">
      <c r="B63" s="728"/>
      <c r="C63" s="725"/>
      <c r="D63" s="728"/>
      <c r="E63" s="728"/>
      <c r="F63" s="728"/>
      <c r="G63" s="725"/>
      <c r="H63" s="728"/>
      <c r="I63" s="728"/>
      <c r="J63" s="725"/>
      <c r="K63" s="728"/>
      <c r="L63" s="725"/>
      <c r="M63" s="728"/>
      <c r="N63" s="728"/>
      <c r="O63" s="725"/>
      <c r="P63" s="728"/>
      <c r="Q63" s="725"/>
      <c r="R63" s="728"/>
      <c r="S63" s="728"/>
      <c r="T63" s="725"/>
      <c r="U63" s="728"/>
      <c r="V63" s="728"/>
      <c r="W63" s="725"/>
      <c r="X63" s="728"/>
      <c r="Y63" s="728"/>
      <c r="Z63" s="728"/>
      <c r="AA63" s="725"/>
      <c r="AB63" s="728"/>
      <c r="AC63" s="728"/>
      <c r="AD63" s="728"/>
    </row>
    <row r="64" spans="2:30">
      <c r="B64" s="728"/>
      <c r="C64" s="725"/>
      <c r="D64" s="728"/>
      <c r="E64" s="728"/>
      <c r="F64" s="728"/>
      <c r="G64" s="725"/>
      <c r="H64" s="728"/>
      <c r="I64" s="728"/>
      <c r="J64" s="725"/>
      <c r="K64" s="728"/>
      <c r="L64" s="725"/>
      <c r="M64" s="728"/>
      <c r="N64" s="728"/>
      <c r="O64" s="725"/>
      <c r="P64" s="728"/>
      <c r="Q64" s="725"/>
      <c r="R64" s="728"/>
      <c r="S64" s="728"/>
      <c r="T64" s="725"/>
      <c r="U64" s="728"/>
      <c r="V64" s="728"/>
      <c r="W64" s="725"/>
      <c r="X64" s="728"/>
      <c r="Y64" s="728"/>
      <c r="Z64" s="728"/>
      <c r="AA64" s="725"/>
      <c r="AB64" s="728"/>
      <c r="AC64" s="728"/>
      <c r="AD64" s="728"/>
    </row>
    <row r="65" spans="2:30">
      <c r="B65" s="728"/>
      <c r="C65" s="725"/>
      <c r="D65" s="728"/>
      <c r="E65" s="728"/>
      <c r="F65" s="728"/>
      <c r="G65" s="725"/>
      <c r="H65" s="728"/>
      <c r="I65" s="728"/>
      <c r="J65" s="725"/>
      <c r="K65" s="728"/>
      <c r="L65" s="725"/>
      <c r="M65" s="728"/>
      <c r="N65" s="728"/>
      <c r="O65" s="725"/>
      <c r="P65" s="728"/>
      <c r="Q65" s="725"/>
      <c r="R65" s="728"/>
      <c r="S65" s="728"/>
      <c r="T65" s="725"/>
      <c r="U65" s="728"/>
      <c r="V65" s="728"/>
      <c r="W65" s="725"/>
      <c r="X65" s="728"/>
      <c r="Y65" s="728"/>
      <c r="Z65" s="728"/>
      <c r="AA65" s="725"/>
      <c r="AB65" s="728"/>
      <c r="AC65" s="728"/>
      <c r="AD65" s="728"/>
    </row>
    <row r="66" spans="2:30">
      <c r="B66" s="728"/>
      <c r="C66" s="725"/>
      <c r="D66" s="728"/>
      <c r="E66" s="728"/>
      <c r="F66" s="728"/>
      <c r="G66" s="725"/>
      <c r="H66" s="728"/>
      <c r="I66" s="728"/>
      <c r="J66" s="725"/>
      <c r="K66" s="728"/>
      <c r="L66" s="725"/>
      <c r="M66" s="728"/>
      <c r="N66" s="728"/>
      <c r="O66" s="725"/>
      <c r="P66" s="728"/>
      <c r="Q66" s="725"/>
      <c r="R66" s="728"/>
      <c r="S66" s="728"/>
      <c r="T66" s="725"/>
      <c r="U66" s="728"/>
      <c r="V66" s="728"/>
      <c r="W66" s="725"/>
      <c r="X66" s="728"/>
      <c r="Y66" s="728"/>
      <c r="Z66" s="728"/>
      <c r="AA66" s="725"/>
      <c r="AB66" s="728"/>
      <c r="AC66" s="728"/>
      <c r="AD66" s="728"/>
    </row>
    <row r="67" spans="2:30">
      <c r="B67" s="728"/>
      <c r="C67" s="725"/>
      <c r="D67" s="728"/>
      <c r="E67" s="728"/>
      <c r="F67" s="728"/>
      <c r="G67" s="725"/>
      <c r="H67" s="728"/>
      <c r="I67" s="728"/>
      <c r="J67" s="725"/>
      <c r="K67" s="728"/>
      <c r="L67" s="725"/>
      <c r="M67" s="728"/>
      <c r="N67" s="728"/>
      <c r="O67" s="725"/>
      <c r="P67" s="728"/>
      <c r="Q67" s="725"/>
      <c r="R67" s="728"/>
      <c r="S67" s="728"/>
      <c r="T67" s="725"/>
      <c r="U67" s="728"/>
      <c r="V67" s="728"/>
      <c r="W67" s="725"/>
      <c r="X67" s="728"/>
      <c r="Y67" s="728"/>
      <c r="Z67" s="728"/>
      <c r="AA67" s="725"/>
      <c r="AB67" s="728"/>
      <c r="AC67" s="728"/>
      <c r="AD67" s="728"/>
    </row>
    <row r="68" spans="2:30">
      <c r="B68" s="728"/>
      <c r="C68" s="725"/>
      <c r="D68" s="728"/>
      <c r="E68" s="728"/>
      <c r="F68" s="728"/>
      <c r="G68" s="725"/>
      <c r="H68" s="728"/>
      <c r="I68" s="728"/>
      <c r="J68" s="725"/>
      <c r="K68" s="728"/>
      <c r="L68" s="725"/>
      <c r="M68" s="728"/>
      <c r="N68" s="728"/>
      <c r="O68" s="725"/>
      <c r="P68" s="728"/>
      <c r="Q68" s="725"/>
      <c r="R68" s="728"/>
      <c r="S68" s="728"/>
      <c r="T68" s="725"/>
      <c r="U68" s="728"/>
      <c r="V68" s="728"/>
      <c r="W68" s="725"/>
      <c r="X68" s="728"/>
      <c r="Y68" s="728"/>
      <c r="Z68" s="728"/>
      <c r="AA68" s="725"/>
      <c r="AB68" s="728"/>
      <c r="AC68" s="728"/>
      <c r="AD68" s="728"/>
    </row>
    <row r="69" spans="2:30">
      <c r="B69" s="728"/>
      <c r="C69" s="725"/>
      <c r="D69" s="728"/>
      <c r="E69" s="728"/>
      <c r="F69" s="728"/>
      <c r="G69" s="725"/>
      <c r="H69" s="728"/>
      <c r="I69" s="728"/>
      <c r="J69" s="725"/>
      <c r="K69" s="728"/>
      <c r="L69" s="725"/>
      <c r="M69" s="728"/>
      <c r="N69" s="728"/>
      <c r="O69" s="725"/>
      <c r="P69" s="728"/>
      <c r="Q69" s="725"/>
      <c r="R69" s="728"/>
      <c r="S69" s="728"/>
      <c r="T69" s="725"/>
      <c r="U69" s="728"/>
      <c r="V69" s="728"/>
      <c r="W69" s="725"/>
      <c r="X69" s="728"/>
      <c r="Y69" s="728"/>
      <c r="Z69" s="728"/>
      <c r="AA69" s="725"/>
      <c r="AB69" s="728"/>
      <c r="AC69" s="728"/>
      <c r="AD69" s="728"/>
    </row>
    <row r="70" spans="2:30">
      <c r="B70" s="728"/>
      <c r="C70" s="725"/>
      <c r="D70" s="728"/>
      <c r="E70" s="728"/>
      <c r="F70" s="728"/>
      <c r="G70" s="725"/>
      <c r="H70" s="728"/>
      <c r="I70" s="728"/>
      <c r="J70" s="725"/>
      <c r="K70" s="728"/>
      <c r="L70" s="725"/>
      <c r="M70" s="728"/>
      <c r="N70" s="728"/>
      <c r="O70" s="725"/>
      <c r="P70" s="728"/>
      <c r="Q70" s="725"/>
      <c r="R70" s="728"/>
      <c r="S70" s="728"/>
      <c r="T70" s="725"/>
      <c r="U70" s="728"/>
      <c r="V70" s="728"/>
      <c r="W70" s="725"/>
      <c r="X70" s="728"/>
      <c r="Y70" s="728"/>
      <c r="Z70" s="728"/>
      <c r="AA70" s="725"/>
      <c r="AB70" s="728"/>
      <c r="AC70" s="728"/>
      <c r="AD70" s="728"/>
    </row>
    <row r="71" spans="2:30">
      <c r="B71" s="728"/>
      <c r="C71" s="725"/>
      <c r="D71" s="728"/>
      <c r="E71" s="728"/>
      <c r="F71" s="728"/>
      <c r="G71" s="725"/>
      <c r="H71" s="728"/>
      <c r="I71" s="728"/>
      <c r="J71" s="725"/>
      <c r="K71" s="728"/>
      <c r="L71" s="725"/>
      <c r="M71" s="728"/>
      <c r="N71" s="728"/>
      <c r="O71" s="725"/>
      <c r="P71" s="728"/>
      <c r="Q71" s="725"/>
      <c r="R71" s="728"/>
      <c r="S71" s="728"/>
      <c r="T71" s="725"/>
      <c r="U71" s="728"/>
      <c r="V71" s="728"/>
      <c r="W71" s="725"/>
      <c r="X71" s="728"/>
      <c r="Y71" s="728"/>
      <c r="Z71" s="728"/>
      <c r="AA71" s="725"/>
      <c r="AB71" s="728"/>
      <c r="AC71" s="728"/>
      <c r="AD71" s="728"/>
    </row>
    <row r="72" spans="2:30">
      <c r="B72" s="728"/>
      <c r="C72" s="725"/>
      <c r="D72" s="728"/>
      <c r="E72" s="728"/>
      <c r="F72" s="728"/>
      <c r="G72" s="725"/>
      <c r="H72" s="728"/>
      <c r="I72" s="728"/>
      <c r="J72" s="725"/>
      <c r="K72" s="728"/>
      <c r="L72" s="725"/>
      <c r="M72" s="728"/>
      <c r="N72" s="728"/>
      <c r="O72" s="725"/>
      <c r="P72" s="728"/>
      <c r="Q72" s="725"/>
      <c r="R72" s="728"/>
      <c r="S72" s="728"/>
      <c r="T72" s="725"/>
      <c r="U72" s="728"/>
      <c r="V72" s="728"/>
      <c r="W72" s="725"/>
      <c r="X72" s="728"/>
      <c r="Y72" s="728"/>
      <c r="Z72" s="728"/>
      <c r="AA72" s="725"/>
      <c r="AB72" s="728"/>
      <c r="AC72" s="728"/>
      <c r="AD72" s="728"/>
    </row>
    <row r="73" spans="2:30">
      <c r="B73" s="728"/>
      <c r="C73" s="725"/>
      <c r="D73" s="728"/>
      <c r="E73" s="728"/>
      <c r="F73" s="728"/>
      <c r="G73" s="725"/>
      <c r="H73" s="728"/>
      <c r="I73" s="728"/>
      <c r="J73" s="725"/>
      <c r="K73" s="728"/>
      <c r="L73" s="725"/>
      <c r="M73" s="728"/>
      <c r="N73" s="728"/>
      <c r="O73" s="725"/>
      <c r="P73" s="728"/>
      <c r="Q73" s="725"/>
      <c r="R73" s="728"/>
      <c r="S73" s="728"/>
      <c r="T73" s="725"/>
      <c r="U73" s="728"/>
      <c r="V73" s="728"/>
      <c r="W73" s="725"/>
      <c r="X73" s="728"/>
      <c r="Y73" s="728"/>
      <c r="Z73" s="728"/>
      <c r="AA73" s="725"/>
      <c r="AB73" s="728"/>
      <c r="AC73" s="728"/>
      <c r="AD73" s="728"/>
    </row>
    <row r="74" spans="2:30">
      <c r="B74" s="728"/>
      <c r="C74" s="725"/>
      <c r="D74" s="728"/>
      <c r="E74" s="728"/>
      <c r="F74" s="728"/>
      <c r="G74" s="725"/>
      <c r="H74" s="728"/>
      <c r="I74" s="728"/>
      <c r="J74" s="725"/>
      <c r="K74" s="728"/>
      <c r="L74" s="725"/>
      <c r="M74" s="728"/>
      <c r="N74" s="728"/>
      <c r="O74" s="725"/>
      <c r="P74" s="728"/>
      <c r="Q74" s="725"/>
      <c r="R74" s="728"/>
      <c r="S74" s="728"/>
      <c r="T74" s="725"/>
      <c r="U74" s="728"/>
      <c r="V74" s="728"/>
      <c r="W74" s="725"/>
      <c r="X74" s="728"/>
      <c r="Y74" s="728"/>
      <c r="Z74" s="728"/>
      <c r="AA74" s="725"/>
      <c r="AB74" s="728"/>
      <c r="AC74" s="728"/>
      <c r="AD74" s="728"/>
    </row>
    <row r="75" spans="2:30">
      <c r="B75" s="728"/>
      <c r="C75" s="725"/>
      <c r="D75" s="728"/>
      <c r="E75" s="728"/>
      <c r="F75" s="728"/>
      <c r="G75" s="725"/>
      <c r="H75" s="728"/>
      <c r="I75" s="728"/>
      <c r="J75" s="725"/>
      <c r="K75" s="728"/>
      <c r="L75" s="725"/>
      <c r="M75" s="728"/>
      <c r="N75" s="728"/>
      <c r="O75" s="725"/>
      <c r="P75" s="728"/>
      <c r="Q75" s="725"/>
      <c r="R75" s="728"/>
      <c r="S75" s="728"/>
      <c r="T75" s="725"/>
      <c r="U75" s="728"/>
      <c r="V75" s="728"/>
      <c r="W75" s="725"/>
      <c r="X75" s="728"/>
      <c r="Y75" s="728"/>
      <c r="Z75" s="728"/>
      <c r="AA75" s="725"/>
      <c r="AB75" s="728"/>
      <c r="AC75" s="728"/>
      <c r="AD75" s="728"/>
    </row>
    <row r="76" spans="2:30">
      <c r="B76" s="728"/>
      <c r="C76" s="725"/>
      <c r="D76" s="728"/>
      <c r="E76" s="728"/>
      <c r="F76" s="728"/>
      <c r="G76" s="725"/>
      <c r="H76" s="728"/>
      <c r="I76" s="728"/>
      <c r="J76" s="725"/>
      <c r="K76" s="728"/>
      <c r="L76" s="725"/>
      <c r="M76" s="728"/>
      <c r="N76" s="728"/>
      <c r="O76" s="725"/>
      <c r="P76" s="728"/>
      <c r="Q76" s="725"/>
      <c r="R76" s="728"/>
      <c r="S76" s="728"/>
      <c r="T76" s="725"/>
      <c r="U76" s="728"/>
      <c r="V76" s="728"/>
      <c r="W76" s="725"/>
      <c r="X76" s="728"/>
      <c r="Y76" s="728"/>
      <c r="Z76" s="728"/>
      <c r="AA76" s="725"/>
      <c r="AB76" s="728"/>
      <c r="AC76" s="728"/>
      <c r="AD76" s="728"/>
    </row>
    <row r="77" spans="2:30">
      <c r="B77" s="728"/>
      <c r="C77" s="725"/>
      <c r="D77" s="728"/>
      <c r="E77" s="728"/>
      <c r="F77" s="728"/>
      <c r="G77" s="725"/>
      <c r="H77" s="728"/>
      <c r="I77" s="728"/>
      <c r="J77" s="725"/>
      <c r="K77" s="728"/>
      <c r="L77" s="725"/>
      <c r="M77" s="728"/>
      <c r="N77" s="728"/>
      <c r="O77" s="725"/>
      <c r="P77" s="728"/>
      <c r="Q77" s="725"/>
      <c r="R77" s="728"/>
      <c r="S77" s="728"/>
      <c r="T77" s="725"/>
      <c r="U77" s="728"/>
      <c r="V77" s="728"/>
      <c r="W77" s="725"/>
      <c r="X77" s="728"/>
      <c r="Y77" s="728"/>
      <c r="Z77" s="728"/>
      <c r="AA77" s="725"/>
      <c r="AB77" s="728"/>
      <c r="AC77" s="728"/>
      <c r="AD77" s="728"/>
    </row>
    <row r="78" spans="2:30">
      <c r="B78" s="728"/>
      <c r="C78" s="725"/>
      <c r="D78" s="728"/>
      <c r="E78" s="728"/>
      <c r="F78" s="728"/>
      <c r="G78" s="725"/>
      <c r="H78" s="728"/>
      <c r="I78" s="728"/>
      <c r="J78" s="725"/>
      <c r="K78" s="728"/>
      <c r="L78" s="725"/>
      <c r="M78" s="728"/>
      <c r="N78" s="728"/>
      <c r="O78" s="725"/>
      <c r="P78" s="728"/>
      <c r="Q78" s="725"/>
      <c r="R78" s="728"/>
      <c r="S78" s="728"/>
      <c r="T78" s="725"/>
      <c r="U78" s="728"/>
      <c r="V78" s="728"/>
      <c r="W78" s="725"/>
      <c r="X78" s="728"/>
      <c r="Y78" s="728"/>
      <c r="Z78" s="728"/>
      <c r="AA78" s="725"/>
      <c r="AB78" s="728"/>
      <c r="AC78" s="728"/>
      <c r="AD78" s="728"/>
    </row>
    <row r="79" spans="2:30">
      <c r="B79" s="728"/>
      <c r="C79" s="725"/>
      <c r="D79" s="728"/>
      <c r="E79" s="728"/>
      <c r="F79" s="728"/>
      <c r="G79" s="725"/>
      <c r="H79" s="728"/>
      <c r="I79" s="728"/>
      <c r="J79" s="725"/>
      <c r="K79" s="728"/>
      <c r="L79" s="725"/>
      <c r="M79" s="728"/>
      <c r="N79" s="728"/>
      <c r="O79" s="725"/>
      <c r="P79" s="728"/>
      <c r="Q79" s="725"/>
      <c r="R79" s="728"/>
      <c r="S79" s="728"/>
      <c r="T79" s="725"/>
      <c r="U79" s="728"/>
      <c r="V79" s="728"/>
      <c r="W79" s="725"/>
      <c r="X79" s="728"/>
      <c r="Y79" s="728"/>
      <c r="Z79" s="728"/>
      <c r="AA79" s="725"/>
      <c r="AB79" s="728"/>
      <c r="AC79" s="728"/>
      <c r="AD79" s="728"/>
    </row>
    <row r="80" spans="2:30">
      <c r="B80" s="728"/>
      <c r="C80" s="725"/>
      <c r="D80" s="728"/>
      <c r="E80" s="728"/>
      <c r="F80" s="728"/>
      <c r="G80" s="725"/>
      <c r="H80" s="728"/>
      <c r="I80" s="728"/>
      <c r="J80" s="725"/>
      <c r="K80" s="728"/>
      <c r="L80" s="725"/>
      <c r="M80" s="728"/>
      <c r="N80" s="728"/>
      <c r="O80" s="725"/>
      <c r="P80" s="728"/>
      <c r="Q80" s="725"/>
      <c r="R80" s="728"/>
      <c r="S80" s="728"/>
      <c r="T80" s="725"/>
      <c r="U80" s="728"/>
      <c r="V80" s="728"/>
      <c r="W80" s="725"/>
      <c r="X80" s="728"/>
      <c r="Y80" s="728"/>
      <c r="Z80" s="728"/>
      <c r="AA80" s="725"/>
      <c r="AB80" s="728"/>
      <c r="AC80" s="728"/>
      <c r="AD80" s="728"/>
    </row>
    <row r="81" spans="2:30">
      <c r="B81" s="728"/>
      <c r="C81" s="725"/>
      <c r="D81" s="728"/>
      <c r="E81" s="728"/>
      <c r="F81" s="728"/>
      <c r="G81" s="725"/>
      <c r="H81" s="728"/>
      <c r="I81" s="728"/>
      <c r="J81" s="725"/>
      <c r="K81" s="728"/>
      <c r="L81" s="725"/>
      <c r="M81" s="728"/>
      <c r="N81" s="728"/>
      <c r="O81" s="725"/>
      <c r="P81" s="728"/>
      <c r="Q81" s="725"/>
      <c r="R81" s="728"/>
      <c r="S81" s="728"/>
      <c r="T81" s="725"/>
      <c r="U81" s="728"/>
      <c r="V81" s="728"/>
      <c r="W81" s="725"/>
      <c r="X81" s="728"/>
      <c r="Y81" s="728"/>
      <c r="Z81" s="728"/>
      <c r="AA81" s="725"/>
      <c r="AB81" s="728"/>
      <c r="AC81" s="728"/>
      <c r="AD81" s="728"/>
    </row>
    <row r="82" spans="2:30">
      <c r="B82" s="728"/>
      <c r="C82" s="725"/>
      <c r="D82" s="728"/>
      <c r="E82" s="728"/>
      <c r="F82" s="728"/>
      <c r="G82" s="725"/>
      <c r="H82" s="728"/>
      <c r="I82" s="728"/>
      <c r="J82" s="725"/>
      <c r="K82" s="728"/>
      <c r="L82" s="725"/>
      <c r="M82" s="728"/>
      <c r="N82" s="728"/>
      <c r="O82" s="725"/>
      <c r="P82" s="728"/>
      <c r="Q82" s="725"/>
      <c r="R82" s="728"/>
      <c r="S82" s="728"/>
      <c r="T82" s="725"/>
      <c r="U82" s="728"/>
      <c r="V82" s="728"/>
      <c r="W82" s="725"/>
      <c r="X82" s="728"/>
      <c r="Y82" s="728"/>
      <c r="Z82" s="728"/>
      <c r="AA82" s="725"/>
      <c r="AB82" s="728"/>
      <c r="AC82" s="728"/>
      <c r="AD82" s="728"/>
    </row>
    <row r="83" spans="2:30">
      <c r="B83" s="728"/>
      <c r="C83" s="725"/>
      <c r="D83" s="728"/>
      <c r="E83" s="728"/>
      <c r="F83" s="728"/>
      <c r="G83" s="725"/>
      <c r="H83" s="728"/>
      <c r="I83" s="728"/>
      <c r="J83" s="725"/>
      <c r="K83" s="728"/>
      <c r="L83" s="725"/>
      <c r="M83" s="728"/>
      <c r="N83" s="728"/>
      <c r="O83" s="725"/>
      <c r="P83" s="728"/>
      <c r="Q83" s="725"/>
      <c r="R83" s="728"/>
      <c r="S83" s="728"/>
      <c r="T83" s="725"/>
      <c r="U83" s="728"/>
      <c r="V83" s="728"/>
      <c r="W83" s="725"/>
      <c r="X83" s="728"/>
      <c r="Y83" s="728"/>
      <c r="Z83" s="728"/>
      <c r="AA83" s="725"/>
      <c r="AB83" s="728"/>
      <c r="AC83" s="728"/>
      <c r="AD83" s="728"/>
    </row>
    <row r="84" spans="2:30">
      <c r="B84" s="728"/>
      <c r="C84" s="725"/>
      <c r="D84" s="728"/>
      <c r="E84" s="728"/>
      <c r="F84" s="728"/>
      <c r="G84" s="725"/>
      <c r="H84" s="728"/>
      <c r="I84" s="728"/>
      <c r="J84" s="725"/>
      <c r="K84" s="728"/>
      <c r="L84" s="725"/>
      <c r="M84" s="728"/>
      <c r="N84" s="728"/>
      <c r="O84" s="725"/>
      <c r="P84" s="728"/>
      <c r="Q84" s="725"/>
      <c r="R84" s="728"/>
      <c r="S84" s="728"/>
      <c r="T84" s="725"/>
      <c r="U84" s="728"/>
      <c r="V84" s="728"/>
      <c r="W84" s="725"/>
      <c r="X84" s="728"/>
      <c r="Y84" s="728"/>
      <c r="Z84" s="728"/>
      <c r="AA84" s="725"/>
      <c r="AB84" s="728"/>
      <c r="AC84" s="728"/>
      <c r="AD84" s="728"/>
    </row>
    <row r="85" spans="2:30">
      <c r="B85" s="728"/>
      <c r="C85" s="725"/>
      <c r="D85" s="728"/>
      <c r="E85" s="728"/>
      <c r="F85" s="728"/>
      <c r="G85" s="725"/>
      <c r="H85" s="728"/>
      <c r="I85" s="728"/>
      <c r="J85" s="725"/>
      <c r="K85" s="728"/>
      <c r="L85" s="725"/>
      <c r="M85" s="728"/>
      <c r="N85" s="728"/>
      <c r="O85" s="725"/>
      <c r="P85" s="728"/>
      <c r="Q85" s="725"/>
      <c r="R85" s="728"/>
      <c r="S85" s="728"/>
      <c r="T85" s="725"/>
      <c r="U85" s="728"/>
      <c r="V85" s="728"/>
      <c r="W85" s="725"/>
      <c r="X85" s="728"/>
      <c r="Y85" s="728"/>
      <c r="Z85" s="728"/>
      <c r="AA85" s="725"/>
      <c r="AB85" s="728"/>
      <c r="AC85" s="728"/>
      <c r="AD85" s="728"/>
    </row>
    <row r="86" spans="2:30">
      <c r="B86" s="728"/>
      <c r="C86" s="725"/>
      <c r="D86" s="728"/>
      <c r="E86" s="728"/>
      <c r="F86" s="728"/>
      <c r="G86" s="725"/>
      <c r="H86" s="728"/>
      <c r="I86" s="728"/>
      <c r="J86" s="725"/>
      <c r="K86" s="728"/>
      <c r="L86" s="725"/>
      <c r="M86" s="728"/>
      <c r="N86" s="728"/>
      <c r="O86" s="725"/>
      <c r="P86" s="728"/>
      <c r="Q86" s="725"/>
      <c r="R86" s="728"/>
      <c r="S86" s="728"/>
      <c r="T86" s="725"/>
      <c r="U86" s="728"/>
      <c r="V86" s="728"/>
      <c r="W86" s="725"/>
      <c r="X86" s="728"/>
      <c r="Y86" s="728"/>
      <c r="Z86" s="728"/>
      <c r="AA86" s="725"/>
      <c r="AB86" s="728"/>
      <c r="AC86" s="728"/>
      <c r="AD86" s="728"/>
    </row>
    <row r="87" spans="2:30">
      <c r="B87" s="728"/>
      <c r="C87" s="725"/>
      <c r="D87" s="728"/>
      <c r="E87" s="728"/>
      <c r="F87" s="728"/>
      <c r="G87" s="725"/>
      <c r="H87" s="728"/>
      <c r="I87" s="728"/>
      <c r="J87" s="725"/>
      <c r="K87" s="728"/>
      <c r="L87" s="725"/>
      <c r="M87" s="728"/>
      <c r="N87" s="728"/>
      <c r="O87" s="725"/>
      <c r="P87" s="728"/>
      <c r="Q87" s="725"/>
      <c r="R87" s="728"/>
      <c r="S87" s="728"/>
      <c r="T87" s="725"/>
      <c r="U87" s="728"/>
      <c r="V87" s="728"/>
      <c r="W87" s="725"/>
      <c r="X87" s="728"/>
      <c r="Y87" s="728"/>
      <c r="Z87" s="728"/>
      <c r="AA87" s="725"/>
      <c r="AB87" s="728"/>
      <c r="AC87" s="728"/>
      <c r="AD87" s="728"/>
    </row>
    <row r="88" spans="2:30">
      <c r="B88" s="728"/>
      <c r="C88" s="725"/>
      <c r="D88" s="728"/>
      <c r="E88" s="728"/>
      <c r="F88" s="728"/>
      <c r="G88" s="725"/>
      <c r="H88" s="728"/>
      <c r="I88" s="728"/>
      <c r="J88" s="725"/>
      <c r="K88" s="728"/>
      <c r="L88" s="725"/>
      <c r="M88" s="728"/>
      <c r="N88" s="728"/>
      <c r="O88" s="725"/>
      <c r="P88" s="728"/>
      <c r="Q88" s="725"/>
      <c r="R88" s="728"/>
      <c r="S88" s="728"/>
      <c r="T88" s="725"/>
      <c r="U88" s="728"/>
      <c r="V88" s="728"/>
      <c r="W88" s="725"/>
      <c r="X88" s="728"/>
      <c r="Y88" s="728"/>
      <c r="Z88" s="728"/>
      <c r="AA88" s="725"/>
      <c r="AB88" s="728"/>
      <c r="AC88" s="728"/>
      <c r="AD88" s="728"/>
    </row>
    <row r="89" spans="2:30">
      <c r="B89" s="728"/>
      <c r="C89" s="725"/>
      <c r="D89" s="728"/>
      <c r="E89" s="728"/>
      <c r="F89" s="728"/>
      <c r="G89" s="725"/>
      <c r="H89" s="728"/>
      <c r="I89" s="728"/>
      <c r="J89" s="725"/>
      <c r="K89" s="728"/>
      <c r="L89" s="725"/>
      <c r="M89" s="728"/>
      <c r="N89" s="728"/>
      <c r="O89" s="725"/>
      <c r="P89" s="728"/>
      <c r="Q89" s="725"/>
      <c r="R89" s="728"/>
      <c r="S89" s="728"/>
      <c r="T89" s="725"/>
      <c r="U89" s="728"/>
      <c r="V89" s="728"/>
      <c r="W89" s="725"/>
      <c r="X89" s="728"/>
      <c r="Y89" s="728"/>
      <c r="Z89" s="728"/>
      <c r="AA89" s="725"/>
      <c r="AB89" s="728"/>
      <c r="AC89" s="728"/>
      <c r="AD89" s="728"/>
    </row>
    <row r="90" spans="2:30">
      <c r="B90" s="728"/>
      <c r="C90" s="725"/>
      <c r="D90" s="728"/>
      <c r="E90" s="728"/>
      <c r="F90" s="728"/>
      <c r="G90" s="725"/>
      <c r="H90" s="728"/>
      <c r="I90" s="728"/>
      <c r="J90" s="725"/>
      <c r="K90" s="728"/>
      <c r="L90" s="725"/>
      <c r="M90" s="728"/>
      <c r="N90" s="728"/>
      <c r="O90" s="725"/>
      <c r="P90" s="728"/>
      <c r="Q90" s="725"/>
      <c r="R90" s="728"/>
      <c r="S90" s="728"/>
      <c r="T90" s="725"/>
      <c r="U90" s="728"/>
      <c r="V90" s="728"/>
      <c r="W90" s="725"/>
      <c r="X90" s="728"/>
      <c r="Y90" s="728"/>
      <c r="Z90" s="728"/>
      <c r="AA90" s="725"/>
      <c r="AB90" s="728"/>
      <c r="AC90" s="728"/>
      <c r="AD90" s="728"/>
    </row>
    <row r="91" spans="2:30">
      <c r="B91" s="728"/>
      <c r="C91" s="725"/>
      <c r="D91" s="728"/>
      <c r="E91" s="728"/>
      <c r="F91" s="728"/>
      <c r="G91" s="725"/>
      <c r="H91" s="728"/>
      <c r="I91" s="728"/>
      <c r="J91" s="725"/>
      <c r="K91" s="728"/>
      <c r="L91" s="725"/>
      <c r="M91" s="728"/>
      <c r="N91" s="728"/>
      <c r="O91" s="725"/>
      <c r="P91" s="728"/>
      <c r="Q91" s="725"/>
      <c r="R91" s="728"/>
      <c r="S91" s="728"/>
      <c r="T91" s="725"/>
      <c r="U91" s="728"/>
      <c r="V91" s="728"/>
      <c r="W91" s="725"/>
      <c r="X91" s="728"/>
      <c r="Y91" s="728"/>
      <c r="Z91" s="728"/>
      <c r="AA91" s="725"/>
      <c r="AB91" s="728"/>
      <c r="AC91" s="728"/>
      <c r="AD91" s="728"/>
    </row>
    <row r="92" spans="2:30">
      <c r="B92" s="728"/>
      <c r="C92" s="725"/>
      <c r="D92" s="728"/>
      <c r="E92" s="728"/>
      <c r="F92" s="728"/>
      <c r="G92" s="725"/>
      <c r="H92" s="728"/>
      <c r="I92" s="728"/>
      <c r="J92" s="725"/>
      <c r="K92" s="728"/>
      <c r="L92" s="725"/>
      <c r="M92" s="728"/>
      <c r="N92" s="728"/>
      <c r="O92" s="725"/>
      <c r="P92" s="728"/>
      <c r="Q92" s="725"/>
      <c r="R92" s="728"/>
      <c r="S92" s="728"/>
      <c r="T92" s="725"/>
      <c r="U92" s="728"/>
      <c r="V92" s="728"/>
      <c r="W92" s="725"/>
      <c r="X92" s="728"/>
      <c r="Y92" s="728"/>
      <c r="Z92" s="728"/>
      <c r="AA92" s="725"/>
      <c r="AB92" s="728"/>
      <c r="AC92" s="728"/>
      <c r="AD92" s="728"/>
    </row>
    <row r="93" spans="2:30">
      <c r="B93" s="728"/>
      <c r="C93" s="725"/>
      <c r="D93" s="728"/>
      <c r="E93" s="728"/>
      <c r="F93" s="728"/>
      <c r="G93" s="725"/>
      <c r="H93" s="728"/>
      <c r="I93" s="728"/>
      <c r="J93" s="725"/>
      <c r="K93" s="728"/>
      <c r="L93" s="725"/>
      <c r="M93" s="728"/>
      <c r="N93" s="728"/>
      <c r="O93" s="725"/>
      <c r="P93" s="728"/>
      <c r="Q93" s="725"/>
      <c r="R93" s="728"/>
      <c r="S93" s="728"/>
      <c r="T93" s="725"/>
      <c r="U93" s="728"/>
      <c r="V93" s="728"/>
      <c r="W93" s="725"/>
      <c r="X93" s="728"/>
      <c r="Y93" s="728"/>
      <c r="Z93" s="728"/>
      <c r="AA93" s="725"/>
      <c r="AB93" s="728"/>
      <c r="AC93" s="728"/>
      <c r="AD93" s="728"/>
    </row>
    <row r="94" spans="2:30">
      <c r="B94" s="728"/>
      <c r="C94" s="725"/>
      <c r="D94" s="728"/>
      <c r="E94" s="728"/>
      <c r="F94" s="728"/>
      <c r="G94" s="725"/>
      <c r="H94" s="728"/>
      <c r="I94" s="728"/>
      <c r="J94" s="725"/>
      <c r="K94" s="728"/>
      <c r="L94" s="725"/>
      <c r="M94" s="728"/>
      <c r="N94" s="728"/>
      <c r="O94" s="725"/>
      <c r="P94" s="728"/>
      <c r="Q94" s="725"/>
      <c r="R94" s="728"/>
      <c r="S94" s="728"/>
      <c r="T94" s="725"/>
      <c r="U94" s="728"/>
      <c r="V94" s="728"/>
      <c r="W94" s="725"/>
      <c r="X94" s="728"/>
      <c r="Y94" s="728"/>
      <c r="Z94" s="728"/>
      <c r="AA94" s="725"/>
      <c r="AB94" s="728"/>
      <c r="AC94" s="728"/>
      <c r="AD94" s="728"/>
    </row>
    <row r="95" spans="2:30">
      <c r="B95" s="728"/>
      <c r="C95" s="725"/>
      <c r="D95" s="728"/>
      <c r="E95" s="728"/>
      <c r="F95" s="728"/>
      <c r="G95" s="725"/>
      <c r="H95" s="728"/>
      <c r="I95" s="728"/>
      <c r="J95" s="725"/>
      <c r="K95" s="728"/>
      <c r="L95" s="725"/>
      <c r="M95" s="728"/>
      <c r="N95" s="728"/>
      <c r="O95" s="725"/>
      <c r="P95" s="728"/>
      <c r="Q95" s="725"/>
      <c r="R95" s="728"/>
      <c r="S95" s="728"/>
      <c r="T95" s="725"/>
      <c r="U95" s="728"/>
      <c r="V95" s="728"/>
      <c r="W95" s="725"/>
      <c r="X95" s="728"/>
      <c r="Y95" s="728"/>
      <c r="Z95" s="728"/>
      <c r="AA95" s="725"/>
      <c r="AB95" s="728"/>
      <c r="AC95" s="728"/>
      <c r="AD95" s="728"/>
    </row>
    <row r="96" spans="2:30">
      <c r="B96" s="728"/>
      <c r="C96" s="725"/>
      <c r="D96" s="728"/>
      <c r="E96" s="728"/>
      <c r="F96" s="728"/>
      <c r="G96" s="725"/>
      <c r="H96" s="728"/>
      <c r="I96" s="728"/>
      <c r="J96" s="725"/>
      <c r="K96" s="728"/>
      <c r="L96" s="725"/>
      <c r="M96" s="728"/>
      <c r="N96" s="728"/>
      <c r="O96" s="725"/>
      <c r="P96" s="728"/>
      <c r="Q96" s="725"/>
      <c r="R96" s="728"/>
      <c r="S96" s="728"/>
      <c r="T96" s="725"/>
      <c r="U96" s="728"/>
      <c r="V96" s="728"/>
      <c r="W96" s="725"/>
      <c r="X96" s="728"/>
      <c r="Y96" s="728"/>
      <c r="Z96" s="728"/>
      <c r="AA96" s="725"/>
      <c r="AB96" s="728"/>
      <c r="AC96" s="728"/>
      <c r="AD96" s="728"/>
    </row>
    <row r="97" spans="2:30">
      <c r="B97" s="728"/>
      <c r="C97" s="725"/>
      <c r="D97" s="728"/>
      <c r="E97" s="728"/>
      <c r="F97" s="728"/>
      <c r="G97" s="725"/>
      <c r="H97" s="728"/>
      <c r="I97" s="728"/>
      <c r="J97" s="725"/>
      <c r="K97" s="728"/>
      <c r="L97" s="725"/>
      <c r="M97" s="728"/>
      <c r="N97" s="728"/>
      <c r="O97" s="725"/>
      <c r="P97" s="728"/>
      <c r="Q97" s="725"/>
      <c r="R97" s="728"/>
      <c r="S97" s="728"/>
      <c r="T97" s="725"/>
      <c r="U97" s="728"/>
      <c r="V97" s="728"/>
      <c r="W97" s="725"/>
      <c r="X97" s="728"/>
      <c r="Y97" s="728"/>
      <c r="Z97" s="728"/>
      <c r="AA97" s="725"/>
      <c r="AB97" s="728"/>
      <c r="AC97" s="728"/>
      <c r="AD97" s="728"/>
    </row>
    <row r="98" spans="2:30">
      <c r="B98" s="728"/>
      <c r="C98" s="725"/>
      <c r="D98" s="728"/>
      <c r="E98" s="728"/>
      <c r="F98" s="728"/>
      <c r="G98" s="725"/>
      <c r="H98" s="728"/>
      <c r="I98" s="728"/>
      <c r="J98" s="725"/>
      <c r="K98" s="728"/>
      <c r="L98" s="725"/>
      <c r="M98" s="728"/>
      <c r="N98" s="728"/>
      <c r="O98" s="725"/>
      <c r="P98" s="728"/>
      <c r="Q98" s="725"/>
      <c r="R98" s="728"/>
      <c r="S98" s="728"/>
      <c r="T98" s="725"/>
      <c r="U98" s="728"/>
      <c r="V98" s="728"/>
      <c r="W98" s="725"/>
      <c r="X98" s="728"/>
      <c r="Y98" s="728"/>
      <c r="Z98" s="728"/>
      <c r="AA98" s="725"/>
      <c r="AB98" s="728"/>
      <c r="AC98" s="728"/>
      <c r="AD98" s="728"/>
    </row>
    <row r="99" spans="2:30">
      <c r="B99" s="728"/>
      <c r="C99" s="725"/>
      <c r="D99" s="728"/>
      <c r="E99" s="728"/>
      <c r="F99" s="728"/>
      <c r="G99" s="725"/>
      <c r="H99" s="728"/>
      <c r="I99" s="728"/>
      <c r="J99" s="725"/>
      <c r="K99" s="728"/>
      <c r="L99" s="725"/>
      <c r="M99" s="728"/>
      <c r="N99" s="728"/>
      <c r="O99" s="725"/>
      <c r="P99" s="728"/>
      <c r="Q99" s="725"/>
      <c r="R99" s="728"/>
      <c r="S99" s="728"/>
      <c r="T99" s="725"/>
      <c r="U99" s="728"/>
      <c r="V99" s="728"/>
      <c r="W99" s="725"/>
      <c r="X99" s="728"/>
      <c r="Y99" s="728"/>
      <c r="Z99" s="728"/>
      <c r="AA99" s="725"/>
      <c r="AB99" s="728"/>
      <c r="AC99" s="728"/>
      <c r="AD99" s="728"/>
    </row>
    <row r="100" spans="2:30">
      <c r="B100" s="728"/>
      <c r="C100" s="725"/>
      <c r="D100" s="728"/>
      <c r="E100" s="728"/>
      <c r="F100" s="728"/>
      <c r="G100" s="725"/>
      <c r="H100" s="728"/>
      <c r="I100" s="728"/>
      <c r="J100" s="725"/>
      <c r="K100" s="728"/>
      <c r="L100" s="725"/>
      <c r="M100" s="728"/>
      <c r="N100" s="728"/>
      <c r="O100" s="725"/>
      <c r="P100" s="728"/>
      <c r="Q100" s="725"/>
      <c r="R100" s="728"/>
      <c r="S100" s="728"/>
      <c r="T100" s="725"/>
      <c r="U100" s="728"/>
      <c r="V100" s="728"/>
      <c r="W100" s="725"/>
      <c r="X100" s="728"/>
      <c r="Y100" s="728"/>
      <c r="Z100" s="728"/>
      <c r="AA100" s="725"/>
      <c r="AB100" s="728"/>
      <c r="AC100" s="728"/>
      <c r="AD100" s="728"/>
    </row>
    <row r="101" spans="2:30">
      <c r="B101" s="728"/>
      <c r="C101" s="725"/>
      <c r="D101" s="728"/>
      <c r="E101" s="728"/>
      <c r="F101" s="728"/>
      <c r="G101" s="725"/>
      <c r="H101" s="728"/>
      <c r="I101" s="728"/>
      <c r="J101" s="725"/>
      <c r="K101" s="728"/>
      <c r="L101" s="725"/>
      <c r="M101" s="728"/>
      <c r="N101" s="728"/>
      <c r="O101" s="725"/>
      <c r="P101" s="728"/>
      <c r="Q101" s="725"/>
      <c r="R101" s="728"/>
      <c r="S101" s="728"/>
      <c r="T101" s="725"/>
      <c r="U101" s="728"/>
      <c r="V101" s="728"/>
      <c r="W101" s="725"/>
      <c r="X101" s="728"/>
      <c r="Y101" s="728"/>
      <c r="Z101" s="728"/>
      <c r="AA101" s="725"/>
      <c r="AB101" s="728"/>
      <c r="AC101" s="728"/>
      <c r="AD101" s="728"/>
    </row>
    <row r="102" spans="2:30">
      <c r="B102" s="728"/>
      <c r="C102" s="725"/>
      <c r="D102" s="728"/>
      <c r="E102" s="728"/>
      <c r="F102" s="728"/>
      <c r="G102" s="725"/>
      <c r="H102" s="728"/>
      <c r="I102" s="728"/>
      <c r="J102" s="725"/>
      <c r="K102" s="728"/>
      <c r="L102" s="725"/>
      <c r="M102" s="728"/>
      <c r="N102" s="728"/>
      <c r="O102" s="725"/>
      <c r="P102" s="728"/>
      <c r="Q102" s="725"/>
      <c r="R102" s="728"/>
      <c r="S102" s="728"/>
      <c r="T102" s="725"/>
      <c r="U102" s="728"/>
      <c r="V102" s="728"/>
      <c r="W102" s="725"/>
      <c r="X102" s="728"/>
      <c r="Y102" s="728"/>
      <c r="Z102" s="728"/>
      <c r="AA102" s="725"/>
      <c r="AB102" s="728"/>
      <c r="AC102" s="728"/>
      <c r="AD102" s="728"/>
    </row>
    <row r="103" spans="2:30">
      <c r="B103" s="728"/>
      <c r="C103" s="725"/>
      <c r="D103" s="728"/>
      <c r="E103" s="728"/>
      <c r="F103" s="728"/>
      <c r="G103" s="725"/>
      <c r="H103" s="728"/>
      <c r="I103" s="728"/>
      <c r="J103" s="725"/>
      <c r="K103" s="728"/>
      <c r="L103" s="725"/>
      <c r="M103" s="728"/>
      <c r="N103" s="728"/>
      <c r="O103" s="725"/>
      <c r="P103" s="728"/>
      <c r="Q103" s="725"/>
      <c r="R103" s="728"/>
      <c r="S103" s="728"/>
      <c r="T103" s="725"/>
      <c r="U103" s="728"/>
      <c r="V103" s="728"/>
      <c r="W103" s="725"/>
      <c r="X103" s="728"/>
      <c r="Y103" s="728"/>
      <c r="Z103" s="728"/>
      <c r="AA103" s="725"/>
      <c r="AB103" s="728"/>
      <c r="AC103" s="728"/>
      <c r="AD103" s="728"/>
    </row>
    <row r="104" spans="2:30">
      <c r="B104" s="728"/>
      <c r="C104" s="725"/>
      <c r="D104" s="728"/>
      <c r="E104" s="728"/>
      <c r="F104" s="728"/>
      <c r="G104" s="725"/>
      <c r="H104" s="728"/>
      <c r="I104" s="728"/>
      <c r="J104" s="725"/>
      <c r="K104" s="728"/>
      <c r="L104" s="725"/>
      <c r="M104" s="728"/>
      <c r="N104" s="728"/>
      <c r="O104" s="725"/>
      <c r="P104" s="728"/>
      <c r="Q104" s="725"/>
      <c r="R104" s="728"/>
      <c r="S104" s="728"/>
      <c r="T104" s="725"/>
      <c r="U104" s="728"/>
      <c r="V104" s="728"/>
      <c r="W104" s="725"/>
      <c r="X104" s="728"/>
      <c r="Y104" s="728"/>
      <c r="Z104" s="728"/>
      <c r="AA104" s="725"/>
      <c r="AB104" s="728"/>
      <c r="AC104" s="728"/>
      <c r="AD104" s="728"/>
    </row>
    <row r="105" spans="2:30">
      <c r="B105" s="728"/>
      <c r="C105" s="725"/>
      <c r="D105" s="728"/>
      <c r="E105" s="728"/>
      <c r="F105" s="728"/>
      <c r="G105" s="725"/>
      <c r="H105" s="728"/>
      <c r="I105" s="728"/>
      <c r="J105" s="725"/>
      <c r="K105" s="728"/>
      <c r="L105" s="725"/>
      <c r="M105" s="728"/>
      <c r="N105" s="728"/>
      <c r="O105" s="725"/>
      <c r="P105" s="728"/>
      <c r="Q105" s="725"/>
      <c r="R105" s="728"/>
      <c r="S105" s="728"/>
      <c r="T105" s="725"/>
      <c r="U105" s="728"/>
      <c r="V105" s="728"/>
      <c r="W105" s="725"/>
      <c r="X105" s="728"/>
      <c r="Y105" s="728"/>
      <c r="Z105" s="728"/>
      <c r="AA105" s="725"/>
      <c r="AB105" s="728"/>
      <c r="AC105" s="728"/>
      <c r="AD105" s="728"/>
    </row>
    <row r="106" spans="2:30">
      <c r="B106" s="728"/>
      <c r="C106" s="725"/>
      <c r="D106" s="728"/>
      <c r="E106" s="728"/>
      <c r="F106" s="728"/>
      <c r="G106" s="725"/>
      <c r="H106" s="728"/>
      <c r="I106" s="728"/>
      <c r="J106" s="725"/>
      <c r="K106" s="728"/>
      <c r="L106" s="725"/>
      <c r="M106" s="728"/>
      <c r="N106" s="728"/>
      <c r="O106" s="725"/>
      <c r="P106" s="728"/>
      <c r="Q106" s="725"/>
      <c r="R106" s="728"/>
      <c r="S106" s="728"/>
      <c r="T106" s="725"/>
      <c r="U106" s="728"/>
      <c r="V106" s="728"/>
      <c r="W106" s="725"/>
      <c r="X106" s="728"/>
      <c r="Y106" s="728"/>
      <c r="Z106" s="728"/>
      <c r="AA106" s="725"/>
      <c r="AB106" s="728"/>
      <c r="AC106" s="728"/>
      <c r="AD106" s="728"/>
    </row>
    <row r="107" spans="2:30">
      <c r="B107" s="728"/>
      <c r="C107" s="725"/>
      <c r="D107" s="728"/>
      <c r="E107" s="728"/>
      <c r="F107" s="728"/>
      <c r="G107" s="725"/>
      <c r="H107" s="728"/>
      <c r="I107" s="728"/>
      <c r="J107" s="725"/>
      <c r="K107" s="728"/>
      <c r="L107" s="725"/>
      <c r="M107" s="728"/>
      <c r="N107" s="728"/>
      <c r="O107" s="725"/>
      <c r="P107" s="728"/>
      <c r="Q107" s="725"/>
      <c r="R107" s="728"/>
      <c r="S107" s="728"/>
      <c r="T107" s="725"/>
      <c r="U107" s="728"/>
      <c r="V107" s="728"/>
      <c r="W107" s="725"/>
      <c r="X107" s="728"/>
      <c r="Y107" s="728"/>
      <c r="Z107" s="728"/>
      <c r="AA107" s="725"/>
      <c r="AB107" s="728"/>
      <c r="AC107" s="728"/>
      <c r="AD107" s="728"/>
    </row>
    <row r="108" spans="2:30">
      <c r="B108" s="728"/>
      <c r="C108" s="725"/>
      <c r="D108" s="728"/>
      <c r="E108" s="728"/>
      <c r="F108" s="728"/>
      <c r="G108" s="725"/>
      <c r="H108" s="728"/>
      <c r="I108" s="728"/>
      <c r="J108" s="725"/>
      <c r="K108" s="728"/>
      <c r="L108" s="725"/>
      <c r="M108" s="728"/>
      <c r="N108" s="728"/>
      <c r="O108" s="725"/>
      <c r="P108" s="728"/>
      <c r="Q108" s="725"/>
      <c r="R108" s="728"/>
      <c r="S108" s="728"/>
      <c r="T108" s="725"/>
      <c r="U108" s="728"/>
      <c r="V108" s="728"/>
      <c r="W108" s="725"/>
      <c r="X108" s="728"/>
      <c r="Y108" s="728"/>
      <c r="Z108" s="728"/>
      <c r="AA108" s="725"/>
      <c r="AB108" s="728"/>
      <c r="AC108" s="728"/>
      <c r="AD108" s="728"/>
    </row>
    <row r="109" spans="2:30">
      <c r="B109" s="728"/>
      <c r="C109" s="725"/>
      <c r="D109" s="728"/>
      <c r="E109" s="728"/>
      <c r="F109" s="728"/>
      <c r="G109" s="725"/>
      <c r="H109" s="728"/>
      <c r="I109" s="728"/>
      <c r="J109" s="725"/>
      <c r="K109" s="728"/>
      <c r="L109" s="725"/>
      <c r="M109" s="728"/>
      <c r="N109" s="728"/>
      <c r="O109" s="725"/>
      <c r="P109" s="728"/>
      <c r="Q109" s="725"/>
      <c r="R109" s="728"/>
      <c r="S109" s="728"/>
      <c r="T109" s="725"/>
      <c r="U109" s="728"/>
      <c r="V109" s="728"/>
      <c r="W109" s="725"/>
      <c r="X109" s="728"/>
      <c r="Y109" s="728"/>
      <c r="Z109" s="728"/>
      <c r="AA109" s="725"/>
      <c r="AB109" s="728"/>
      <c r="AC109" s="728"/>
      <c r="AD109" s="728"/>
    </row>
    <row r="110" spans="2:30">
      <c r="B110" s="728"/>
      <c r="C110" s="725"/>
      <c r="D110" s="728"/>
      <c r="E110" s="728"/>
      <c r="F110" s="728"/>
      <c r="G110" s="725"/>
      <c r="H110" s="728"/>
      <c r="I110" s="728"/>
      <c r="J110" s="725"/>
      <c r="K110" s="728"/>
      <c r="L110" s="725"/>
      <c r="M110" s="728"/>
      <c r="N110" s="728"/>
      <c r="O110" s="725"/>
      <c r="P110" s="728"/>
      <c r="Q110" s="725"/>
      <c r="R110" s="728"/>
      <c r="S110" s="728"/>
      <c r="T110" s="725"/>
      <c r="U110" s="728"/>
      <c r="V110" s="728"/>
      <c r="W110" s="725"/>
      <c r="X110" s="728"/>
      <c r="Y110" s="728"/>
      <c r="Z110" s="728"/>
      <c r="AA110" s="725"/>
      <c r="AB110" s="728"/>
      <c r="AC110" s="728"/>
      <c r="AD110" s="728"/>
    </row>
    <row r="111" spans="2:30">
      <c r="B111" s="728"/>
      <c r="C111" s="725"/>
      <c r="D111" s="728"/>
      <c r="E111" s="728"/>
      <c r="F111" s="728"/>
      <c r="G111" s="725"/>
      <c r="H111" s="728"/>
      <c r="I111" s="728"/>
      <c r="J111" s="725"/>
      <c r="K111" s="728"/>
      <c r="L111" s="725"/>
      <c r="M111" s="728"/>
      <c r="N111" s="728"/>
      <c r="O111" s="725"/>
      <c r="P111" s="728"/>
      <c r="Q111" s="725"/>
      <c r="R111" s="728"/>
      <c r="S111" s="728"/>
      <c r="T111" s="725"/>
      <c r="U111" s="728"/>
      <c r="V111" s="728"/>
      <c r="W111" s="725"/>
      <c r="X111" s="728"/>
      <c r="Y111" s="728"/>
      <c r="Z111" s="728"/>
      <c r="AA111" s="725"/>
      <c r="AB111" s="728"/>
      <c r="AC111" s="728"/>
      <c r="AD111" s="728"/>
    </row>
    <row r="112" spans="2:30">
      <c r="B112" s="728"/>
      <c r="C112" s="725"/>
      <c r="D112" s="728"/>
      <c r="E112" s="728"/>
      <c r="F112" s="728"/>
      <c r="G112" s="725"/>
      <c r="H112" s="728"/>
      <c r="I112" s="728"/>
      <c r="J112" s="725"/>
      <c r="K112" s="728"/>
      <c r="L112" s="725"/>
      <c r="M112" s="728"/>
      <c r="N112" s="728"/>
      <c r="O112" s="725"/>
      <c r="P112" s="728"/>
      <c r="Q112" s="725"/>
      <c r="R112" s="728"/>
      <c r="S112" s="728"/>
      <c r="T112" s="725"/>
      <c r="U112" s="728"/>
      <c r="V112" s="728"/>
      <c r="W112" s="725"/>
      <c r="X112" s="728"/>
      <c r="Y112" s="728"/>
      <c r="Z112" s="728"/>
      <c r="AA112" s="725"/>
      <c r="AB112" s="728"/>
      <c r="AC112" s="728"/>
      <c r="AD112" s="728"/>
    </row>
    <row r="113" spans="2:30">
      <c r="B113" s="728"/>
      <c r="C113" s="725"/>
      <c r="D113" s="728"/>
      <c r="E113" s="728"/>
      <c r="F113" s="728"/>
      <c r="G113" s="725"/>
      <c r="H113" s="728"/>
      <c r="I113" s="728"/>
      <c r="J113" s="725"/>
      <c r="K113" s="728"/>
      <c r="L113" s="725"/>
      <c r="M113" s="728"/>
      <c r="N113" s="728"/>
      <c r="O113" s="725"/>
      <c r="P113" s="728"/>
      <c r="Q113" s="725"/>
      <c r="R113" s="728"/>
      <c r="S113" s="728"/>
      <c r="T113" s="725"/>
      <c r="U113" s="728"/>
      <c r="V113" s="728"/>
      <c r="W113" s="725"/>
      <c r="X113" s="728"/>
      <c r="Y113" s="728"/>
      <c r="Z113" s="728"/>
      <c r="AA113" s="725"/>
      <c r="AB113" s="728"/>
      <c r="AC113" s="728"/>
      <c r="AD113" s="728"/>
    </row>
    <row r="114" spans="2:30">
      <c r="B114" s="728"/>
      <c r="C114" s="725"/>
      <c r="D114" s="728"/>
      <c r="E114" s="728"/>
      <c r="F114" s="728"/>
      <c r="G114" s="725"/>
      <c r="H114" s="728"/>
      <c r="I114" s="728"/>
      <c r="J114" s="725"/>
      <c r="K114" s="728"/>
      <c r="L114" s="725"/>
      <c r="M114" s="728"/>
      <c r="N114" s="728"/>
      <c r="O114" s="725"/>
      <c r="P114" s="728"/>
      <c r="Q114" s="725"/>
      <c r="R114" s="728"/>
      <c r="S114" s="728"/>
      <c r="T114" s="725"/>
      <c r="U114" s="728"/>
      <c r="V114" s="728"/>
      <c r="W114" s="725"/>
      <c r="X114" s="728"/>
      <c r="Y114" s="728"/>
      <c r="Z114" s="728"/>
      <c r="AA114" s="725"/>
      <c r="AB114" s="728"/>
      <c r="AC114" s="728"/>
      <c r="AD114" s="728"/>
    </row>
    <row r="115" spans="2:30">
      <c r="B115" s="728"/>
      <c r="C115" s="725"/>
      <c r="D115" s="728"/>
      <c r="E115" s="728"/>
      <c r="F115" s="728"/>
      <c r="G115" s="725"/>
      <c r="H115" s="728"/>
      <c r="I115" s="728"/>
      <c r="J115" s="725"/>
      <c r="K115" s="728"/>
      <c r="L115" s="725"/>
      <c r="M115" s="728"/>
      <c r="N115" s="728"/>
      <c r="O115" s="725"/>
      <c r="P115" s="728"/>
      <c r="Q115" s="725"/>
      <c r="R115" s="728"/>
      <c r="S115" s="728"/>
      <c r="T115" s="725"/>
      <c r="U115" s="728"/>
      <c r="V115" s="728"/>
      <c r="W115" s="725"/>
      <c r="X115" s="728"/>
      <c r="Y115" s="728"/>
      <c r="Z115" s="728"/>
      <c r="AA115" s="725"/>
      <c r="AB115" s="728"/>
      <c r="AC115" s="728"/>
      <c r="AD115" s="728"/>
    </row>
    <row r="116" spans="2:30">
      <c r="B116" s="728"/>
      <c r="C116" s="725"/>
      <c r="D116" s="728"/>
      <c r="E116" s="728"/>
      <c r="F116" s="728"/>
      <c r="G116" s="725"/>
      <c r="H116" s="728"/>
      <c r="I116" s="728"/>
      <c r="J116" s="725"/>
      <c r="K116" s="728"/>
      <c r="L116" s="725"/>
      <c r="M116" s="728"/>
      <c r="N116" s="728"/>
      <c r="O116" s="725"/>
      <c r="P116" s="728"/>
      <c r="Q116" s="725"/>
      <c r="R116" s="728"/>
      <c r="S116" s="728"/>
      <c r="T116" s="725"/>
      <c r="U116" s="728"/>
      <c r="V116" s="728"/>
      <c r="W116" s="725"/>
      <c r="X116" s="728"/>
      <c r="Y116" s="728"/>
      <c r="Z116" s="728"/>
      <c r="AA116" s="725"/>
      <c r="AB116" s="728"/>
      <c r="AC116" s="728"/>
      <c r="AD116" s="728"/>
    </row>
    <row r="117" spans="2:30">
      <c r="B117" s="728"/>
      <c r="C117" s="725"/>
      <c r="D117" s="728"/>
      <c r="E117" s="728"/>
      <c r="F117" s="728"/>
      <c r="G117" s="725"/>
      <c r="H117" s="728"/>
      <c r="I117" s="728"/>
      <c r="J117" s="725"/>
      <c r="K117" s="728"/>
      <c r="L117" s="725"/>
      <c r="M117" s="728"/>
      <c r="N117" s="728"/>
      <c r="O117" s="725"/>
      <c r="P117" s="728"/>
      <c r="Q117" s="725"/>
      <c r="R117" s="728"/>
      <c r="S117" s="728"/>
      <c r="T117" s="725"/>
      <c r="U117" s="728"/>
      <c r="V117" s="728"/>
      <c r="W117" s="725"/>
      <c r="X117" s="728"/>
      <c r="Y117" s="728"/>
      <c r="Z117" s="728"/>
      <c r="AA117" s="725"/>
      <c r="AB117" s="728"/>
      <c r="AC117" s="728"/>
      <c r="AD117" s="728"/>
    </row>
    <row r="118" spans="2:30">
      <c r="B118" s="728"/>
      <c r="C118" s="725"/>
      <c r="D118" s="728"/>
      <c r="E118" s="728"/>
      <c r="F118" s="728"/>
      <c r="G118" s="725"/>
      <c r="H118" s="728"/>
      <c r="I118" s="728"/>
      <c r="J118" s="725"/>
      <c r="K118" s="728"/>
      <c r="L118" s="725"/>
      <c r="M118" s="728"/>
      <c r="N118" s="728"/>
      <c r="O118" s="725"/>
      <c r="P118" s="728"/>
      <c r="Q118" s="725"/>
      <c r="R118" s="728"/>
      <c r="S118" s="728"/>
      <c r="T118" s="725"/>
      <c r="U118" s="728"/>
      <c r="V118" s="728"/>
      <c r="W118" s="725"/>
      <c r="X118" s="728"/>
      <c r="Y118" s="728"/>
      <c r="Z118" s="728"/>
      <c r="AA118" s="725"/>
      <c r="AB118" s="728"/>
      <c r="AC118" s="728"/>
      <c r="AD118" s="728"/>
    </row>
    <row r="119" spans="2:30">
      <c r="B119" s="728"/>
      <c r="C119" s="725"/>
      <c r="D119" s="728"/>
      <c r="E119" s="728"/>
      <c r="F119" s="728"/>
      <c r="G119" s="725"/>
      <c r="H119" s="728"/>
      <c r="I119" s="728"/>
      <c r="J119" s="725"/>
      <c r="K119" s="728"/>
      <c r="L119" s="725"/>
      <c r="M119" s="728"/>
      <c r="N119" s="728"/>
      <c r="O119" s="725"/>
      <c r="P119" s="728"/>
      <c r="Q119" s="725"/>
      <c r="R119" s="728"/>
      <c r="S119" s="728"/>
      <c r="T119" s="725"/>
      <c r="U119" s="728"/>
      <c r="V119" s="728"/>
      <c r="W119" s="725"/>
      <c r="X119" s="728"/>
      <c r="Y119" s="728"/>
      <c r="Z119" s="728"/>
      <c r="AA119" s="725"/>
      <c r="AB119" s="728"/>
      <c r="AC119" s="728"/>
      <c r="AD119" s="728"/>
    </row>
    <row r="120" spans="2:30">
      <c r="B120" s="728"/>
      <c r="C120" s="725"/>
      <c r="D120" s="728"/>
      <c r="E120" s="728"/>
      <c r="F120" s="728"/>
      <c r="G120" s="725"/>
      <c r="H120" s="728"/>
      <c r="I120" s="728"/>
      <c r="J120" s="725"/>
      <c r="K120" s="728"/>
      <c r="L120" s="725"/>
      <c r="M120" s="728"/>
      <c r="N120" s="728"/>
      <c r="O120" s="725"/>
      <c r="P120" s="728"/>
      <c r="Q120" s="725"/>
      <c r="R120" s="728"/>
      <c r="S120" s="728"/>
      <c r="T120" s="725"/>
      <c r="U120" s="728"/>
      <c r="V120" s="728"/>
      <c r="W120" s="725"/>
      <c r="X120" s="728"/>
      <c r="Y120" s="728"/>
      <c r="Z120" s="728"/>
      <c r="AA120" s="725"/>
      <c r="AB120" s="728"/>
      <c r="AC120" s="728"/>
      <c r="AD120" s="728"/>
    </row>
    <row r="121" spans="2:30">
      <c r="B121" s="728"/>
      <c r="C121" s="725"/>
      <c r="D121" s="728"/>
      <c r="E121" s="728"/>
      <c r="F121" s="728"/>
      <c r="G121" s="725"/>
      <c r="H121" s="728"/>
      <c r="I121" s="728"/>
      <c r="J121" s="725"/>
      <c r="K121" s="728"/>
      <c r="L121" s="725"/>
      <c r="M121" s="728"/>
      <c r="N121" s="728"/>
      <c r="O121" s="725"/>
      <c r="P121" s="728"/>
      <c r="Q121" s="725"/>
      <c r="R121" s="728"/>
      <c r="S121" s="728"/>
      <c r="T121" s="725"/>
      <c r="U121" s="728"/>
      <c r="V121" s="728"/>
      <c r="W121" s="725"/>
      <c r="X121" s="728"/>
      <c r="Y121" s="728"/>
      <c r="Z121" s="728"/>
      <c r="AA121" s="725"/>
      <c r="AB121" s="728"/>
      <c r="AC121" s="728"/>
      <c r="AD121" s="728"/>
    </row>
    <row r="122" spans="2:30">
      <c r="B122" s="728"/>
      <c r="C122" s="725"/>
      <c r="D122" s="728"/>
      <c r="E122" s="728"/>
      <c r="F122" s="728"/>
      <c r="G122" s="725"/>
      <c r="H122" s="728"/>
      <c r="I122" s="728"/>
      <c r="J122" s="725"/>
      <c r="K122" s="728"/>
      <c r="L122" s="725"/>
      <c r="M122" s="728"/>
      <c r="N122" s="728"/>
      <c r="O122" s="725"/>
      <c r="P122" s="728"/>
      <c r="Q122" s="725"/>
      <c r="R122" s="728"/>
      <c r="S122" s="728"/>
      <c r="T122" s="725"/>
      <c r="U122" s="728"/>
      <c r="V122" s="728"/>
      <c r="W122" s="725"/>
      <c r="X122" s="728"/>
      <c r="Y122" s="728"/>
      <c r="Z122" s="728"/>
      <c r="AA122" s="725"/>
      <c r="AB122" s="728"/>
      <c r="AC122" s="728"/>
      <c r="AD122" s="728"/>
    </row>
    <row r="123" spans="2:30">
      <c r="B123" s="728"/>
      <c r="C123" s="725"/>
      <c r="D123" s="728"/>
      <c r="E123" s="728"/>
      <c r="F123" s="728"/>
      <c r="G123" s="725"/>
      <c r="H123" s="728"/>
      <c r="I123" s="728"/>
      <c r="J123" s="725"/>
      <c r="K123" s="728"/>
      <c r="L123" s="725"/>
      <c r="M123" s="728"/>
      <c r="N123" s="728"/>
      <c r="O123" s="725"/>
      <c r="P123" s="728"/>
      <c r="Q123" s="725"/>
      <c r="R123" s="728"/>
      <c r="S123" s="728"/>
      <c r="T123" s="725"/>
      <c r="U123" s="728"/>
      <c r="V123" s="728"/>
      <c r="W123" s="725"/>
      <c r="X123" s="728"/>
      <c r="Y123" s="728"/>
      <c r="Z123" s="728"/>
      <c r="AA123" s="725"/>
      <c r="AB123" s="728"/>
      <c r="AC123" s="728"/>
      <c r="AD123" s="728"/>
    </row>
    <row r="124" spans="2:30">
      <c r="B124" s="728"/>
      <c r="C124" s="725"/>
      <c r="D124" s="728"/>
      <c r="E124" s="728"/>
      <c r="F124" s="728"/>
      <c r="G124" s="725"/>
      <c r="H124" s="728"/>
      <c r="I124" s="728"/>
      <c r="J124" s="725"/>
      <c r="K124" s="728"/>
      <c r="L124" s="725"/>
      <c r="M124" s="728"/>
      <c r="N124" s="728"/>
      <c r="O124" s="725"/>
      <c r="P124" s="728"/>
      <c r="Q124" s="725"/>
      <c r="R124" s="728"/>
      <c r="S124" s="728"/>
      <c r="T124" s="725"/>
      <c r="U124" s="728"/>
      <c r="V124" s="728"/>
      <c r="W124" s="725"/>
      <c r="X124" s="728"/>
      <c r="Y124" s="728"/>
      <c r="Z124" s="728"/>
      <c r="AA124" s="725"/>
      <c r="AB124" s="728"/>
      <c r="AC124" s="728"/>
      <c r="AD124" s="728"/>
    </row>
    <row r="125" spans="2:30">
      <c r="B125" s="728"/>
      <c r="C125" s="725"/>
      <c r="D125" s="728"/>
      <c r="E125" s="728"/>
      <c r="F125" s="728"/>
      <c r="G125" s="725"/>
      <c r="H125" s="728"/>
      <c r="I125" s="728"/>
      <c r="J125" s="725"/>
      <c r="K125" s="728"/>
      <c r="L125" s="725"/>
      <c r="M125" s="728"/>
      <c r="N125" s="728"/>
      <c r="O125" s="725"/>
      <c r="P125" s="728"/>
      <c r="Q125" s="725"/>
      <c r="R125" s="728"/>
      <c r="S125" s="728"/>
      <c r="T125" s="725"/>
      <c r="U125" s="728"/>
      <c r="V125" s="728"/>
      <c r="W125" s="725"/>
      <c r="X125" s="728"/>
      <c r="Y125" s="728"/>
      <c r="Z125" s="728"/>
      <c r="AA125" s="725"/>
      <c r="AB125" s="728"/>
      <c r="AC125" s="728"/>
      <c r="AD125" s="728"/>
    </row>
    <row r="126" spans="2:30">
      <c r="B126" s="728"/>
      <c r="C126" s="725"/>
      <c r="D126" s="728"/>
      <c r="E126" s="728"/>
      <c r="F126" s="728"/>
      <c r="G126" s="725"/>
      <c r="H126" s="728"/>
      <c r="I126" s="728"/>
      <c r="J126" s="725"/>
      <c r="K126" s="728"/>
      <c r="L126" s="725"/>
      <c r="M126" s="728"/>
      <c r="N126" s="728"/>
      <c r="O126" s="725"/>
      <c r="P126" s="728"/>
      <c r="Q126" s="725"/>
      <c r="R126" s="728"/>
      <c r="S126" s="728"/>
      <c r="T126" s="725"/>
      <c r="U126" s="728"/>
      <c r="V126" s="728"/>
      <c r="W126" s="725"/>
      <c r="X126" s="728"/>
      <c r="Y126" s="728"/>
      <c r="Z126" s="728"/>
      <c r="AA126" s="725"/>
      <c r="AB126" s="728"/>
      <c r="AC126" s="728"/>
      <c r="AD126" s="728"/>
    </row>
    <row r="127" spans="2:30">
      <c r="B127" s="728"/>
      <c r="C127" s="725"/>
      <c r="D127" s="728"/>
      <c r="E127" s="728"/>
      <c r="F127" s="728"/>
      <c r="G127" s="725"/>
      <c r="H127" s="728"/>
      <c r="I127" s="728"/>
      <c r="J127" s="725"/>
      <c r="K127" s="728"/>
      <c r="L127" s="725"/>
      <c r="M127" s="728"/>
      <c r="N127" s="728"/>
      <c r="O127" s="725"/>
      <c r="P127" s="728"/>
      <c r="Q127" s="725"/>
      <c r="R127" s="728"/>
      <c r="S127" s="728"/>
      <c r="T127" s="725"/>
      <c r="U127" s="728"/>
      <c r="V127" s="728"/>
      <c r="W127" s="725"/>
      <c r="X127" s="728"/>
      <c r="Y127" s="728"/>
      <c r="Z127" s="728"/>
      <c r="AA127" s="725"/>
      <c r="AB127" s="728"/>
      <c r="AC127" s="728"/>
      <c r="AD127" s="728"/>
    </row>
    <row r="128" spans="2:30">
      <c r="B128" s="728"/>
      <c r="C128" s="725"/>
      <c r="D128" s="728"/>
      <c r="E128" s="728"/>
      <c r="F128" s="728"/>
      <c r="G128" s="725"/>
      <c r="H128" s="728"/>
      <c r="I128" s="728"/>
      <c r="J128" s="725"/>
      <c r="K128" s="728"/>
      <c r="L128" s="725"/>
      <c r="M128" s="728"/>
      <c r="N128" s="728"/>
      <c r="O128" s="725"/>
      <c r="P128" s="728"/>
      <c r="Q128" s="725"/>
      <c r="R128" s="728"/>
      <c r="S128" s="728"/>
      <c r="T128" s="725"/>
      <c r="U128" s="728"/>
      <c r="V128" s="728"/>
      <c r="W128" s="725"/>
      <c r="X128" s="728"/>
      <c r="Y128" s="728"/>
      <c r="Z128" s="728"/>
      <c r="AA128" s="725"/>
      <c r="AB128" s="728"/>
      <c r="AC128" s="728"/>
      <c r="AD128" s="728"/>
    </row>
    <row r="129" spans="2:30">
      <c r="B129" s="728"/>
      <c r="C129" s="725"/>
      <c r="D129" s="728"/>
      <c r="E129" s="728"/>
      <c r="F129" s="728"/>
      <c r="G129" s="725"/>
      <c r="H129" s="728"/>
      <c r="I129" s="728"/>
      <c r="J129" s="725"/>
      <c r="K129" s="728"/>
      <c r="L129" s="725"/>
      <c r="M129" s="728"/>
      <c r="N129" s="728"/>
      <c r="O129" s="725"/>
      <c r="P129" s="728"/>
      <c r="Q129" s="725"/>
      <c r="R129" s="728"/>
      <c r="S129" s="728"/>
      <c r="T129" s="725"/>
      <c r="U129" s="728"/>
      <c r="V129" s="728"/>
      <c r="W129" s="725"/>
      <c r="X129" s="728"/>
      <c r="Y129" s="728"/>
      <c r="Z129" s="728"/>
      <c r="AA129" s="725"/>
      <c r="AB129" s="728"/>
      <c r="AC129" s="728"/>
      <c r="AD129" s="728"/>
    </row>
    <row r="130" spans="2:30">
      <c r="B130" s="728"/>
      <c r="C130" s="725"/>
      <c r="D130" s="728"/>
      <c r="E130" s="728"/>
      <c r="F130" s="728"/>
      <c r="G130" s="725"/>
      <c r="H130" s="728"/>
      <c r="I130" s="728"/>
      <c r="J130" s="725"/>
      <c r="K130" s="728"/>
      <c r="L130" s="725"/>
      <c r="M130" s="728"/>
      <c r="N130" s="728"/>
      <c r="O130" s="725"/>
      <c r="P130" s="728"/>
      <c r="Q130" s="725"/>
      <c r="R130" s="728"/>
      <c r="S130" s="728"/>
      <c r="T130" s="725"/>
      <c r="U130" s="728"/>
      <c r="V130" s="728"/>
      <c r="W130" s="725"/>
      <c r="X130" s="728"/>
      <c r="Y130" s="728"/>
      <c r="Z130" s="728"/>
      <c r="AA130" s="725"/>
      <c r="AB130" s="728"/>
      <c r="AC130" s="728"/>
      <c r="AD130" s="728"/>
    </row>
    <row r="131" spans="2:30">
      <c r="B131" s="728"/>
      <c r="C131" s="725"/>
      <c r="D131" s="728"/>
      <c r="E131" s="728"/>
      <c r="F131" s="728"/>
      <c r="G131" s="725"/>
      <c r="H131" s="728"/>
      <c r="I131" s="728"/>
      <c r="J131" s="725"/>
      <c r="K131" s="728"/>
      <c r="L131" s="725"/>
      <c r="M131" s="728"/>
      <c r="N131" s="728"/>
      <c r="O131" s="725"/>
      <c r="P131" s="728"/>
      <c r="Q131" s="725"/>
      <c r="R131" s="728"/>
      <c r="S131" s="728"/>
      <c r="T131" s="725"/>
      <c r="U131" s="728"/>
      <c r="V131" s="728"/>
      <c r="W131" s="725"/>
      <c r="X131" s="728"/>
      <c r="Y131" s="728"/>
      <c r="Z131" s="728"/>
      <c r="AA131" s="725"/>
      <c r="AB131" s="728"/>
      <c r="AC131" s="728"/>
      <c r="AD131" s="728"/>
    </row>
    <row r="132" spans="2:30">
      <c r="B132" s="728"/>
      <c r="C132" s="725"/>
      <c r="D132" s="728"/>
      <c r="E132" s="728"/>
      <c r="F132" s="728"/>
      <c r="G132" s="725"/>
      <c r="H132" s="728"/>
      <c r="I132" s="728"/>
      <c r="J132" s="725"/>
      <c r="K132" s="728"/>
      <c r="L132" s="725"/>
      <c r="M132" s="728"/>
      <c r="N132" s="728"/>
      <c r="O132" s="725"/>
      <c r="P132" s="728"/>
      <c r="Q132" s="725"/>
      <c r="R132" s="728"/>
      <c r="S132" s="728"/>
      <c r="T132" s="725"/>
      <c r="U132" s="728"/>
      <c r="V132" s="728"/>
      <c r="W132" s="725"/>
      <c r="X132" s="728"/>
      <c r="Y132" s="728"/>
      <c r="Z132" s="728"/>
      <c r="AA132" s="725"/>
      <c r="AB132" s="728"/>
      <c r="AC132" s="728"/>
      <c r="AD132" s="728"/>
    </row>
    <row r="133" spans="2:30">
      <c r="B133" s="728"/>
      <c r="C133" s="725"/>
      <c r="D133" s="728"/>
      <c r="E133" s="728"/>
      <c r="F133" s="728"/>
      <c r="G133" s="725"/>
      <c r="H133" s="728"/>
      <c r="I133" s="728"/>
      <c r="J133" s="725"/>
      <c r="K133" s="728"/>
      <c r="L133" s="725"/>
      <c r="M133" s="728"/>
      <c r="N133" s="728"/>
      <c r="O133" s="725"/>
      <c r="P133" s="728"/>
      <c r="Q133" s="725"/>
      <c r="R133" s="728"/>
      <c r="S133" s="728"/>
      <c r="T133" s="725"/>
      <c r="U133" s="728"/>
      <c r="V133" s="728"/>
      <c r="W133" s="725"/>
      <c r="X133" s="728"/>
      <c r="Y133" s="728"/>
      <c r="Z133" s="728"/>
      <c r="AA133" s="725"/>
      <c r="AB133" s="728"/>
      <c r="AC133" s="728"/>
      <c r="AD133" s="728"/>
    </row>
    <row r="134" spans="2:30">
      <c r="B134" s="728"/>
      <c r="C134" s="725"/>
      <c r="D134" s="728"/>
      <c r="E134" s="728"/>
      <c r="F134" s="728"/>
      <c r="G134" s="725"/>
      <c r="H134" s="728"/>
      <c r="I134" s="728"/>
      <c r="J134" s="725"/>
      <c r="K134" s="728"/>
      <c r="L134" s="725"/>
      <c r="M134" s="728"/>
      <c r="N134" s="728"/>
      <c r="O134" s="725"/>
      <c r="P134" s="728"/>
      <c r="Q134" s="725"/>
      <c r="R134" s="728"/>
      <c r="S134" s="728"/>
      <c r="T134" s="725"/>
      <c r="U134" s="728"/>
      <c r="V134" s="728"/>
      <c r="W134" s="725"/>
      <c r="X134" s="728"/>
      <c r="Y134" s="728"/>
      <c r="Z134" s="728"/>
      <c r="AA134" s="725"/>
      <c r="AB134" s="728"/>
      <c r="AC134" s="728"/>
      <c r="AD134" s="728"/>
    </row>
    <row r="135" spans="2:30">
      <c r="B135" s="728"/>
      <c r="C135" s="725"/>
      <c r="D135" s="728"/>
      <c r="E135" s="728"/>
      <c r="F135" s="728"/>
      <c r="G135" s="725"/>
      <c r="H135" s="728"/>
      <c r="I135" s="728"/>
      <c r="J135" s="725"/>
      <c r="K135" s="728"/>
      <c r="L135" s="725"/>
      <c r="M135" s="728"/>
      <c r="N135" s="728"/>
      <c r="O135" s="725"/>
      <c r="P135" s="728"/>
      <c r="Q135" s="725"/>
      <c r="R135" s="728"/>
      <c r="S135" s="728"/>
      <c r="T135" s="725"/>
      <c r="U135" s="728"/>
      <c r="V135" s="728"/>
      <c r="W135" s="725"/>
      <c r="X135" s="728"/>
      <c r="Y135" s="728"/>
      <c r="Z135" s="728"/>
      <c r="AA135" s="725"/>
      <c r="AB135" s="728"/>
      <c r="AC135" s="728"/>
      <c r="AD135" s="728"/>
    </row>
    <row r="136" spans="2:30">
      <c r="B136" s="728"/>
      <c r="C136" s="725"/>
      <c r="D136" s="728"/>
      <c r="E136" s="728"/>
      <c r="F136" s="728"/>
      <c r="G136" s="725"/>
      <c r="H136" s="728"/>
      <c r="I136" s="728"/>
      <c r="J136" s="725"/>
      <c r="K136" s="728"/>
      <c r="L136" s="725"/>
      <c r="M136" s="728"/>
      <c r="N136" s="728"/>
      <c r="O136" s="725"/>
      <c r="P136" s="728"/>
      <c r="Q136" s="725"/>
      <c r="R136" s="728"/>
      <c r="S136" s="728"/>
      <c r="T136" s="725"/>
      <c r="U136" s="728"/>
      <c r="V136" s="728"/>
      <c r="W136" s="725"/>
      <c r="X136" s="728"/>
      <c r="Y136" s="728"/>
      <c r="Z136" s="728"/>
      <c r="AA136" s="725"/>
      <c r="AB136" s="728"/>
      <c r="AC136" s="728"/>
      <c r="AD136" s="728"/>
    </row>
    <row r="137" spans="2:30">
      <c r="B137" s="728"/>
      <c r="C137" s="725"/>
      <c r="D137" s="728"/>
      <c r="E137" s="728"/>
      <c r="F137" s="728"/>
      <c r="G137" s="725"/>
      <c r="H137" s="728"/>
      <c r="I137" s="728"/>
      <c r="J137" s="725"/>
      <c r="K137" s="728"/>
      <c r="L137" s="725"/>
      <c r="M137" s="728"/>
      <c r="N137" s="728"/>
      <c r="O137" s="725"/>
      <c r="P137" s="728"/>
      <c r="Q137" s="725"/>
      <c r="R137" s="728"/>
      <c r="S137" s="728"/>
      <c r="T137" s="725"/>
      <c r="U137" s="728"/>
      <c r="V137" s="728"/>
      <c r="W137" s="725"/>
      <c r="X137" s="728"/>
      <c r="Y137" s="728"/>
      <c r="Z137" s="728"/>
      <c r="AA137" s="725"/>
      <c r="AB137" s="728"/>
      <c r="AC137" s="728"/>
      <c r="AD137" s="728"/>
    </row>
    <row r="138" spans="2:30">
      <c r="B138" s="728"/>
      <c r="C138" s="725"/>
      <c r="D138" s="728"/>
      <c r="E138" s="728"/>
      <c r="F138" s="728"/>
      <c r="G138" s="725"/>
      <c r="H138" s="728"/>
      <c r="I138" s="728"/>
      <c r="J138" s="725"/>
      <c r="K138" s="728"/>
      <c r="L138" s="725"/>
      <c r="M138" s="728"/>
      <c r="N138" s="728"/>
      <c r="O138" s="725"/>
      <c r="P138" s="728"/>
      <c r="Q138" s="725"/>
      <c r="R138" s="728"/>
      <c r="S138" s="728"/>
      <c r="T138" s="725"/>
      <c r="U138" s="728"/>
      <c r="V138" s="728"/>
      <c r="W138" s="725"/>
      <c r="X138" s="728"/>
      <c r="Y138" s="728"/>
      <c r="Z138" s="728"/>
      <c r="AA138" s="725"/>
      <c r="AB138" s="728"/>
      <c r="AC138" s="728"/>
      <c r="AD138" s="728"/>
    </row>
    <row r="139" spans="2:30">
      <c r="B139" s="728"/>
      <c r="C139" s="725"/>
      <c r="D139" s="728"/>
      <c r="E139" s="728"/>
      <c r="F139" s="728"/>
      <c r="G139" s="725"/>
      <c r="H139" s="728"/>
      <c r="I139" s="728"/>
      <c r="J139" s="725"/>
      <c r="K139" s="728"/>
      <c r="L139" s="725"/>
      <c r="M139" s="728"/>
      <c r="N139" s="728"/>
      <c r="O139" s="725"/>
      <c r="P139" s="728"/>
      <c r="Q139" s="725"/>
      <c r="R139" s="728"/>
      <c r="S139" s="728"/>
      <c r="T139" s="725"/>
      <c r="U139" s="728"/>
      <c r="V139" s="728"/>
      <c r="W139" s="725"/>
      <c r="X139" s="728"/>
      <c r="Y139" s="728"/>
      <c r="Z139" s="728"/>
      <c r="AA139" s="725"/>
      <c r="AB139" s="728"/>
      <c r="AC139" s="728"/>
      <c r="AD139" s="728"/>
    </row>
    <row r="140" spans="2:30">
      <c r="B140" s="728"/>
      <c r="C140" s="725"/>
      <c r="D140" s="728"/>
      <c r="E140" s="728"/>
      <c r="F140" s="728"/>
      <c r="G140" s="725"/>
      <c r="H140" s="728"/>
      <c r="I140" s="728"/>
      <c r="J140" s="725"/>
      <c r="K140" s="728"/>
      <c r="L140" s="725"/>
      <c r="M140" s="728"/>
      <c r="N140" s="728"/>
      <c r="O140" s="725"/>
      <c r="P140" s="728"/>
      <c r="Q140" s="725"/>
      <c r="R140" s="728"/>
      <c r="S140" s="728"/>
      <c r="T140" s="725"/>
      <c r="U140" s="728"/>
      <c r="V140" s="728"/>
      <c r="W140" s="725"/>
      <c r="X140" s="728"/>
      <c r="Y140" s="728"/>
      <c r="Z140" s="728"/>
      <c r="AA140" s="725"/>
      <c r="AB140" s="728"/>
      <c r="AC140" s="728"/>
      <c r="AD140" s="728"/>
    </row>
    <row r="141" spans="2:30">
      <c r="B141" s="728"/>
      <c r="C141" s="725"/>
      <c r="D141" s="728"/>
      <c r="E141" s="728"/>
      <c r="F141" s="728"/>
      <c r="G141" s="725"/>
      <c r="H141" s="728"/>
      <c r="I141" s="728"/>
      <c r="J141" s="725"/>
      <c r="K141" s="728"/>
      <c r="L141" s="725"/>
      <c r="M141" s="728"/>
      <c r="N141" s="728"/>
      <c r="O141" s="725"/>
      <c r="P141" s="728"/>
      <c r="Q141" s="725"/>
      <c r="R141" s="728"/>
      <c r="S141" s="728"/>
      <c r="T141" s="725"/>
      <c r="U141" s="728"/>
      <c r="V141" s="728"/>
      <c r="W141" s="725"/>
      <c r="X141" s="728"/>
      <c r="Y141" s="728"/>
      <c r="Z141" s="728"/>
      <c r="AA141" s="725"/>
      <c r="AB141" s="728"/>
      <c r="AC141" s="728"/>
      <c r="AD141" s="728"/>
    </row>
    <row r="142" spans="2:30">
      <c r="B142" s="728"/>
      <c r="C142" s="725"/>
      <c r="D142" s="728"/>
      <c r="E142" s="728"/>
      <c r="F142" s="728"/>
      <c r="G142" s="725"/>
      <c r="H142" s="728"/>
      <c r="I142" s="728"/>
      <c r="J142" s="725"/>
      <c r="K142" s="728"/>
      <c r="L142" s="725"/>
      <c r="M142" s="728"/>
      <c r="N142" s="728"/>
      <c r="O142" s="725"/>
      <c r="P142" s="728"/>
      <c r="Q142" s="725"/>
      <c r="R142" s="728"/>
      <c r="S142" s="728"/>
      <c r="T142" s="725"/>
      <c r="U142" s="728"/>
      <c r="V142" s="728"/>
      <c r="W142" s="725"/>
      <c r="X142" s="728"/>
      <c r="Y142" s="728"/>
      <c r="Z142" s="728"/>
      <c r="AA142" s="725"/>
      <c r="AB142" s="728"/>
      <c r="AC142" s="728"/>
      <c r="AD142" s="728"/>
    </row>
    <row r="143" spans="2:30">
      <c r="B143" s="728"/>
      <c r="C143" s="725"/>
      <c r="D143" s="728"/>
      <c r="E143" s="728"/>
      <c r="F143" s="728"/>
      <c r="G143" s="725"/>
      <c r="H143" s="728"/>
      <c r="I143" s="728"/>
      <c r="J143" s="725"/>
      <c r="K143" s="728"/>
      <c r="L143" s="725"/>
      <c r="M143" s="728"/>
      <c r="N143" s="728"/>
      <c r="O143" s="725"/>
      <c r="P143" s="728"/>
      <c r="Q143" s="725"/>
      <c r="R143" s="728"/>
      <c r="S143" s="728"/>
      <c r="T143" s="725"/>
      <c r="U143" s="728"/>
      <c r="V143" s="728"/>
      <c r="W143" s="725"/>
      <c r="X143" s="728"/>
      <c r="Y143" s="728"/>
      <c r="Z143" s="728"/>
      <c r="AA143" s="725"/>
      <c r="AB143" s="728"/>
      <c r="AC143" s="728"/>
      <c r="AD143" s="728"/>
    </row>
    <row r="144" spans="2:30">
      <c r="B144" s="728"/>
      <c r="C144" s="725"/>
      <c r="D144" s="728"/>
      <c r="E144" s="728"/>
      <c r="F144" s="728"/>
      <c r="G144" s="725"/>
      <c r="H144" s="728"/>
      <c r="I144" s="728"/>
      <c r="J144" s="725"/>
      <c r="K144" s="728"/>
      <c r="L144" s="725"/>
      <c r="M144" s="728"/>
      <c r="N144" s="728"/>
      <c r="O144" s="725"/>
      <c r="P144" s="728"/>
      <c r="Q144" s="725"/>
      <c r="R144" s="728"/>
      <c r="S144" s="728"/>
      <c r="T144" s="725"/>
      <c r="U144" s="728"/>
      <c r="V144" s="728"/>
      <c r="W144" s="725"/>
      <c r="X144" s="728"/>
      <c r="Y144" s="728"/>
      <c r="Z144" s="728"/>
      <c r="AA144" s="725"/>
      <c r="AB144" s="728"/>
      <c r="AC144" s="728"/>
      <c r="AD144" s="728"/>
    </row>
    <row r="145" spans="2:30">
      <c r="B145" s="728"/>
      <c r="C145" s="725"/>
      <c r="D145" s="728"/>
      <c r="E145" s="728"/>
      <c r="F145" s="728"/>
      <c r="G145" s="725"/>
      <c r="H145" s="728"/>
      <c r="I145" s="728"/>
      <c r="J145" s="725"/>
      <c r="K145" s="728"/>
      <c r="L145" s="725"/>
      <c r="M145" s="728"/>
      <c r="N145" s="728"/>
      <c r="O145" s="725"/>
      <c r="P145" s="728"/>
      <c r="Q145" s="725"/>
      <c r="R145" s="728"/>
      <c r="S145" s="728"/>
      <c r="T145" s="725"/>
      <c r="U145" s="728"/>
      <c r="V145" s="728"/>
      <c r="W145" s="725"/>
      <c r="X145" s="728"/>
      <c r="Y145" s="728"/>
      <c r="Z145" s="728"/>
      <c r="AA145" s="725"/>
      <c r="AB145" s="728"/>
      <c r="AC145" s="728"/>
      <c r="AD145" s="728"/>
    </row>
    <row r="146" spans="2:30">
      <c r="B146" s="728"/>
      <c r="C146" s="725"/>
      <c r="D146" s="728"/>
      <c r="E146" s="728"/>
      <c r="F146" s="728"/>
      <c r="G146" s="725"/>
      <c r="H146" s="728"/>
      <c r="I146" s="728"/>
      <c r="J146" s="725"/>
      <c r="K146" s="728"/>
      <c r="L146" s="725"/>
      <c r="M146" s="728"/>
      <c r="N146" s="728"/>
      <c r="O146" s="725"/>
      <c r="P146" s="728"/>
      <c r="Q146" s="725"/>
      <c r="R146" s="728"/>
      <c r="S146" s="728"/>
      <c r="T146" s="725"/>
      <c r="U146" s="728"/>
      <c r="V146" s="728"/>
      <c r="W146" s="725"/>
      <c r="X146" s="728"/>
      <c r="Y146" s="728"/>
      <c r="Z146" s="728"/>
      <c r="AA146" s="725"/>
      <c r="AB146" s="728"/>
      <c r="AC146" s="728"/>
      <c r="AD146" s="728"/>
    </row>
    <row r="147" spans="2:30">
      <c r="B147" s="728"/>
      <c r="C147" s="725"/>
      <c r="D147" s="728"/>
      <c r="E147" s="728"/>
      <c r="F147" s="728"/>
      <c r="G147" s="725"/>
      <c r="H147" s="728"/>
      <c r="I147" s="728"/>
      <c r="J147" s="725"/>
      <c r="K147" s="728"/>
      <c r="L147" s="725"/>
      <c r="M147" s="728"/>
      <c r="N147" s="728"/>
      <c r="O147" s="725"/>
      <c r="P147" s="728"/>
      <c r="Q147" s="725"/>
      <c r="R147" s="728"/>
      <c r="S147" s="728"/>
      <c r="T147" s="725"/>
      <c r="U147" s="728"/>
      <c r="V147" s="728"/>
      <c r="W147" s="725"/>
      <c r="X147" s="728"/>
      <c r="Y147" s="728"/>
      <c r="Z147" s="728"/>
      <c r="AA147" s="725"/>
      <c r="AB147" s="728"/>
      <c r="AC147" s="728"/>
      <c r="AD147" s="728"/>
    </row>
    <row r="148" spans="2:30">
      <c r="B148" s="728"/>
      <c r="C148" s="725"/>
      <c r="D148" s="728"/>
      <c r="E148" s="728"/>
      <c r="F148" s="728"/>
      <c r="G148" s="725"/>
      <c r="H148" s="728"/>
      <c r="I148" s="728"/>
      <c r="J148" s="725"/>
      <c r="K148" s="728"/>
      <c r="L148" s="725"/>
      <c r="M148" s="728"/>
      <c r="N148" s="728"/>
      <c r="O148" s="725"/>
      <c r="P148" s="728"/>
      <c r="Q148" s="725"/>
      <c r="R148" s="728"/>
      <c r="S148" s="728"/>
      <c r="T148" s="725"/>
      <c r="U148" s="728"/>
      <c r="V148" s="728"/>
      <c r="W148" s="725"/>
      <c r="X148" s="728"/>
      <c r="Y148" s="728"/>
      <c r="Z148" s="728"/>
      <c r="AA148" s="725"/>
      <c r="AB148" s="728"/>
      <c r="AC148" s="728"/>
      <c r="AD148" s="728"/>
    </row>
    <row r="149" spans="2:30">
      <c r="B149" s="728"/>
      <c r="C149" s="725"/>
      <c r="D149" s="728"/>
      <c r="E149" s="728"/>
      <c r="F149" s="728"/>
      <c r="G149" s="725"/>
      <c r="H149" s="728"/>
      <c r="I149" s="728"/>
      <c r="J149" s="725"/>
      <c r="K149" s="728"/>
      <c r="L149" s="725"/>
      <c r="M149" s="728"/>
      <c r="N149" s="728"/>
      <c r="O149" s="725"/>
      <c r="P149" s="728"/>
      <c r="Q149" s="725"/>
      <c r="R149" s="728"/>
      <c r="S149" s="728"/>
      <c r="T149" s="725"/>
      <c r="U149" s="728"/>
      <c r="V149" s="728"/>
      <c r="W149" s="725"/>
      <c r="X149" s="728"/>
      <c r="Y149" s="728"/>
      <c r="Z149" s="728"/>
      <c r="AA149" s="725"/>
      <c r="AB149" s="728"/>
      <c r="AC149" s="728"/>
      <c r="AD149" s="728"/>
    </row>
    <row r="150" spans="2:30">
      <c r="B150" s="728"/>
      <c r="C150" s="725"/>
      <c r="D150" s="728"/>
      <c r="E150" s="728"/>
      <c r="F150" s="728"/>
      <c r="G150" s="725"/>
      <c r="H150" s="728"/>
      <c r="I150" s="728"/>
      <c r="J150" s="725"/>
      <c r="K150" s="728"/>
      <c r="L150" s="725"/>
      <c r="M150" s="728"/>
      <c r="N150" s="728"/>
      <c r="O150" s="725"/>
      <c r="P150" s="728"/>
      <c r="Q150" s="725"/>
      <c r="R150" s="728"/>
      <c r="S150" s="728"/>
      <c r="T150" s="725"/>
      <c r="U150" s="728"/>
      <c r="V150" s="728"/>
      <c r="W150" s="725"/>
      <c r="X150" s="728"/>
      <c r="Y150" s="728"/>
      <c r="Z150" s="728"/>
      <c r="AA150" s="725"/>
      <c r="AB150" s="728"/>
      <c r="AC150" s="728"/>
      <c r="AD150" s="728"/>
    </row>
    <row r="151" spans="2:30">
      <c r="B151" s="728"/>
      <c r="C151" s="725"/>
      <c r="D151" s="728"/>
      <c r="E151" s="728"/>
      <c r="F151" s="728"/>
      <c r="G151" s="725"/>
      <c r="H151" s="728"/>
      <c r="I151" s="728"/>
      <c r="J151" s="725"/>
      <c r="K151" s="728"/>
      <c r="L151" s="725"/>
      <c r="M151" s="728"/>
      <c r="N151" s="728"/>
      <c r="O151" s="725"/>
      <c r="P151" s="728"/>
      <c r="Q151" s="725"/>
      <c r="R151" s="728"/>
      <c r="S151" s="728"/>
      <c r="T151" s="725"/>
      <c r="U151" s="728"/>
      <c r="V151" s="728"/>
      <c r="W151" s="725"/>
      <c r="X151" s="728"/>
      <c r="Y151" s="728"/>
      <c r="Z151" s="728"/>
      <c r="AA151" s="725"/>
      <c r="AB151" s="728"/>
      <c r="AC151" s="728"/>
      <c r="AD151" s="728"/>
    </row>
    <row r="152" spans="2:30">
      <c r="B152" s="728"/>
      <c r="C152" s="725"/>
      <c r="D152" s="728"/>
      <c r="E152" s="728"/>
      <c r="F152" s="728"/>
      <c r="G152" s="725"/>
      <c r="H152" s="728"/>
      <c r="I152" s="728"/>
      <c r="J152" s="725"/>
      <c r="K152" s="728"/>
      <c r="L152" s="725"/>
      <c r="M152" s="728"/>
      <c r="N152" s="728"/>
      <c r="O152" s="725"/>
      <c r="P152" s="728"/>
      <c r="Q152" s="725"/>
      <c r="R152" s="728"/>
      <c r="S152" s="728"/>
      <c r="T152" s="725"/>
      <c r="U152" s="728"/>
      <c r="V152" s="728"/>
      <c r="W152" s="725"/>
      <c r="X152" s="728"/>
      <c r="Y152" s="728"/>
      <c r="Z152" s="728"/>
      <c r="AA152" s="725"/>
      <c r="AB152" s="728"/>
      <c r="AC152" s="728"/>
      <c r="AD152" s="728"/>
    </row>
    <row r="153" spans="2:30">
      <c r="B153" s="728"/>
      <c r="C153" s="725"/>
      <c r="D153" s="728"/>
      <c r="E153" s="728"/>
      <c r="F153" s="728"/>
      <c r="G153" s="725"/>
      <c r="H153" s="728"/>
      <c r="I153" s="728"/>
      <c r="J153" s="725"/>
      <c r="K153" s="728"/>
      <c r="L153" s="725"/>
      <c r="M153" s="728"/>
      <c r="N153" s="728"/>
      <c r="O153" s="725"/>
      <c r="P153" s="728"/>
      <c r="Q153" s="725"/>
      <c r="R153" s="728"/>
      <c r="S153" s="728"/>
      <c r="T153" s="725"/>
      <c r="U153" s="728"/>
      <c r="V153" s="728"/>
      <c r="W153" s="725"/>
      <c r="X153" s="728"/>
      <c r="Y153" s="728"/>
      <c r="Z153" s="728"/>
      <c r="AA153" s="725"/>
      <c r="AB153" s="728"/>
      <c r="AC153" s="728"/>
      <c r="AD153" s="728"/>
    </row>
    <row r="154" spans="2:30">
      <c r="B154" s="728"/>
      <c r="C154" s="725"/>
      <c r="D154" s="728"/>
      <c r="E154" s="728"/>
      <c r="F154" s="728"/>
      <c r="G154" s="725"/>
      <c r="H154" s="728"/>
      <c r="I154" s="728"/>
      <c r="J154" s="725"/>
      <c r="K154" s="728"/>
      <c r="L154" s="725"/>
      <c r="M154" s="728"/>
      <c r="N154" s="728"/>
      <c r="O154" s="725"/>
      <c r="P154" s="728"/>
      <c r="Q154" s="725"/>
      <c r="R154" s="728"/>
      <c r="S154" s="728"/>
      <c r="T154" s="725"/>
      <c r="U154" s="728"/>
      <c r="V154" s="728"/>
      <c r="W154" s="725"/>
      <c r="X154" s="728"/>
      <c r="Y154" s="728"/>
      <c r="Z154" s="728"/>
      <c r="AA154" s="725"/>
      <c r="AB154" s="728"/>
      <c r="AC154" s="728"/>
      <c r="AD154" s="728"/>
    </row>
    <row r="155" spans="2:30">
      <c r="B155" s="728"/>
      <c r="C155" s="725"/>
      <c r="D155" s="728"/>
      <c r="E155" s="728"/>
      <c r="F155" s="728"/>
      <c r="G155" s="725"/>
      <c r="H155" s="728"/>
      <c r="I155" s="728"/>
      <c r="J155" s="725"/>
      <c r="K155" s="728"/>
      <c r="L155" s="725"/>
      <c r="M155" s="728"/>
      <c r="N155" s="728"/>
      <c r="O155" s="725"/>
      <c r="P155" s="728"/>
      <c r="Q155" s="725"/>
      <c r="R155" s="728"/>
      <c r="S155" s="728"/>
      <c r="T155" s="725"/>
      <c r="U155" s="728"/>
      <c r="V155" s="728"/>
      <c r="W155" s="725"/>
      <c r="X155" s="728"/>
      <c r="Y155" s="728"/>
      <c r="Z155" s="728"/>
      <c r="AA155" s="725"/>
      <c r="AB155" s="728"/>
      <c r="AC155" s="728"/>
      <c r="AD155" s="728"/>
    </row>
    <row r="156" spans="2:30">
      <c r="B156" s="728"/>
      <c r="C156" s="725"/>
      <c r="D156" s="728"/>
      <c r="E156" s="728"/>
      <c r="F156" s="728"/>
      <c r="G156" s="725"/>
      <c r="H156" s="728"/>
      <c r="I156" s="728"/>
      <c r="J156" s="725"/>
      <c r="K156" s="728"/>
      <c r="L156" s="725"/>
      <c r="M156" s="728"/>
      <c r="N156" s="728"/>
      <c r="O156" s="725"/>
      <c r="P156" s="728"/>
      <c r="Q156" s="725"/>
      <c r="R156" s="728"/>
      <c r="S156" s="728"/>
      <c r="T156" s="725"/>
      <c r="U156" s="728"/>
      <c r="V156" s="728"/>
      <c r="W156" s="725"/>
      <c r="X156" s="728"/>
      <c r="Y156" s="728"/>
      <c r="Z156" s="728"/>
      <c r="AA156" s="725"/>
      <c r="AB156" s="728"/>
      <c r="AC156" s="728"/>
      <c r="AD156" s="728"/>
    </row>
    <row r="157" spans="2:30">
      <c r="B157" s="728"/>
      <c r="C157" s="725"/>
      <c r="D157" s="728"/>
      <c r="E157" s="728"/>
      <c r="F157" s="728"/>
      <c r="G157" s="725"/>
      <c r="H157" s="728"/>
      <c r="I157" s="728"/>
      <c r="J157" s="725"/>
      <c r="K157" s="728"/>
      <c r="L157" s="725"/>
      <c r="M157" s="728"/>
      <c r="N157" s="728"/>
      <c r="O157" s="725"/>
      <c r="P157" s="728"/>
      <c r="Q157" s="725"/>
      <c r="R157" s="728"/>
      <c r="S157" s="728"/>
      <c r="T157" s="725"/>
      <c r="U157" s="728"/>
      <c r="V157" s="728"/>
      <c r="W157" s="725"/>
      <c r="X157" s="728"/>
      <c r="Y157" s="728"/>
      <c r="Z157" s="728"/>
      <c r="AA157" s="725"/>
      <c r="AB157" s="728"/>
      <c r="AC157" s="728"/>
      <c r="AD157" s="728"/>
    </row>
    <row r="158" spans="2:30">
      <c r="B158" s="728"/>
      <c r="C158" s="725"/>
      <c r="D158" s="728"/>
      <c r="E158" s="728"/>
      <c r="F158" s="728"/>
      <c r="G158" s="725"/>
      <c r="H158" s="728"/>
      <c r="I158" s="728"/>
      <c r="J158" s="725"/>
      <c r="K158" s="728"/>
      <c r="L158" s="725"/>
      <c r="M158" s="728"/>
      <c r="N158" s="728"/>
      <c r="O158" s="725"/>
      <c r="P158" s="728"/>
      <c r="Q158" s="725"/>
      <c r="R158" s="728"/>
      <c r="S158" s="728"/>
      <c r="T158" s="725"/>
      <c r="U158" s="728"/>
      <c r="V158" s="728"/>
      <c r="W158" s="725"/>
      <c r="X158" s="728"/>
      <c r="Y158" s="728"/>
      <c r="Z158" s="728"/>
      <c r="AA158" s="725"/>
      <c r="AB158" s="728"/>
      <c r="AC158" s="728"/>
      <c r="AD158" s="728"/>
    </row>
    <row r="159" spans="2:30">
      <c r="B159" s="728"/>
      <c r="C159" s="725"/>
      <c r="D159" s="728"/>
      <c r="E159" s="728"/>
      <c r="F159" s="728"/>
      <c r="G159" s="725"/>
      <c r="H159" s="728"/>
      <c r="I159" s="728"/>
      <c r="J159" s="725"/>
      <c r="K159" s="728"/>
      <c r="L159" s="725"/>
      <c r="M159" s="728"/>
      <c r="N159" s="728"/>
      <c r="O159" s="725"/>
      <c r="P159" s="728"/>
      <c r="Q159" s="725"/>
      <c r="R159" s="728"/>
      <c r="S159" s="728"/>
      <c r="T159" s="725"/>
      <c r="U159" s="728"/>
      <c r="V159" s="728"/>
      <c r="W159" s="725"/>
      <c r="X159" s="728"/>
      <c r="Y159" s="728"/>
      <c r="Z159" s="728"/>
      <c r="AA159" s="725"/>
      <c r="AB159" s="728"/>
      <c r="AC159" s="728"/>
      <c r="AD159" s="728"/>
    </row>
    <row r="160" spans="2:30">
      <c r="B160" s="728"/>
      <c r="C160" s="725"/>
      <c r="D160" s="728"/>
      <c r="E160" s="728"/>
      <c r="F160" s="728"/>
      <c r="G160" s="725"/>
      <c r="H160" s="728"/>
      <c r="I160" s="728"/>
      <c r="J160" s="725"/>
      <c r="K160" s="728"/>
      <c r="L160" s="725"/>
      <c r="M160" s="728"/>
      <c r="N160" s="728"/>
      <c r="O160" s="725"/>
      <c r="P160" s="728"/>
      <c r="Q160" s="725"/>
      <c r="R160" s="728"/>
      <c r="S160" s="728"/>
      <c r="T160" s="725"/>
      <c r="U160" s="728"/>
      <c r="V160" s="728"/>
      <c r="W160" s="725"/>
      <c r="X160" s="728"/>
      <c r="Y160" s="728"/>
      <c r="Z160" s="728"/>
      <c r="AA160" s="725"/>
      <c r="AB160" s="728"/>
      <c r="AC160" s="728"/>
      <c r="AD160" s="728"/>
    </row>
    <row r="161" spans="2:30">
      <c r="B161" s="728"/>
      <c r="C161" s="725"/>
      <c r="D161" s="728"/>
      <c r="E161" s="728"/>
      <c r="F161" s="728"/>
      <c r="G161" s="725"/>
      <c r="H161" s="728"/>
      <c r="I161" s="728"/>
      <c r="J161" s="725"/>
      <c r="K161" s="728"/>
      <c r="L161" s="725"/>
      <c r="M161" s="728"/>
      <c r="N161" s="728"/>
      <c r="O161" s="725"/>
      <c r="P161" s="728"/>
      <c r="Q161" s="725"/>
      <c r="R161" s="728"/>
      <c r="S161" s="728"/>
      <c r="T161" s="725"/>
      <c r="U161" s="728"/>
      <c r="V161" s="728"/>
      <c r="W161" s="725"/>
      <c r="X161" s="728"/>
      <c r="Y161" s="728"/>
      <c r="Z161" s="728"/>
      <c r="AA161" s="725"/>
      <c r="AB161" s="728"/>
      <c r="AC161" s="728"/>
      <c r="AD161" s="728"/>
    </row>
    <row r="162" spans="2:30">
      <c r="B162" s="728"/>
      <c r="C162" s="725"/>
      <c r="D162" s="728"/>
      <c r="E162" s="728"/>
      <c r="F162" s="728"/>
      <c r="G162" s="725"/>
      <c r="H162" s="728"/>
      <c r="I162" s="728"/>
      <c r="J162" s="725"/>
      <c r="K162" s="728"/>
      <c r="L162" s="725"/>
      <c r="M162" s="728"/>
      <c r="N162" s="728"/>
      <c r="O162" s="725"/>
      <c r="P162" s="728"/>
      <c r="Q162" s="725"/>
      <c r="R162" s="728"/>
      <c r="S162" s="728"/>
      <c r="T162" s="725"/>
      <c r="U162" s="728"/>
      <c r="V162" s="728"/>
      <c r="W162" s="725"/>
      <c r="X162" s="728"/>
      <c r="Y162" s="728"/>
      <c r="Z162" s="728"/>
      <c r="AA162" s="725"/>
      <c r="AB162" s="728"/>
      <c r="AC162" s="728"/>
      <c r="AD162" s="728"/>
    </row>
    <row r="163" spans="2:30">
      <c r="B163" s="728"/>
      <c r="C163" s="725"/>
      <c r="D163" s="728"/>
      <c r="E163" s="728"/>
      <c r="F163" s="728"/>
      <c r="G163" s="725"/>
      <c r="H163" s="728"/>
      <c r="I163" s="728"/>
      <c r="J163" s="725"/>
      <c r="K163" s="728"/>
      <c r="L163" s="725"/>
      <c r="M163" s="728"/>
      <c r="N163" s="728"/>
      <c r="O163" s="725"/>
      <c r="P163" s="728"/>
      <c r="Q163" s="725"/>
      <c r="R163" s="728"/>
      <c r="S163" s="728"/>
      <c r="T163" s="725"/>
      <c r="U163" s="728"/>
      <c r="V163" s="728"/>
      <c r="W163" s="725"/>
      <c r="X163" s="728"/>
      <c r="Y163" s="728"/>
      <c r="Z163" s="728"/>
      <c r="AA163" s="725"/>
      <c r="AB163" s="728"/>
      <c r="AC163" s="728"/>
      <c r="AD163" s="728"/>
    </row>
    <row r="164" spans="2:30">
      <c r="B164" s="728"/>
      <c r="C164" s="725"/>
      <c r="D164" s="728"/>
      <c r="E164" s="728"/>
      <c r="F164" s="728"/>
      <c r="G164" s="725"/>
      <c r="H164" s="728"/>
      <c r="I164" s="728"/>
      <c r="J164" s="725"/>
      <c r="K164" s="728"/>
      <c r="L164" s="725"/>
      <c r="M164" s="728"/>
      <c r="N164" s="728"/>
      <c r="O164" s="725"/>
      <c r="P164" s="728"/>
      <c r="Q164" s="725"/>
      <c r="R164" s="728"/>
      <c r="S164" s="728"/>
      <c r="T164" s="725"/>
      <c r="U164" s="728"/>
      <c r="V164" s="728"/>
      <c r="W164" s="725"/>
      <c r="X164" s="728"/>
      <c r="Y164" s="728"/>
      <c r="Z164" s="728"/>
      <c r="AA164" s="725"/>
      <c r="AB164" s="728"/>
      <c r="AC164" s="728"/>
      <c r="AD164" s="728"/>
    </row>
    <row r="165" spans="2:30">
      <c r="B165" s="728"/>
      <c r="C165" s="725"/>
      <c r="D165" s="728"/>
      <c r="E165" s="728"/>
      <c r="F165" s="728"/>
      <c r="G165" s="725"/>
      <c r="H165" s="728"/>
      <c r="I165" s="728"/>
      <c r="J165" s="725"/>
      <c r="K165" s="728"/>
      <c r="L165" s="725"/>
      <c r="M165" s="728"/>
      <c r="N165" s="728"/>
      <c r="O165" s="725"/>
      <c r="P165" s="728"/>
      <c r="Q165" s="725"/>
      <c r="R165" s="728"/>
      <c r="S165" s="728"/>
      <c r="T165" s="725"/>
      <c r="U165" s="728"/>
      <c r="V165" s="728"/>
      <c r="W165" s="725"/>
      <c r="X165" s="728"/>
      <c r="Y165" s="728"/>
      <c r="Z165" s="728"/>
      <c r="AA165" s="725"/>
      <c r="AB165" s="728"/>
      <c r="AC165" s="728"/>
      <c r="AD165" s="728"/>
    </row>
    <row r="166" spans="2:30">
      <c r="B166" s="728"/>
      <c r="C166" s="725"/>
      <c r="D166" s="728"/>
      <c r="E166" s="728"/>
      <c r="F166" s="728"/>
      <c r="G166" s="725"/>
      <c r="H166" s="728"/>
      <c r="I166" s="728"/>
      <c r="J166" s="725"/>
      <c r="K166" s="728"/>
      <c r="L166" s="725"/>
      <c r="M166" s="728"/>
      <c r="N166" s="728"/>
      <c r="O166" s="725"/>
      <c r="P166" s="728"/>
      <c r="Q166" s="725"/>
      <c r="R166" s="728"/>
      <c r="S166" s="728"/>
      <c r="T166" s="725"/>
      <c r="U166" s="728"/>
      <c r="V166" s="728"/>
      <c r="W166" s="725"/>
      <c r="X166" s="728"/>
      <c r="Y166" s="728"/>
      <c r="Z166" s="728"/>
      <c r="AA166" s="725"/>
      <c r="AB166" s="728"/>
      <c r="AC166" s="728"/>
      <c r="AD166" s="728"/>
    </row>
    <row r="167" spans="2:30">
      <c r="B167" s="728"/>
      <c r="C167" s="725"/>
      <c r="D167" s="728"/>
      <c r="E167" s="728"/>
      <c r="F167" s="728"/>
      <c r="G167" s="725"/>
      <c r="H167" s="728"/>
      <c r="I167" s="728"/>
      <c r="J167" s="725"/>
      <c r="K167" s="728"/>
      <c r="L167" s="725"/>
      <c r="M167" s="728"/>
      <c r="N167" s="728"/>
      <c r="O167" s="725"/>
      <c r="P167" s="728"/>
      <c r="Q167" s="725"/>
      <c r="R167" s="728"/>
      <c r="S167" s="728"/>
      <c r="T167" s="725"/>
      <c r="U167" s="728"/>
      <c r="V167" s="728"/>
      <c r="W167" s="725"/>
      <c r="X167" s="728"/>
      <c r="Y167" s="728"/>
      <c r="Z167" s="728"/>
      <c r="AA167" s="725"/>
      <c r="AB167" s="728"/>
      <c r="AC167" s="728"/>
      <c r="AD167" s="728"/>
    </row>
    <row r="168" spans="2:30">
      <c r="B168" s="728"/>
      <c r="C168" s="725"/>
      <c r="D168" s="728"/>
      <c r="E168" s="728"/>
      <c r="F168" s="728"/>
      <c r="G168" s="725"/>
      <c r="H168" s="728"/>
      <c r="I168" s="728"/>
      <c r="J168" s="725"/>
      <c r="K168" s="728"/>
      <c r="L168" s="725"/>
      <c r="M168" s="728"/>
      <c r="N168" s="728"/>
      <c r="O168" s="725"/>
      <c r="P168" s="728"/>
      <c r="Q168" s="725"/>
      <c r="R168" s="728"/>
      <c r="S168" s="728"/>
      <c r="T168" s="725"/>
      <c r="U168" s="728"/>
      <c r="V168" s="728"/>
      <c r="W168" s="725"/>
      <c r="X168" s="728"/>
      <c r="Y168" s="728"/>
      <c r="Z168" s="728"/>
      <c r="AA168" s="725"/>
      <c r="AB168" s="728"/>
      <c r="AC168" s="728"/>
      <c r="AD168" s="728"/>
    </row>
    <row r="169" spans="2:30">
      <c r="B169" s="728"/>
      <c r="C169" s="725"/>
      <c r="D169" s="728"/>
      <c r="E169" s="728"/>
      <c r="F169" s="728"/>
      <c r="G169" s="725"/>
      <c r="H169" s="728"/>
      <c r="I169" s="728"/>
      <c r="J169" s="725"/>
      <c r="K169" s="728"/>
      <c r="L169" s="725"/>
      <c r="M169" s="728"/>
      <c r="N169" s="728"/>
      <c r="O169" s="725"/>
      <c r="P169" s="728"/>
      <c r="Q169" s="725"/>
      <c r="R169" s="728"/>
      <c r="S169" s="728"/>
      <c r="T169" s="725"/>
      <c r="U169" s="728"/>
      <c r="V169" s="728"/>
      <c r="W169" s="725"/>
      <c r="X169" s="728"/>
      <c r="Y169" s="728"/>
      <c r="Z169" s="728"/>
      <c r="AA169" s="725"/>
      <c r="AB169" s="728"/>
      <c r="AC169" s="728"/>
      <c r="AD169" s="728"/>
    </row>
    <row r="170" spans="2:30">
      <c r="B170" s="728"/>
      <c r="C170" s="725"/>
      <c r="D170" s="728"/>
      <c r="E170" s="728"/>
      <c r="F170" s="728"/>
      <c r="G170" s="725"/>
      <c r="H170" s="728"/>
      <c r="I170" s="728"/>
      <c r="J170" s="725"/>
      <c r="K170" s="728"/>
      <c r="L170" s="725"/>
      <c r="M170" s="728"/>
      <c r="N170" s="728"/>
      <c r="O170" s="725"/>
      <c r="P170" s="728"/>
      <c r="Q170" s="725"/>
      <c r="R170" s="728"/>
      <c r="S170" s="728"/>
      <c r="T170" s="725"/>
      <c r="U170" s="728"/>
      <c r="V170" s="728"/>
      <c r="W170" s="725"/>
      <c r="X170" s="728"/>
      <c r="Y170" s="728"/>
      <c r="Z170" s="728"/>
      <c r="AA170" s="725"/>
      <c r="AB170" s="728"/>
      <c r="AC170" s="728"/>
      <c r="AD170" s="728"/>
    </row>
    <row r="171" spans="2:30">
      <c r="B171" s="728"/>
      <c r="C171" s="725"/>
      <c r="D171" s="728"/>
      <c r="E171" s="728"/>
      <c r="F171" s="728"/>
      <c r="G171" s="725"/>
      <c r="H171" s="728"/>
      <c r="I171" s="728"/>
      <c r="J171" s="725"/>
      <c r="K171" s="728"/>
      <c r="L171" s="725"/>
      <c r="M171" s="728"/>
      <c r="N171" s="728"/>
      <c r="O171" s="725"/>
      <c r="P171" s="728"/>
      <c r="Q171" s="725"/>
      <c r="R171" s="728"/>
      <c r="S171" s="728"/>
      <c r="T171" s="725"/>
      <c r="U171" s="728"/>
      <c r="V171" s="728"/>
      <c r="W171" s="725"/>
      <c r="X171" s="728"/>
      <c r="Y171" s="728"/>
      <c r="Z171" s="728"/>
      <c r="AA171" s="725"/>
      <c r="AB171" s="728"/>
      <c r="AC171" s="728"/>
      <c r="AD171" s="728"/>
    </row>
    <row r="172" spans="2:30">
      <c r="B172" s="728"/>
      <c r="C172" s="725"/>
      <c r="D172" s="728"/>
      <c r="E172" s="728"/>
      <c r="F172" s="728"/>
      <c r="G172" s="725"/>
      <c r="H172" s="728"/>
      <c r="I172" s="728"/>
      <c r="J172" s="725"/>
      <c r="K172" s="728"/>
      <c r="L172" s="725"/>
      <c r="M172" s="728"/>
      <c r="N172" s="728"/>
      <c r="O172" s="725"/>
      <c r="P172" s="728"/>
      <c r="Q172" s="725"/>
      <c r="R172" s="728"/>
      <c r="S172" s="728"/>
      <c r="T172" s="725"/>
      <c r="U172" s="728"/>
      <c r="V172" s="728"/>
      <c r="W172" s="725"/>
      <c r="X172" s="728"/>
      <c r="Y172" s="728"/>
      <c r="Z172" s="728"/>
      <c r="AA172" s="725"/>
      <c r="AB172" s="728"/>
      <c r="AC172" s="728"/>
      <c r="AD172" s="728"/>
    </row>
    <row r="173" spans="2:30">
      <c r="B173" s="728"/>
      <c r="C173" s="725"/>
      <c r="D173" s="728"/>
      <c r="E173" s="728"/>
      <c r="F173" s="728"/>
      <c r="G173" s="725"/>
      <c r="H173" s="728"/>
      <c r="I173" s="728"/>
      <c r="J173" s="725"/>
      <c r="K173" s="728"/>
      <c r="L173" s="725"/>
      <c r="M173" s="728"/>
      <c r="N173" s="728"/>
      <c r="O173" s="725"/>
      <c r="P173" s="728"/>
      <c r="Q173" s="725"/>
      <c r="R173" s="728"/>
      <c r="S173" s="728"/>
      <c r="T173" s="725"/>
      <c r="U173" s="728"/>
      <c r="V173" s="728"/>
      <c r="W173" s="725"/>
      <c r="X173" s="728"/>
      <c r="Y173" s="728"/>
      <c r="Z173" s="728"/>
      <c r="AA173" s="725"/>
      <c r="AB173" s="728"/>
      <c r="AC173" s="728"/>
      <c r="AD173" s="728"/>
    </row>
    <row r="174" spans="2:30">
      <c r="B174" s="728"/>
      <c r="C174" s="725"/>
      <c r="D174" s="728"/>
      <c r="E174" s="728"/>
      <c r="F174" s="728"/>
      <c r="G174" s="725"/>
      <c r="H174" s="728"/>
      <c r="I174" s="728"/>
      <c r="J174" s="725"/>
      <c r="K174" s="728"/>
      <c r="L174" s="725"/>
      <c r="M174" s="728"/>
      <c r="N174" s="728"/>
      <c r="O174" s="725"/>
      <c r="P174" s="728"/>
      <c r="Q174" s="725"/>
      <c r="R174" s="728"/>
      <c r="S174" s="728"/>
      <c r="T174" s="725"/>
      <c r="U174" s="728"/>
      <c r="V174" s="728"/>
      <c r="W174" s="725"/>
      <c r="X174" s="728"/>
      <c r="Y174" s="728"/>
      <c r="Z174" s="728"/>
      <c r="AA174" s="725"/>
      <c r="AB174" s="728"/>
      <c r="AC174" s="728"/>
      <c r="AD174" s="728"/>
    </row>
    <row r="175" spans="2:30">
      <c r="B175" s="728"/>
      <c r="C175" s="725"/>
      <c r="D175" s="728"/>
      <c r="E175" s="728"/>
      <c r="F175" s="728"/>
      <c r="G175" s="725"/>
      <c r="H175" s="728"/>
      <c r="I175" s="728"/>
      <c r="J175" s="725"/>
      <c r="K175" s="728"/>
      <c r="L175" s="725"/>
      <c r="M175" s="728"/>
      <c r="N175" s="728"/>
      <c r="O175" s="725"/>
      <c r="P175" s="728"/>
      <c r="Q175" s="725"/>
      <c r="R175" s="728"/>
      <c r="S175" s="728"/>
      <c r="T175" s="725"/>
      <c r="U175" s="728"/>
      <c r="V175" s="728"/>
      <c r="W175" s="725"/>
      <c r="X175" s="728"/>
      <c r="Y175" s="728"/>
      <c r="Z175" s="728"/>
      <c r="AA175" s="725"/>
      <c r="AB175" s="728"/>
      <c r="AC175" s="728"/>
      <c r="AD175" s="728"/>
    </row>
    <row r="176" spans="2:30">
      <c r="B176" s="728"/>
      <c r="C176" s="725"/>
      <c r="D176" s="728"/>
      <c r="E176" s="728"/>
      <c r="F176" s="728"/>
      <c r="G176" s="725"/>
      <c r="H176" s="728"/>
      <c r="I176" s="728"/>
      <c r="J176" s="725"/>
      <c r="K176" s="728"/>
      <c r="L176" s="725"/>
      <c r="M176" s="728"/>
      <c r="N176" s="728"/>
      <c r="O176" s="725"/>
      <c r="P176" s="728"/>
      <c r="Q176" s="725"/>
      <c r="R176" s="728"/>
      <c r="S176" s="728"/>
      <c r="T176" s="725"/>
      <c r="U176" s="728"/>
      <c r="V176" s="728"/>
      <c r="W176" s="725"/>
      <c r="X176" s="728"/>
      <c r="Y176" s="728"/>
      <c r="Z176" s="728"/>
      <c r="AA176" s="725"/>
      <c r="AB176" s="728"/>
      <c r="AC176" s="728"/>
      <c r="AD176" s="728"/>
    </row>
    <row r="177" spans="2:30">
      <c r="B177" s="728"/>
      <c r="C177" s="725"/>
      <c r="D177" s="728"/>
      <c r="E177" s="728"/>
      <c r="F177" s="728"/>
      <c r="G177" s="725"/>
      <c r="H177" s="728"/>
      <c r="I177" s="728"/>
      <c r="J177" s="725"/>
      <c r="K177" s="728"/>
      <c r="L177" s="725"/>
      <c r="M177" s="728"/>
      <c r="N177" s="728"/>
      <c r="O177" s="725"/>
      <c r="P177" s="728"/>
      <c r="Q177" s="725"/>
      <c r="R177" s="728"/>
      <c r="S177" s="728"/>
      <c r="T177" s="725"/>
      <c r="U177" s="728"/>
      <c r="V177" s="728"/>
      <c r="W177" s="725"/>
      <c r="X177" s="728"/>
      <c r="Y177" s="728"/>
      <c r="Z177" s="728"/>
      <c r="AA177" s="725"/>
      <c r="AB177" s="728"/>
      <c r="AC177" s="728"/>
      <c r="AD177" s="728"/>
    </row>
    <row r="178" spans="2:30">
      <c r="B178" s="728"/>
      <c r="C178" s="725"/>
      <c r="D178" s="728"/>
      <c r="E178" s="728"/>
      <c r="F178" s="728"/>
      <c r="G178" s="725"/>
      <c r="H178" s="728"/>
      <c r="I178" s="728"/>
      <c r="J178" s="725"/>
      <c r="K178" s="728"/>
      <c r="L178" s="725"/>
      <c r="M178" s="728"/>
      <c r="N178" s="728"/>
      <c r="O178" s="725"/>
      <c r="P178" s="728"/>
      <c r="Q178" s="725"/>
      <c r="R178" s="728"/>
      <c r="S178" s="728"/>
      <c r="T178" s="725"/>
      <c r="U178" s="728"/>
      <c r="V178" s="728"/>
      <c r="W178" s="725"/>
      <c r="X178" s="728"/>
      <c r="Y178" s="728"/>
      <c r="Z178" s="728"/>
      <c r="AA178" s="725"/>
      <c r="AB178" s="728"/>
      <c r="AC178" s="728"/>
      <c r="AD178" s="728"/>
    </row>
    <row r="179" spans="2:30">
      <c r="B179" s="728"/>
      <c r="C179" s="725"/>
      <c r="D179" s="728"/>
      <c r="E179" s="728"/>
      <c r="F179" s="728"/>
      <c r="G179" s="725"/>
      <c r="H179" s="728"/>
      <c r="I179" s="728"/>
      <c r="J179" s="725"/>
      <c r="K179" s="728"/>
      <c r="L179" s="725"/>
      <c r="M179" s="728"/>
      <c r="N179" s="728"/>
      <c r="O179" s="725"/>
      <c r="P179" s="728"/>
      <c r="Q179" s="725"/>
      <c r="R179" s="728"/>
      <c r="S179" s="728"/>
      <c r="T179" s="725"/>
      <c r="U179" s="728"/>
      <c r="V179" s="728"/>
      <c r="W179" s="725"/>
      <c r="X179" s="728"/>
      <c r="Y179" s="728"/>
      <c r="Z179" s="728"/>
      <c r="AA179" s="725"/>
      <c r="AB179" s="728"/>
      <c r="AC179" s="728"/>
      <c r="AD179" s="728"/>
    </row>
    <row r="180" spans="2:30">
      <c r="B180" s="728"/>
      <c r="C180" s="725"/>
      <c r="D180" s="728"/>
      <c r="E180" s="728"/>
      <c r="F180" s="728"/>
      <c r="G180" s="725"/>
      <c r="H180" s="728"/>
      <c r="I180" s="728"/>
      <c r="J180" s="725"/>
      <c r="K180" s="728"/>
      <c r="L180" s="725"/>
      <c r="M180" s="728"/>
      <c r="N180" s="728"/>
      <c r="O180" s="725"/>
      <c r="P180" s="728"/>
      <c r="Q180" s="725"/>
      <c r="R180" s="728"/>
      <c r="S180" s="728"/>
      <c r="T180" s="725"/>
      <c r="U180" s="728"/>
      <c r="V180" s="728"/>
      <c r="W180" s="725"/>
      <c r="X180" s="728"/>
      <c r="Y180" s="728"/>
      <c r="Z180" s="728"/>
      <c r="AA180" s="725"/>
      <c r="AB180" s="728"/>
      <c r="AC180" s="728"/>
      <c r="AD180" s="728"/>
    </row>
    <row r="181" spans="2:30">
      <c r="B181" s="728"/>
      <c r="C181" s="725"/>
      <c r="D181" s="728"/>
      <c r="E181" s="728"/>
      <c r="F181" s="728"/>
      <c r="G181" s="725"/>
      <c r="H181" s="728"/>
      <c r="I181" s="728"/>
      <c r="J181" s="725"/>
      <c r="K181" s="728"/>
      <c r="L181" s="725"/>
      <c r="M181" s="728"/>
      <c r="N181" s="728"/>
      <c r="O181" s="725"/>
      <c r="P181" s="728"/>
      <c r="Q181" s="725"/>
      <c r="R181" s="728"/>
      <c r="S181" s="728"/>
      <c r="T181" s="725"/>
      <c r="U181" s="728"/>
      <c r="V181" s="728"/>
      <c r="W181" s="725"/>
      <c r="X181" s="728"/>
      <c r="Y181" s="728"/>
      <c r="Z181" s="728"/>
      <c r="AA181" s="725"/>
      <c r="AB181" s="728"/>
      <c r="AC181" s="728"/>
      <c r="AD181" s="728"/>
    </row>
    <row r="182" spans="2:30">
      <c r="B182" s="728"/>
      <c r="C182" s="725"/>
      <c r="D182" s="728"/>
      <c r="E182" s="728"/>
      <c r="F182" s="728"/>
      <c r="G182" s="725"/>
      <c r="H182" s="728"/>
      <c r="I182" s="728"/>
      <c r="J182" s="725"/>
      <c r="K182" s="728"/>
      <c r="L182" s="725"/>
      <c r="M182" s="728"/>
      <c r="N182" s="728"/>
      <c r="O182" s="725"/>
      <c r="P182" s="728"/>
      <c r="Q182" s="725"/>
      <c r="R182" s="728"/>
      <c r="S182" s="728"/>
      <c r="T182" s="725"/>
      <c r="U182" s="728"/>
      <c r="V182" s="728"/>
      <c r="W182" s="725"/>
      <c r="X182" s="728"/>
      <c r="Y182" s="728"/>
      <c r="Z182" s="728"/>
      <c r="AA182" s="725"/>
      <c r="AB182" s="728"/>
      <c r="AC182" s="728"/>
      <c r="AD182" s="728"/>
    </row>
    <row r="183" spans="2:30">
      <c r="B183" s="728"/>
      <c r="C183" s="725"/>
      <c r="D183" s="728"/>
      <c r="E183" s="728"/>
      <c r="F183" s="728"/>
      <c r="G183" s="725"/>
      <c r="H183" s="728"/>
      <c r="I183" s="728"/>
      <c r="J183" s="725"/>
      <c r="K183" s="728"/>
      <c r="L183" s="725"/>
      <c r="M183" s="728"/>
      <c r="N183" s="728"/>
      <c r="O183" s="725"/>
      <c r="P183" s="728"/>
      <c r="Q183" s="725"/>
      <c r="R183" s="728"/>
      <c r="S183" s="728"/>
      <c r="T183" s="725"/>
      <c r="U183" s="728"/>
      <c r="V183" s="728"/>
      <c r="W183" s="725"/>
      <c r="X183" s="728"/>
      <c r="Y183" s="728"/>
      <c r="Z183" s="728"/>
      <c r="AA183" s="725"/>
      <c r="AB183" s="728"/>
      <c r="AC183" s="728"/>
      <c r="AD183" s="728"/>
    </row>
    <row r="184" spans="2:30">
      <c r="B184" s="728"/>
      <c r="C184" s="725"/>
      <c r="D184" s="728"/>
      <c r="E184" s="728"/>
      <c r="F184" s="728"/>
      <c r="G184" s="725"/>
      <c r="H184" s="728"/>
      <c r="I184" s="728"/>
      <c r="J184" s="725"/>
      <c r="K184" s="728"/>
      <c r="L184" s="725"/>
      <c r="M184" s="728"/>
      <c r="N184" s="728"/>
      <c r="O184" s="725"/>
      <c r="P184" s="728"/>
      <c r="Q184" s="725"/>
      <c r="R184" s="728"/>
      <c r="S184" s="728"/>
      <c r="T184" s="725"/>
      <c r="U184" s="728"/>
      <c r="V184" s="728"/>
      <c r="W184" s="725"/>
      <c r="X184" s="728"/>
      <c r="Y184" s="728"/>
      <c r="Z184" s="728"/>
      <c r="AA184" s="725"/>
      <c r="AB184" s="728"/>
      <c r="AC184" s="728"/>
      <c r="AD184" s="728"/>
    </row>
    <row r="185" spans="2:30">
      <c r="B185" s="728"/>
      <c r="C185" s="725"/>
      <c r="D185" s="728"/>
      <c r="E185" s="728"/>
      <c r="F185" s="728"/>
      <c r="G185" s="725"/>
      <c r="H185" s="728"/>
      <c r="I185" s="728"/>
      <c r="J185" s="725"/>
      <c r="K185" s="728"/>
      <c r="L185" s="725"/>
      <c r="M185" s="728"/>
      <c r="N185" s="728"/>
      <c r="O185" s="725"/>
      <c r="P185" s="728"/>
      <c r="Q185" s="725"/>
      <c r="R185" s="728"/>
      <c r="S185" s="728"/>
      <c r="T185" s="725"/>
      <c r="U185" s="728"/>
      <c r="V185" s="728"/>
      <c r="W185" s="725"/>
      <c r="X185" s="728"/>
      <c r="Y185" s="728"/>
      <c r="Z185" s="728"/>
      <c r="AA185" s="725"/>
      <c r="AB185" s="728"/>
      <c r="AC185" s="728"/>
      <c r="AD185" s="728"/>
    </row>
    <row r="186" spans="2:30">
      <c r="B186" s="728"/>
      <c r="C186" s="725"/>
      <c r="D186" s="728"/>
      <c r="E186" s="728"/>
      <c r="F186" s="728"/>
      <c r="G186" s="725"/>
      <c r="H186" s="728"/>
      <c r="I186" s="728"/>
      <c r="J186" s="725"/>
      <c r="K186" s="728"/>
      <c r="L186" s="725"/>
      <c r="M186" s="728"/>
      <c r="N186" s="728"/>
      <c r="O186" s="725"/>
      <c r="P186" s="728"/>
      <c r="Q186" s="725"/>
      <c r="R186" s="728"/>
      <c r="S186" s="728"/>
      <c r="T186" s="725"/>
      <c r="U186" s="728"/>
      <c r="V186" s="728"/>
      <c r="W186" s="725"/>
      <c r="X186" s="728"/>
      <c r="Y186" s="728"/>
      <c r="Z186" s="728"/>
      <c r="AA186" s="725"/>
      <c r="AB186" s="728"/>
      <c r="AC186" s="728"/>
      <c r="AD186" s="728"/>
    </row>
    <row r="187" spans="2:30">
      <c r="B187" s="728"/>
      <c r="C187" s="725"/>
      <c r="D187" s="728"/>
      <c r="E187" s="728"/>
      <c r="F187" s="728"/>
      <c r="G187" s="725"/>
      <c r="H187" s="728"/>
      <c r="I187" s="728"/>
      <c r="J187" s="725"/>
      <c r="K187" s="728"/>
      <c r="L187" s="725"/>
      <c r="M187" s="728"/>
      <c r="N187" s="728"/>
      <c r="O187" s="725"/>
      <c r="P187" s="728"/>
      <c r="Q187" s="725"/>
      <c r="R187" s="728"/>
      <c r="S187" s="728"/>
      <c r="T187" s="725"/>
      <c r="U187" s="728"/>
      <c r="V187" s="728"/>
      <c r="W187" s="725"/>
      <c r="X187" s="728"/>
      <c r="Y187" s="728"/>
      <c r="Z187" s="728"/>
      <c r="AA187" s="725"/>
      <c r="AB187" s="728"/>
      <c r="AC187" s="728"/>
      <c r="AD187" s="728"/>
    </row>
    <row r="188" spans="2:30">
      <c r="B188" s="728"/>
      <c r="C188" s="725"/>
      <c r="D188" s="728"/>
      <c r="E188" s="728"/>
      <c r="F188" s="728"/>
      <c r="G188" s="725"/>
      <c r="H188" s="728"/>
      <c r="I188" s="728"/>
      <c r="J188" s="725"/>
      <c r="K188" s="728"/>
      <c r="L188" s="725"/>
      <c r="M188" s="728"/>
      <c r="N188" s="728"/>
      <c r="O188" s="725"/>
      <c r="P188" s="728"/>
      <c r="Q188" s="725"/>
      <c r="R188" s="728"/>
      <c r="S188" s="728"/>
      <c r="T188" s="725"/>
      <c r="U188" s="728"/>
      <c r="V188" s="728"/>
      <c r="W188" s="725"/>
      <c r="X188" s="728"/>
      <c r="Y188" s="728"/>
      <c r="Z188" s="728"/>
      <c r="AA188" s="725"/>
      <c r="AB188" s="728"/>
      <c r="AC188" s="728"/>
      <c r="AD188" s="728"/>
    </row>
    <row r="189" spans="2:30">
      <c r="B189" s="728"/>
      <c r="C189" s="725"/>
      <c r="D189" s="728"/>
      <c r="E189" s="728"/>
      <c r="F189" s="728"/>
      <c r="G189" s="725"/>
      <c r="H189" s="728"/>
      <c r="I189" s="728"/>
      <c r="J189" s="725"/>
      <c r="K189" s="728"/>
      <c r="L189" s="725"/>
      <c r="M189" s="728"/>
      <c r="N189" s="728"/>
      <c r="O189" s="725"/>
      <c r="P189" s="728"/>
      <c r="Q189" s="725"/>
      <c r="R189" s="728"/>
      <c r="S189" s="728"/>
      <c r="T189" s="725"/>
      <c r="U189" s="728"/>
      <c r="V189" s="728"/>
      <c r="W189" s="725"/>
      <c r="X189" s="728"/>
      <c r="Y189" s="728"/>
      <c r="Z189" s="728"/>
      <c r="AA189" s="725"/>
      <c r="AB189" s="728"/>
      <c r="AC189" s="728"/>
      <c r="AD189" s="728"/>
    </row>
    <row r="190" spans="2:30">
      <c r="B190" s="728"/>
      <c r="C190" s="725"/>
      <c r="D190" s="728"/>
      <c r="E190" s="728"/>
      <c r="F190" s="728"/>
      <c r="G190" s="725"/>
      <c r="H190" s="728"/>
      <c r="I190" s="728"/>
      <c r="J190" s="725"/>
      <c r="K190" s="728"/>
      <c r="L190" s="725"/>
      <c r="M190" s="728"/>
      <c r="N190" s="728"/>
      <c r="O190" s="725"/>
      <c r="P190" s="728"/>
      <c r="Q190" s="725"/>
      <c r="R190" s="728"/>
      <c r="S190" s="728"/>
      <c r="T190" s="725"/>
      <c r="U190" s="728"/>
      <c r="V190" s="728"/>
      <c r="W190" s="725"/>
      <c r="X190" s="728"/>
      <c r="Y190" s="728"/>
      <c r="Z190" s="728"/>
      <c r="AA190" s="725"/>
      <c r="AB190" s="728"/>
      <c r="AC190" s="728"/>
      <c r="AD190" s="728"/>
    </row>
    <row r="191" spans="2:30">
      <c r="B191" s="728"/>
      <c r="C191" s="725"/>
      <c r="D191" s="728"/>
      <c r="E191" s="728"/>
      <c r="F191" s="728"/>
      <c r="G191" s="725"/>
      <c r="H191" s="728"/>
      <c r="I191" s="728"/>
      <c r="J191" s="725"/>
      <c r="K191" s="728"/>
      <c r="L191" s="725"/>
      <c r="M191" s="728"/>
      <c r="N191" s="728"/>
      <c r="O191" s="725"/>
      <c r="P191" s="728"/>
      <c r="Q191" s="725"/>
      <c r="R191" s="728"/>
      <c r="S191" s="728"/>
      <c r="T191" s="725"/>
      <c r="U191" s="728"/>
      <c r="V191" s="728"/>
      <c r="W191" s="725"/>
      <c r="X191" s="728"/>
      <c r="Y191" s="728"/>
      <c r="Z191" s="728"/>
      <c r="AA191" s="725"/>
      <c r="AB191" s="728"/>
      <c r="AC191" s="728"/>
      <c r="AD191" s="728"/>
    </row>
    <row r="192" spans="2:30">
      <c r="B192" s="728"/>
      <c r="C192" s="725"/>
      <c r="D192" s="728"/>
      <c r="E192" s="728"/>
      <c r="F192" s="728"/>
      <c r="G192" s="725"/>
      <c r="H192" s="728"/>
      <c r="I192" s="728"/>
      <c r="J192" s="725"/>
      <c r="K192" s="728"/>
      <c r="L192" s="725"/>
      <c r="M192" s="728"/>
      <c r="N192" s="728"/>
      <c r="O192" s="725"/>
      <c r="P192" s="728"/>
      <c r="Q192" s="725"/>
      <c r="R192" s="728"/>
      <c r="S192" s="728"/>
      <c r="T192" s="725"/>
      <c r="U192" s="728"/>
      <c r="V192" s="728"/>
      <c r="W192" s="725"/>
      <c r="X192" s="728"/>
      <c r="Y192" s="728"/>
      <c r="Z192" s="728"/>
      <c r="AA192" s="725"/>
      <c r="AB192" s="728"/>
      <c r="AC192" s="728"/>
      <c r="AD192" s="728"/>
    </row>
    <row r="193" spans="2:30">
      <c r="B193" s="728"/>
      <c r="C193" s="725"/>
      <c r="D193" s="728"/>
      <c r="E193" s="728"/>
      <c r="F193" s="728"/>
      <c r="G193" s="725"/>
      <c r="H193" s="728"/>
      <c r="I193" s="728"/>
      <c r="J193" s="725"/>
      <c r="K193" s="728"/>
      <c r="L193" s="725"/>
      <c r="M193" s="728"/>
      <c r="N193" s="728"/>
      <c r="O193" s="725"/>
      <c r="P193" s="728"/>
      <c r="Q193" s="725"/>
      <c r="R193" s="728"/>
      <c r="S193" s="728"/>
      <c r="T193" s="725"/>
      <c r="U193" s="728"/>
      <c r="V193" s="728"/>
      <c r="W193" s="725"/>
      <c r="X193" s="728"/>
      <c r="Y193" s="728"/>
      <c r="Z193" s="728"/>
      <c r="AA193" s="725"/>
      <c r="AB193" s="728"/>
      <c r="AC193" s="728"/>
      <c r="AD193" s="728"/>
    </row>
    <row r="194" spans="2:30">
      <c r="B194" s="728"/>
      <c r="C194" s="725"/>
      <c r="D194" s="728"/>
      <c r="E194" s="728"/>
      <c r="F194" s="728"/>
      <c r="G194" s="725"/>
      <c r="H194" s="728"/>
      <c r="I194" s="728"/>
      <c r="J194" s="725"/>
      <c r="K194" s="728"/>
      <c r="L194" s="725"/>
      <c r="M194" s="728"/>
      <c r="N194" s="728"/>
      <c r="O194" s="725"/>
      <c r="P194" s="728"/>
      <c r="Q194" s="725"/>
      <c r="R194" s="728"/>
      <c r="S194" s="728"/>
      <c r="T194" s="725"/>
      <c r="U194" s="728"/>
      <c r="V194" s="728"/>
      <c r="W194" s="725"/>
      <c r="X194" s="728"/>
      <c r="Y194" s="728"/>
      <c r="Z194" s="728"/>
      <c r="AA194" s="725"/>
      <c r="AB194" s="728"/>
      <c r="AC194" s="728"/>
      <c r="AD194" s="728"/>
    </row>
    <row r="195" spans="2:30">
      <c r="B195" s="728"/>
      <c r="C195" s="725"/>
      <c r="D195" s="728"/>
      <c r="E195" s="728"/>
      <c r="F195" s="728"/>
      <c r="G195" s="725"/>
      <c r="H195" s="728"/>
      <c r="I195" s="728"/>
      <c r="J195" s="725"/>
      <c r="K195" s="728"/>
      <c r="L195" s="725"/>
      <c r="M195" s="728"/>
      <c r="N195" s="728"/>
      <c r="O195" s="725"/>
      <c r="P195" s="728"/>
      <c r="Q195" s="725"/>
      <c r="R195" s="728"/>
      <c r="S195" s="728"/>
      <c r="T195" s="725"/>
      <c r="U195" s="728"/>
      <c r="V195" s="728"/>
      <c r="W195" s="725"/>
      <c r="X195" s="728"/>
      <c r="Y195" s="728"/>
      <c r="Z195" s="728"/>
      <c r="AA195" s="725"/>
      <c r="AB195" s="728"/>
      <c r="AC195" s="728"/>
      <c r="AD195" s="728"/>
    </row>
    <row r="196" spans="2:30">
      <c r="B196" s="728"/>
      <c r="C196" s="725"/>
      <c r="D196" s="728"/>
      <c r="E196" s="728"/>
      <c r="F196" s="728"/>
      <c r="G196" s="725"/>
      <c r="H196" s="728"/>
      <c r="I196" s="728"/>
      <c r="J196" s="725"/>
      <c r="K196" s="728"/>
      <c r="L196" s="725"/>
      <c r="M196" s="728"/>
      <c r="N196" s="728"/>
      <c r="O196" s="725"/>
      <c r="P196" s="728"/>
      <c r="Q196" s="725"/>
      <c r="R196" s="728"/>
      <c r="S196" s="728"/>
      <c r="T196" s="725"/>
      <c r="U196" s="728"/>
      <c r="V196" s="728"/>
      <c r="W196" s="725"/>
      <c r="X196" s="728"/>
      <c r="Y196" s="728"/>
      <c r="Z196" s="728"/>
      <c r="AA196" s="725"/>
      <c r="AB196" s="728"/>
      <c r="AC196" s="728"/>
      <c r="AD196" s="728"/>
    </row>
    <row r="197" spans="2:30">
      <c r="B197" s="728"/>
      <c r="C197" s="725"/>
      <c r="D197" s="728"/>
      <c r="E197" s="728"/>
      <c r="F197" s="728"/>
      <c r="G197" s="725"/>
      <c r="H197" s="728"/>
      <c r="I197" s="728"/>
      <c r="J197" s="725"/>
      <c r="K197" s="728"/>
      <c r="L197" s="725"/>
      <c r="M197" s="728"/>
      <c r="N197" s="728"/>
      <c r="O197" s="725"/>
      <c r="P197" s="728"/>
      <c r="Q197" s="725"/>
      <c r="R197" s="728"/>
      <c r="S197" s="728"/>
      <c r="T197" s="725"/>
      <c r="U197" s="728"/>
      <c r="V197" s="728"/>
      <c r="W197" s="725"/>
      <c r="X197" s="728"/>
      <c r="Y197" s="728"/>
      <c r="Z197" s="728"/>
      <c r="AA197" s="725"/>
      <c r="AB197" s="728"/>
      <c r="AC197" s="728"/>
      <c r="AD197" s="728"/>
    </row>
    <row r="198" spans="2:30">
      <c r="B198" s="728"/>
      <c r="C198" s="725"/>
      <c r="D198" s="728"/>
      <c r="E198" s="728"/>
      <c r="F198" s="728"/>
      <c r="G198" s="725"/>
      <c r="H198" s="728"/>
      <c r="I198" s="728"/>
      <c r="J198" s="725"/>
      <c r="K198" s="728"/>
      <c r="L198" s="725"/>
      <c r="M198" s="728"/>
      <c r="N198" s="728"/>
      <c r="O198" s="725"/>
      <c r="P198" s="728"/>
      <c r="Q198" s="725"/>
      <c r="R198" s="728"/>
      <c r="S198" s="728"/>
      <c r="T198" s="725"/>
      <c r="U198" s="728"/>
      <c r="V198" s="728"/>
      <c r="W198" s="725"/>
      <c r="X198" s="728"/>
      <c r="Y198" s="728"/>
      <c r="Z198" s="728"/>
      <c r="AA198" s="725"/>
      <c r="AB198" s="728"/>
      <c r="AC198" s="728"/>
      <c r="AD198" s="728"/>
    </row>
    <row r="199" spans="2:30">
      <c r="B199" s="728"/>
      <c r="C199" s="725"/>
      <c r="D199" s="728"/>
      <c r="E199" s="728"/>
      <c r="F199" s="728"/>
      <c r="G199" s="725"/>
      <c r="H199" s="728"/>
      <c r="I199" s="728"/>
      <c r="J199" s="725"/>
      <c r="K199" s="728"/>
      <c r="L199" s="725"/>
      <c r="M199" s="728"/>
      <c r="N199" s="728"/>
      <c r="O199" s="725"/>
      <c r="P199" s="728"/>
      <c r="Q199" s="725"/>
      <c r="R199" s="728"/>
      <c r="S199" s="728"/>
      <c r="T199" s="725"/>
      <c r="U199" s="728"/>
      <c r="V199" s="728"/>
      <c r="W199" s="725"/>
      <c r="X199" s="728"/>
      <c r="Y199" s="728"/>
      <c r="Z199" s="728"/>
      <c r="AA199" s="725"/>
      <c r="AB199" s="728"/>
      <c r="AC199" s="728"/>
      <c r="AD199" s="728"/>
    </row>
    <row r="200" spans="2:30">
      <c r="B200" s="728"/>
      <c r="C200" s="725"/>
      <c r="D200" s="728"/>
      <c r="E200" s="728"/>
      <c r="F200" s="728"/>
      <c r="G200" s="725"/>
      <c r="H200" s="728"/>
      <c r="I200" s="728"/>
      <c r="J200" s="725"/>
      <c r="K200" s="728"/>
      <c r="L200" s="725"/>
      <c r="M200" s="728"/>
      <c r="N200" s="728"/>
      <c r="O200" s="725"/>
      <c r="P200" s="728"/>
      <c r="Q200" s="725"/>
      <c r="R200" s="728"/>
      <c r="S200" s="728"/>
      <c r="T200" s="725"/>
      <c r="U200" s="728"/>
      <c r="V200" s="728"/>
      <c r="W200" s="725"/>
      <c r="X200" s="728"/>
      <c r="Y200" s="728"/>
      <c r="Z200" s="728"/>
      <c r="AA200" s="725"/>
      <c r="AB200" s="728"/>
      <c r="AC200" s="728"/>
      <c r="AD200" s="728"/>
    </row>
    <row r="201" spans="2:30">
      <c r="B201" s="728"/>
      <c r="C201" s="725"/>
      <c r="D201" s="728"/>
      <c r="E201" s="728"/>
      <c r="F201" s="728"/>
      <c r="G201" s="725"/>
      <c r="H201" s="728"/>
      <c r="I201" s="728"/>
      <c r="J201" s="725"/>
      <c r="K201" s="728"/>
      <c r="L201" s="725"/>
      <c r="M201" s="728"/>
      <c r="N201" s="728"/>
      <c r="O201" s="725"/>
      <c r="P201" s="728"/>
      <c r="Q201" s="725"/>
      <c r="R201" s="728"/>
      <c r="S201" s="728"/>
      <c r="T201" s="725"/>
      <c r="U201" s="728"/>
      <c r="V201" s="728"/>
      <c r="W201" s="725"/>
      <c r="X201" s="728"/>
      <c r="Y201" s="728"/>
      <c r="Z201" s="728"/>
      <c r="AA201" s="725"/>
      <c r="AB201" s="728"/>
      <c r="AC201" s="728"/>
      <c r="AD201" s="728"/>
    </row>
    <row r="202" spans="2:30">
      <c r="B202" s="728"/>
      <c r="C202" s="725"/>
      <c r="D202" s="728"/>
      <c r="E202" s="728"/>
      <c r="F202" s="728"/>
      <c r="G202" s="725"/>
      <c r="H202" s="728"/>
      <c r="I202" s="728"/>
      <c r="J202" s="725"/>
      <c r="K202" s="728"/>
      <c r="L202" s="725"/>
      <c r="M202" s="728"/>
      <c r="N202" s="728"/>
      <c r="O202" s="725"/>
      <c r="P202" s="728"/>
      <c r="Q202" s="725"/>
      <c r="R202" s="728"/>
      <c r="S202" s="728"/>
      <c r="T202" s="725"/>
      <c r="U202" s="728"/>
      <c r="V202" s="728"/>
      <c r="W202" s="725"/>
      <c r="X202" s="728"/>
      <c r="Y202" s="728"/>
      <c r="Z202" s="728"/>
      <c r="AA202" s="725"/>
      <c r="AB202" s="728"/>
      <c r="AC202" s="728"/>
      <c r="AD202" s="728"/>
    </row>
    <row r="203" spans="2:30">
      <c r="B203" s="728"/>
      <c r="C203" s="725"/>
      <c r="D203" s="728"/>
      <c r="E203" s="728"/>
      <c r="F203" s="728"/>
      <c r="G203" s="725"/>
      <c r="H203" s="728"/>
      <c r="I203" s="728"/>
      <c r="J203" s="725"/>
      <c r="K203" s="728"/>
      <c r="L203" s="725"/>
      <c r="M203" s="728"/>
      <c r="N203" s="728"/>
      <c r="O203" s="725"/>
      <c r="P203" s="728"/>
      <c r="Q203" s="725"/>
      <c r="R203" s="728"/>
      <c r="S203" s="728"/>
      <c r="T203" s="725"/>
      <c r="U203" s="728"/>
      <c r="V203" s="728"/>
      <c r="W203" s="725"/>
      <c r="X203" s="728"/>
      <c r="Y203" s="728"/>
      <c r="Z203" s="728"/>
      <c r="AA203" s="725"/>
      <c r="AB203" s="728"/>
      <c r="AC203" s="728"/>
      <c r="AD203" s="728"/>
    </row>
    <row r="204" spans="2:30">
      <c r="B204" s="728"/>
      <c r="C204" s="725"/>
      <c r="D204" s="728"/>
      <c r="E204" s="728"/>
      <c r="F204" s="728"/>
      <c r="G204" s="725"/>
      <c r="H204" s="728"/>
      <c r="I204" s="728"/>
      <c r="J204" s="725"/>
      <c r="K204" s="728"/>
      <c r="L204" s="725"/>
      <c r="M204" s="728"/>
      <c r="N204" s="728"/>
      <c r="O204" s="725"/>
      <c r="P204" s="728"/>
      <c r="Q204" s="725"/>
      <c r="R204" s="728"/>
      <c r="S204" s="728"/>
      <c r="T204" s="725"/>
      <c r="U204" s="728"/>
      <c r="V204" s="728"/>
      <c r="W204" s="725"/>
      <c r="X204" s="728"/>
      <c r="Y204" s="728"/>
      <c r="Z204" s="728"/>
      <c r="AA204" s="725"/>
      <c r="AB204" s="728"/>
      <c r="AC204" s="728"/>
      <c r="AD204" s="728"/>
    </row>
    <row r="205" spans="2:30">
      <c r="B205" s="728"/>
      <c r="C205" s="725"/>
      <c r="D205" s="728"/>
      <c r="E205" s="728"/>
      <c r="F205" s="728"/>
      <c r="G205" s="725"/>
      <c r="H205" s="728"/>
      <c r="I205" s="728"/>
      <c r="J205" s="725"/>
      <c r="K205" s="728"/>
      <c r="L205" s="725"/>
      <c r="M205" s="728"/>
      <c r="N205" s="728"/>
      <c r="O205" s="725"/>
      <c r="P205" s="728"/>
      <c r="Q205" s="725"/>
      <c r="R205" s="728"/>
      <c r="S205" s="728"/>
      <c r="T205" s="725"/>
      <c r="U205" s="728"/>
      <c r="V205" s="728"/>
      <c r="W205" s="725"/>
      <c r="X205" s="728"/>
      <c r="Y205" s="728"/>
      <c r="Z205" s="728"/>
      <c r="AA205" s="725"/>
      <c r="AB205" s="728"/>
      <c r="AC205" s="728"/>
      <c r="AD205" s="728"/>
    </row>
    <row r="206" spans="2:30">
      <c r="B206" s="728"/>
      <c r="C206" s="725"/>
      <c r="D206" s="728"/>
      <c r="E206" s="728"/>
      <c r="F206" s="728"/>
      <c r="G206" s="725"/>
      <c r="H206" s="728"/>
      <c r="I206" s="728"/>
      <c r="J206" s="725"/>
      <c r="K206" s="728"/>
      <c r="L206" s="725"/>
      <c r="M206" s="728"/>
      <c r="N206" s="728"/>
      <c r="O206" s="725"/>
      <c r="P206" s="728"/>
      <c r="Q206" s="725"/>
      <c r="R206" s="728"/>
      <c r="S206" s="728"/>
      <c r="T206" s="725"/>
      <c r="U206" s="728"/>
      <c r="V206" s="728"/>
      <c r="W206" s="725"/>
      <c r="X206" s="728"/>
      <c r="Y206" s="728"/>
      <c r="Z206" s="728"/>
      <c r="AA206" s="725"/>
      <c r="AB206" s="728"/>
      <c r="AC206" s="728"/>
      <c r="AD206" s="728"/>
    </row>
    <row r="207" spans="2:30">
      <c r="B207" s="728"/>
      <c r="C207" s="725"/>
      <c r="D207" s="728"/>
      <c r="E207" s="728"/>
      <c r="F207" s="728"/>
      <c r="G207" s="725"/>
      <c r="H207" s="728"/>
      <c r="I207" s="728"/>
      <c r="J207" s="725"/>
      <c r="K207" s="728"/>
      <c r="L207" s="725"/>
      <c r="M207" s="728"/>
      <c r="N207" s="728"/>
      <c r="O207" s="725"/>
      <c r="P207" s="728"/>
      <c r="Q207" s="725"/>
      <c r="R207" s="728"/>
      <c r="S207" s="728"/>
      <c r="T207" s="725"/>
      <c r="U207" s="728"/>
      <c r="V207" s="728"/>
      <c r="W207" s="725"/>
      <c r="X207" s="728"/>
      <c r="Y207" s="728"/>
      <c r="Z207" s="728"/>
      <c r="AA207" s="725"/>
      <c r="AB207" s="728"/>
      <c r="AC207" s="728"/>
      <c r="AD207" s="728"/>
    </row>
    <row r="208" spans="2:30">
      <c r="B208" s="728"/>
      <c r="C208" s="725"/>
      <c r="D208" s="728"/>
      <c r="E208" s="728"/>
      <c r="F208" s="728"/>
      <c r="G208" s="725"/>
      <c r="H208" s="728"/>
      <c r="I208" s="728"/>
      <c r="J208" s="725"/>
      <c r="K208" s="728"/>
      <c r="L208" s="725"/>
      <c r="M208" s="728"/>
      <c r="N208" s="728"/>
      <c r="O208" s="725"/>
      <c r="P208" s="728"/>
      <c r="Q208" s="725"/>
      <c r="R208" s="728"/>
      <c r="S208" s="728"/>
      <c r="T208" s="725"/>
      <c r="U208" s="728"/>
      <c r="V208" s="728"/>
      <c r="W208" s="725"/>
      <c r="X208" s="728"/>
      <c r="Y208" s="728"/>
      <c r="Z208" s="728"/>
      <c r="AA208" s="725"/>
      <c r="AB208" s="728"/>
      <c r="AC208" s="728"/>
      <c r="AD208" s="728"/>
    </row>
    <row r="209" spans="2:30">
      <c r="B209" s="728"/>
      <c r="C209" s="725"/>
      <c r="D209" s="728"/>
      <c r="E209" s="728"/>
      <c r="F209" s="728"/>
      <c r="G209" s="725"/>
      <c r="H209" s="728"/>
      <c r="I209" s="728"/>
      <c r="J209" s="725"/>
      <c r="K209" s="728"/>
      <c r="L209" s="725"/>
      <c r="M209" s="728"/>
      <c r="N209" s="728"/>
      <c r="O209" s="725"/>
      <c r="P209" s="728"/>
      <c r="Q209" s="725"/>
      <c r="R209" s="728"/>
      <c r="S209" s="728"/>
      <c r="T209" s="725"/>
      <c r="U209" s="728"/>
      <c r="V209" s="728"/>
      <c r="W209" s="725"/>
      <c r="X209" s="728"/>
      <c r="Y209" s="728"/>
      <c r="Z209" s="728"/>
      <c r="AA209" s="725"/>
      <c r="AB209" s="728"/>
      <c r="AC209" s="728"/>
      <c r="AD209" s="728"/>
    </row>
    <row r="210" spans="2:30">
      <c r="B210" s="728"/>
      <c r="C210" s="725"/>
      <c r="D210" s="728"/>
      <c r="E210" s="728"/>
      <c r="F210" s="728"/>
      <c r="G210" s="725"/>
      <c r="H210" s="728"/>
      <c r="I210" s="728"/>
      <c r="J210" s="725"/>
      <c r="K210" s="728"/>
      <c r="L210" s="725"/>
      <c r="M210" s="728"/>
      <c r="N210" s="728"/>
      <c r="O210" s="725"/>
      <c r="P210" s="728"/>
      <c r="Q210" s="725"/>
      <c r="R210" s="728"/>
      <c r="S210" s="728"/>
      <c r="T210" s="725"/>
      <c r="U210" s="728"/>
      <c r="V210" s="728"/>
      <c r="W210" s="725"/>
      <c r="X210" s="728"/>
      <c r="Y210" s="728"/>
      <c r="Z210" s="728"/>
      <c r="AA210" s="725"/>
      <c r="AB210" s="728"/>
      <c r="AC210" s="728"/>
      <c r="AD210" s="728"/>
    </row>
    <row r="211" spans="2:30">
      <c r="B211" s="728"/>
      <c r="C211" s="725"/>
      <c r="D211" s="728"/>
      <c r="E211" s="728"/>
      <c r="F211" s="728"/>
      <c r="G211" s="725"/>
      <c r="H211" s="728"/>
      <c r="I211" s="728"/>
      <c r="J211" s="725"/>
      <c r="K211" s="728"/>
      <c r="L211" s="725"/>
      <c r="M211" s="728"/>
      <c r="N211" s="728"/>
      <c r="O211" s="725"/>
      <c r="P211" s="728"/>
      <c r="Q211" s="725"/>
      <c r="R211" s="728"/>
      <c r="S211" s="728"/>
      <c r="T211" s="725"/>
      <c r="U211" s="728"/>
      <c r="V211" s="728"/>
      <c r="W211" s="725"/>
      <c r="X211" s="728"/>
      <c r="Y211" s="728"/>
      <c r="Z211" s="728"/>
      <c r="AA211" s="725"/>
      <c r="AB211" s="728"/>
      <c r="AC211" s="728"/>
      <c r="AD211" s="728"/>
    </row>
    <row r="212" spans="2:30">
      <c r="B212" s="728"/>
      <c r="C212" s="725"/>
      <c r="D212" s="728"/>
      <c r="E212" s="728"/>
      <c r="F212" s="728"/>
      <c r="G212" s="725"/>
      <c r="H212" s="728"/>
      <c r="I212" s="728"/>
      <c r="J212" s="725"/>
      <c r="K212" s="728"/>
      <c r="L212" s="725"/>
      <c r="M212" s="728"/>
      <c r="N212" s="728"/>
      <c r="O212" s="725"/>
      <c r="P212" s="728"/>
      <c r="Q212" s="725"/>
      <c r="R212" s="728"/>
      <c r="S212" s="728"/>
      <c r="T212" s="725"/>
      <c r="U212" s="728"/>
      <c r="V212" s="728"/>
      <c r="W212" s="725"/>
      <c r="X212" s="728"/>
      <c r="Y212" s="728"/>
      <c r="Z212" s="728"/>
      <c r="AA212" s="725"/>
      <c r="AB212" s="728"/>
      <c r="AC212" s="728"/>
      <c r="AD212" s="728"/>
    </row>
    <row r="213" spans="2:30">
      <c r="B213" s="728"/>
      <c r="C213" s="725"/>
      <c r="D213" s="728"/>
      <c r="E213" s="728"/>
      <c r="F213" s="728"/>
      <c r="G213" s="725"/>
      <c r="H213" s="728"/>
      <c r="I213" s="728"/>
      <c r="J213" s="725"/>
      <c r="K213" s="728"/>
      <c r="L213" s="725"/>
      <c r="M213" s="728"/>
      <c r="N213" s="728"/>
      <c r="O213" s="725"/>
      <c r="P213" s="728"/>
      <c r="Q213" s="725"/>
      <c r="R213" s="728"/>
      <c r="S213" s="728"/>
      <c r="T213" s="725"/>
      <c r="U213" s="728"/>
      <c r="V213" s="728"/>
      <c r="W213" s="725"/>
      <c r="X213" s="728"/>
      <c r="Y213" s="728"/>
      <c r="Z213" s="728"/>
      <c r="AA213" s="725"/>
      <c r="AB213" s="728"/>
      <c r="AC213" s="728"/>
      <c r="AD213" s="728"/>
    </row>
    <row r="214" spans="2:30">
      <c r="B214" s="728"/>
      <c r="C214" s="725"/>
      <c r="D214" s="728"/>
      <c r="E214" s="728"/>
      <c r="F214" s="728"/>
      <c r="G214" s="725"/>
      <c r="H214" s="728"/>
      <c r="I214" s="728"/>
      <c r="J214" s="725"/>
      <c r="K214" s="728"/>
      <c r="L214" s="725"/>
      <c r="M214" s="728"/>
      <c r="N214" s="728"/>
      <c r="O214" s="725"/>
      <c r="P214" s="728"/>
      <c r="Q214" s="725"/>
      <c r="R214" s="728"/>
      <c r="S214" s="728"/>
      <c r="T214" s="725"/>
      <c r="U214" s="728"/>
      <c r="V214" s="728"/>
      <c r="W214" s="725"/>
      <c r="X214" s="728"/>
      <c r="Y214" s="728"/>
      <c r="Z214" s="728"/>
      <c r="AA214" s="725"/>
      <c r="AB214" s="728"/>
      <c r="AC214" s="728"/>
      <c r="AD214" s="728"/>
    </row>
    <row r="215" spans="2:30">
      <c r="B215" s="728"/>
      <c r="C215" s="725"/>
      <c r="D215" s="728"/>
      <c r="E215" s="728"/>
      <c r="F215" s="728"/>
      <c r="G215" s="725"/>
      <c r="H215" s="728"/>
      <c r="I215" s="728"/>
      <c r="J215" s="725"/>
      <c r="K215" s="728"/>
      <c r="L215" s="725"/>
      <c r="M215" s="728"/>
      <c r="N215" s="728"/>
      <c r="O215" s="725"/>
      <c r="P215" s="728"/>
      <c r="Q215" s="725"/>
      <c r="R215" s="728"/>
      <c r="S215" s="728"/>
      <c r="T215" s="725"/>
      <c r="U215" s="728"/>
      <c r="V215" s="728"/>
      <c r="W215" s="725"/>
      <c r="X215" s="728"/>
      <c r="Y215" s="728"/>
      <c r="Z215" s="728"/>
      <c r="AA215" s="725"/>
      <c r="AB215" s="728"/>
      <c r="AC215" s="728"/>
      <c r="AD215" s="728"/>
    </row>
    <row r="216" spans="2:30">
      <c r="B216" s="728"/>
      <c r="C216" s="725"/>
      <c r="D216" s="728"/>
      <c r="E216" s="728"/>
      <c r="F216" s="728"/>
      <c r="G216" s="725"/>
      <c r="H216" s="728"/>
      <c r="I216" s="728"/>
      <c r="J216" s="725"/>
      <c r="K216" s="728"/>
      <c r="L216" s="725"/>
      <c r="M216" s="728"/>
      <c r="N216" s="728"/>
      <c r="O216" s="725"/>
      <c r="P216" s="728"/>
      <c r="Q216" s="725"/>
      <c r="R216" s="728"/>
      <c r="S216" s="728"/>
      <c r="T216" s="725"/>
      <c r="U216" s="728"/>
      <c r="V216" s="728"/>
      <c r="W216" s="725"/>
      <c r="X216" s="728"/>
      <c r="Y216" s="728"/>
      <c r="Z216" s="728"/>
      <c r="AA216" s="725"/>
      <c r="AB216" s="728"/>
      <c r="AC216" s="728"/>
      <c r="AD216" s="728"/>
    </row>
    <row r="217" spans="2:30">
      <c r="B217" s="728"/>
      <c r="C217" s="725"/>
      <c r="D217" s="728"/>
      <c r="E217" s="728"/>
      <c r="F217" s="728"/>
      <c r="G217" s="725"/>
      <c r="H217" s="728"/>
      <c r="I217" s="728"/>
      <c r="J217" s="725"/>
      <c r="K217" s="728"/>
      <c r="L217" s="725"/>
      <c r="M217" s="728"/>
      <c r="N217" s="728"/>
      <c r="O217" s="725"/>
      <c r="P217" s="728"/>
      <c r="Q217" s="725"/>
      <c r="R217" s="728"/>
      <c r="S217" s="728"/>
      <c r="T217" s="725"/>
      <c r="U217" s="728"/>
      <c r="V217" s="728"/>
      <c r="W217" s="725"/>
      <c r="X217" s="728"/>
      <c r="Y217" s="728"/>
      <c r="Z217" s="728"/>
      <c r="AA217" s="725"/>
      <c r="AB217" s="728"/>
      <c r="AC217" s="728"/>
      <c r="AD217" s="728"/>
    </row>
    <row r="218" spans="2:30">
      <c r="B218" s="728"/>
      <c r="C218" s="725"/>
      <c r="D218" s="728"/>
      <c r="E218" s="728"/>
      <c r="F218" s="728"/>
      <c r="G218" s="725"/>
      <c r="H218" s="728"/>
      <c r="I218" s="728"/>
      <c r="J218" s="725"/>
      <c r="K218" s="728"/>
      <c r="L218" s="725"/>
      <c r="M218" s="728"/>
      <c r="N218" s="728"/>
      <c r="O218" s="725"/>
      <c r="P218" s="728"/>
      <c r="Q218" s="725"/>
      <c r="R218" s="728"/>
      <c r="S218" s="728"/>
      <c r="T218" s="725"/>
      <c r="U218" s="728"/>
      <c r="V218" s="728"/>
      <c r="W218" s="725"/>
      <c r="X218" s="728"/>
      <c r="Y218" s="728"/>
      <c r="Z218" s="728"/>
      <c r="AA218" s="725"/>
      <c r="AB218" s="728"/>
      <c r="AC218" s="728"/>
      <c r="AD218" s="728"/>
    </row>
    <row r="219" spans="2:30">
      <c r="B219" s="728"/>
      <c r="C219" s="725"/>
      <c r="D219" s="728"/>
      <c r="E219" s="728"/>
      <c r="F219" s="728"/>
      <c r="G219" s="725"/>
      <c r="H219" s="728"/>
      <c r="I219" s="728"/>
      <c r="J219" s="725"/>
      <c r="K219" s="728"/>
      <c r="L219" s="725"/>
      <c r="M219" s="728"/>
      <c r="N219" s="728"/>
      <c r="O219" s="725"/>
      <c r="P219" s="728"/>
      <c r="Q219" s="725"/>
      <c r="R219" s="728"/>
      <c r="S219" s="728"/>
      <c r="T219" s="725"/>
      <c r="U219" s="728"/>
      <c r="V219" s="728"/>
      <c r="W219" s="725"/>
      <c r="X219" s="728"/>
      <c r="Y219" s="728"/>
      <c r="Z219" s="728"/>
      <c r="AA219" s="725"/>
      <c r="AB219" s="728"/>
      <c r="AC219" s="728"/>
      <c r="AD219" s="728"/>
    </row>
    <row r="220" spans="2:30">
      <c r="B220" s="728"/>
      <c r="C220" s="725"/>
      <c r="D220" s="728"/>
      <c r="E220" s="728"/>
      <c r="F220" s="728"/>
      <c r="G220" s="725"/>
      <c r="H220" s="728"/>
      <c r="I220" s="728"/>
      <c r="J220" s="725"/>
      <c r="K220" s="728"/>
      <c r="L220" s="725"/>
      <c r="M220" s="728"/>
      <c r="N220" s="728"/>
      <c r="O220" s="725"/>
      <c r="P220" s="728"/>
      <c r="Q220" s="725"/>
      <c r="R220" s="728"/>
      <c r="S220" s="728"/>
      <c r="T220" s="725"/>
      <c r="U220" s="728"/>
      <c r="V220" s="728"/>
      <c r="W220" s="725"/>
      <c r="X220" s="728"/>
      <c r="Y220" s="728"/>
      <c r="Z220" s="728"/>
      <c r="AA220" s="725"/>
      <c r="AB220" s="728"/>
      <c r="AC220" s="728"/>
      <c r="AD220" s="728"/>
    </row>
    <row r="221" spans="2:30">
      <c r="B221" s="728"/>
      <c r="C221" s="725"/>
      <c r="D221" s="728"/>
      <c r="E221" s="728"/>
      <c r="F221" s="728"/>
      <c r="G221" s="725"/>
      <c r="H221" s="728"/>
      <c r="I221" s="728"/>
      <c r="J221" s="725"/>
      <c r="K221" s="728"/>
      <c r="L221" s="725"/>
      <c r="M221" s="728"/>
      <c r="N221" s="728"/>
      <c r="O221" s="725"/>
      <c r="P221" s="728"/>
      <c r="Q221" s="725"/>
      <c r="R221" s="728"/>
      <c r="S221" s="728"/>
      <c r="T221" s="725"/>
      <c r="U221" s="728"/>
      <c r="V221" s="728"/>
      <c r="W221" s="725"/>
      <c r="X221" s="728"/>
      <c r="Y221" s="728"/>
      <c r="Z221" s="728"/>
      <c r="AA221" s="725"/>
      <c r="AB221" s="728"/>
      <c r="AC221" s="728"/>
      <c r="AD221" s="728"/>
    </row>
    <row r="222" spans="2:30">
      <c r="B222" s="728"/>
      <c r="C222" s="725"/>
      <c r="D222" s="728"/>
      <c r="E222" s="728"/>
      <c r="F222" s="728"/>
      <c r="G222" s="725"/>
      <c r="H222" s="728"/>
      <c r="I222" s="728"/>
      <c r="J222" s="725"/>
      <c r="K222" s="728"/>
      <c r="L222" s="725"/>
      <c r="M222" s="728"/>
      <c r="N222" s="728"/>
      <c r="O222" s="725"/>
      <c r="P222" s="728"/>
      <c r="Q222" s="725"/>
      <c r="R222" s="728"/>
      <c r="S222" s="728"/>
      <c r="T222" s="725"/>
      <c r="U222" s="728"/>
      <c r="V222" s="728"/>
      <c r="W222" s="725"/>
      <c r="X222" s="728"/>
      <c r="Y222" s="728"/>
      <c r="Z222" s="728"/>
      <c r="AA222" s="725"/>
      <c r="AB222" s="728"/>
      <c r="AC222" s="728"/>
      <c r="AD222" s="728"/>
    </row>
    <row r="223" spans="2:30">
      <c r="B223" s="728"/>
      <c r="C223" s="725"/>
      <c r="D223" s="728"/>
      <c r="E223" s="728"/>
      <c r="F223" s="728"/>
      <c r="G223" s="725"/>
      <c r="H223" s="728"/>
      <c r="I223" s="728"/>
      <c r="J223" s="725"/>
      <c r="K223" s="728"/>
      <c r="L223" s="725"/>
      <c r="M223" s="728"/>
      <c r="N223" s="728"/>
      <c r="O223" s="725"/>
      <c r="P223" s="728"/>
      <c r="Q223" s="725"/>
      <c r="R223" s="728"/>
      <c r="S223" s="728"/>
      <c r="T223" s="725"/>
      <c r="U223" s="728"/>
      <c r="V223" s="728"/>
      <c r="W223" s="725"/>
      <c r="X223" s="728"/>
      <c r="Y223" s="728"/>
      <c r="Z223" s="728"/>
      <c r="AA223" s="725"/>
      <c r="AB223" s="728"/>
      <c r="AC223" s="728"/>
      <c r="AD223" s="728"/>
    </row>
    <row r="224" spans="2:30">
      <c r="B224" s="728"/>
      <c r="C224" s="725"/>
      <c r="D224" s="728"/>
      <c r="E224" s="728"/>
      <c r="F224" s="728"/>
      <c r="G224" s="725"/>
      <c r="H224" s="728"/>
      <c r="I224" s="728"/>
      <c r="J224" s="725"/>
      <c r="K224" s="728"/>
      <c r="L224" s="725"/>
      <c r="M224" s="728"/>
      <c r="N224" s="728"/>
      <c r="O224" s="725"/>
      <c r="P224" s="728"/>
      <c r="Q224" s="725"/>
      <c r="R224" s="728"/>
      <c r="S224" s="728"/>
      <c r="T224" s="725"/>
      <c r="U224" s="728"/>
      <c r="V224" s="728"/>
      <c r="W224" s="725"/>
      <c r="X224" s="728"/>
      <c r="Y224" s="728"/>
      <c r="Z224" s="728"/>
      <c r="AA224" s="725"/>
      <c r="AB224" s="728"/>
      <c r="AC224" s="728"/>
      <c r="AD224" s="728"/>
    </row>
    <row r="225" spans="2:30">
      <c r="B225" s="728"/>
      <c r="C225" s="725"/>
      <c r="D225" s="728"/>
      <c r="E225" s="728"/>
      <c r="F225" s="728"/>
      <c r="G225" s="725"/>
      <c r="H225" s="728"/>
      <c r="I225" s="728"/>
      <c r="J225" s="725"/>
      <c r="K225" s="728"/>
      <c r="L225" s="725"/>
      <c r="M225" s="728"/>
      <c r="N225" s="728"/>
      <c r="O225" s="725"/>
      <c r="P225" s="728"/>
      <c r="Q225" s="725"/>
      <c r="R225" s="728"/>
      <c r="S225" s="728"/>
      <c r="T225" s="725"/>
      <c r="U225" s="728"/>
      <c r="V225" s="728"/>
      <c r="W225" s="725"/>
      <c r="X225" s="728"/>
      <c r="Y225" s="728"/>
      <c r="Z225" s="728"/>
      <c r="AA225" s="725"/>
      <c r="AB225" s="728"/>
      <c r="AC225" s="728"/>
      <c r="AD225" s="728"/>
    </row>
    <row r="226" spans="2:30">
      <c r="B226" s="728"/>
      <c r="C226" s="725"/>
      <c r="D226" s="728"/>
      <c r="E226" s="728"/>
      <c r="F226" s="728"/>
      <c r="G226" s="725"/>
      <c r="H226" s="728"/>
      <c r="I226" s="728"/>
      <c r="J226" s="725"/>
      <c r="K226" s="728"/>
      <c r="L226" s="725"/>
      <c r="M226" s="728"/>
      <c r="N226" s="728"/>
      <c r="O226" s="725"/>
      <c r="P226" s="728"/>
      <c r="Q226" s="725"/>
      <c r="R226" s="728"/>
      <c r="S226" s="728"/>
      <c r="T226" s="725"/>
      <c r="U226" s="728"/>
      <c r="V226" s="728"/>
      <c r="W226" s="725"/>
      <c r="X226" s="728"/>
      <c r="Y226" s="728"/>
      <c r="Z226" s="728"/>
      <c r="AA226" s="725"/>
      <c r="AB226" s="728"/>
      <c r="AC226" s="728"/>
      <c r="AD226" s="728"/>
    </row>
    <row r="227" spans="2:30">
      <c r="B227" s="728"/>
      <c r="C227" s="725"/>
      <c r="D227" s="728"/>
      <c r="E227" s="728"/>
      <c r="F227" s="728"/>
      <c r="G227" s="725"/>
      <c r="H227" s="728"/>
      <c r="I227" s="728"/>
      <c r="J227" s="725"/>
      <c r="K227" s="728"/>
      <c r="L227" s="725"/>
      <c r="M227" s="728"/>
      <c r="N227" s="728"/>
      <c r="O227" s="725"/>
      <c r="P227" s="728"/>
      <c r="Q227" s="725"/>
      <c r="R227" s="728"/>
      <c r="S227" s="728"/>
      <c r="T227" s="725"/>
      <c r="U227" s="728"/>
      <c r="V227" s="728"/>
      <c r="W227" s="725"/>
      <c r="X227" s="728"/>
      <c r="Y227" s="728"/>
      <c r="Z227" s="728"/>
      <c r="AA227" s="725"/>
      <c r="AB227" s="728"/>
      <c r="AC227" s="728"/>
      <c r="AD227" s="728"/>
    </row>
    <row r="228" spans="2:30">
      <c r="B228" s="728"/>
      <c r="C228" s="725"/>
      <c r="D228" s="728"/>
      <c r="E228" s="728"/>
      <c r="F228" s="728"/>
      <c r="G228" s="725"/>
      <c r="H228" s="728"/>
      <c r="I228" s="728"/>
      <c r="J228" s="725"/>
      <c r="K228" s="728"/>
      <c r="L228" s="725"/>
      <c r="M228" s="728"/>
      <c r="N228" s="728"/>
      <c r="O228" s="725"/>
      <c r="P228" s="728"/>
      <c r="Q228" s="725"/>
      <c r="R228" s="728"/>
      <c r="S228" s="728"/>
      <c r="T228" s="725"/>
      <c r="U228" s="728"/>
      <c r="V228" s="728"/>
      <c r="W228" s="725"/>
      <c r="X228" s="728"/>
      <c r="Y228" s="728"/>
      <c r="Z228" s="728"/>
      <c r="AA228" s="725"/>
      <c r="AB228" s="728"/>
      <c r="AC228" s="728"/>
      <c r="AD228" s="728"/>
    </row>
    <row r="229" spans="2:30">
      <c r="B229" s="728"/>
      <c r="C229" s="725"/>
      <c r="D229" s="728"/>
      <c r="E229" s="728"/>
      <c r="F229" s="728"/>
      <c r="G229" s="725"/>
      <c r="H229" s="728"/>
      <c r="I229" s="728"/>
      <c r="J229" s="725"/>
      <c r="K229" s="728"/>
      <c r="L229" s="725"/>
      <c r="M229" s="728"/>
      <c r="N229" s="728"/>
      <c r="O229" s="725"/>
      <c r="P229" s="728"/>
      <c r="Q229" s="725"/>
      <c r="R229" s="728"/>
      <c r="S229" s="728"/>
      <c r="T229" s="725"/>
      <c r="U229" s="728"/>
      <c r="V229" s="728"/>
      <c r="W229" s="725"/>
      <c r="X229" s="728"/>
      <c r="Y229" s="728"/>
      <c r="Z229" s="728"/>
      <c r="AA229" s="725"/>
      <c r="AB229" s="728"/>
      <c r="AC229" s="728"/>
      <c r="AD229" s="728"/>
    </row>
    <row r="230" spans="2:30">
      <c r="B230" s="728"/>
      <c r="C230" s="725"/>
      <c r="D230" s="728"/>
      <c r="E230" s="728"/>
      <c r="F230" s="728"/>
      <c r="G230" s="725"/>
      <c r="H230" s="728"/>
      <c r="I230" s="728"/>
      <c r="J230" s="725"/>
      <c r="K230" s="728"/>
      <c r="L230" s="725"/>
      <c r="M230" s="728"/>
      <c r="N230" s="728"/>
      <c r="O230" s="725"/>
      <c r="P230" s="728"/>
      <c r="Q230" s="725"/>
      <c r="R230" s="728"/>
      <c r="S230" s="728"/>
      <c r="T230" s="725"/>
      <c r="U230" s="728"/>
      <c r="V230" s="728"/>
      <c r="W230" s="725"/>
      <c r="X230" s="728"/>
      <c r="Y230" s="728"/>
      <c r="Z230" s="728"/>
      <c r="AA230" s="725"/>
      <c r="AB230" s="728"/>
      <c r="AC230" s="728"/>
      <c r="AD230" s="728"/>
    </row>
    <row r="231" spans="2:30">
      <c r="B231" s="728"/>
      <c r="C231" s="725"/>
      <c r="D231" s="728"/>
      <c r="E231" s="728"/>
      <c r="F231" s="728"/>
      <c r="G231" s="725"/>
      <c r="H231" s="728"/>
      <c r="I231" s="728"/>
      <c r="J231" s="725"/>
      <c r="K231" s="728"/>
      <c r="L231" s="725"/>
      <c r="M231" s="728"/>
      <c r="N231" s="728"/>
      <c r="O231" s="725"/>
      <c r="P231" s="728"/>
      <c r="Q231" s="725"/>
      <c r="R231" s="728"/>
      <c r="S231" s="728"/>
      <c r="T231" s="725"/>
      <c r="U231" s="728"/>
      <c r="V231" s="728"/>
      <c r="W231" s="725"/>
      <c r="X231" s="728"/>
      <c r="Y231" s="728"/>
      <c r="Z231" s="728"/>
      <c r="AA231" s="725"/>
      <c r="AB231" s="728"/>
      <c r="AC231" s="728"/>
      <c r="AD231" s="728"/>
    </row>
    <row r="232" spans="2:30">
      <c r="B232" s="728"/>
      <c r="C232" s="725"/>
      <c r="D232" s="728"/>
      <c r="E232" s="728"/>
      <c r="F232" s="728"/>
      <c r="G232" s="725"/>
      <c r="H232" s="728"/>
      <c r="I232" s="728"/>
      <c r="J232" s="725"/>
      <c r="K232" s="728"/>
      <c r="L232" s="725"/>
      <c r="M232" s="728"/>
      <c r="N232" s="728"/>
      <c r="O232" s="725"/>
      <c r="P232" s="728"/>
      <c r="Q232" s="725"/>
      <c r="R232" s="728"/>
      <c r="S232" s="728"/>
      <c r="T232" s="725"/>
      <c r="U232" s="728"/>
      <c r="V232" s="728"/>
      <c r="W232" s="725"/>
      <c r="X232" s="728"/>
      <c r="Y232" s="728"/>
      <c r="Z232" s="728"/>
      <c r="AA232" s="725"/>
      <c r="AB232" s="728"/>
      <c r="AC232" s="728"/>
      <c r="AD232" s="728"/>
    </row>
    <row r="233" spans="2:30">
      <c r="B233" s="728"/>
      <c r="C233" s="725"/>
      <c r="D233" s="728"/>
      <c r="E233" s="728"/>
      <c r="F233" s="728"/>
      <c r="G233" s="725"/>
      <c r="H233" s="728"/>
      <c r="I233" s="728"/>
      <c r="J233" s="725"/>
      <c r="K233" s="728"/>
      <c r="L233" s="725"/>
      <c r="M233" s="728"/>
      <c r="N233" s="728"/>
      <c r="O233" s="725"/>
      <c r="P233" s="728"/>
      <c r="Q233" s="725"/>
      <c r="R233" s="728"/>
      <c r="S233" s="728"/>
      <c r="T233" s="725"/>
      <c r="U233" s="728"/>
      <c r="V233" s="728"/>
      <c r="W233" s="725"/>
      <c r="X233" s="728"/>
      <c r="Y233" s="728"/>
      <c r="Z233" s="728"/>
      <c r="AA233" s="725"/>
      <c r="AB233" s="728"/>
      <c r="AC233" s="728"/>
      <c r="AD233" s="728"/>
    </row>
  </sheetData>
  <sheetProtection password="96CB" sheet="1" objects="1" scenarios="1" formatCells="0" formatColumns="0" formatRows="0" insertColumns="0" insertRows="0" deleteColumns="0" deleteRows="0" selectLockedCells="1"/>
  <mergeCells count="12">
    <mergeCell ref="W9:Y9"/>
    <mergeCell ref="AA9:AD9"/>
    <mergeCell ref="B9:B10"/>
    <mergeCell ref="C9:E9"/>
    <mergeCell ref="G9:J9"/>
    <mergeCell ref="L9:O9"/>
    <mergeCell ref="Q9:U9"/>
    <mergeCell ref="F9:F10"/>
    <mergeCell ref="K9:K10"/>
    <mergeCell ref="P9:P10"/>
    <mergeCell ref="V9:V10"/>
    <mergeCell ref="Z9:Z10"/>
  </mergeCells>
  <dataValidations count="4">
    <dataValidation type="list" allowBlank="1" showInputMessage="1" showErrorMessage="1" sqref="C11:C233 G11:G233 L11:L233 Q11:Q233 W11:W233 AA11:AA233">
      <formula1>$AF$14:$AF$29</formula1>
    </dataValidation>
    <dataValidation type="list" allowBlank="1" showInputMessage="1" showErrorMessage="1" sqref="J11:J233">
      <formula1>$AI$13:$AI$16</formula1>
    </dataValidation>
    <dataValidation type="list" allowBlank="1" showInputMessage="1" showErrorMessage="1" sqref="O11:O233">
      <formula1>$AI$18:$AI$20</formula1>
    </dataValidation>
    <dataValidation type="list" allowBlank="1" showInputMessage="1" showErrorMessage="1" sqref="T11:T233">
      <formula1>$AI$22:$AI$24</formula1>
    </dataValidation>
  </dataValidations>
  <pageMargins left="0.59055118110236227" right="0.59055118110236227" top="0.59055118110236227" bottom="0.59055118110236227" header="0" footer="0"/>
  <pageSetup paperSize="9" scale="50" orientation="portrait" r:id="rId1"/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0"/>
  <sheetViews>
    <sheetView showGridLines="0" view="pageBreakPreview" zoomScale="85" zoomScaleSheetLayoutView="85" workbookViewId="0">
      <selection activeCell="C5" sqref="C5"/>
    </sheetView>
  </sheetViews>
  <sheetFormatPr defaultColWidth="9.140625" defaultRowHeight="12.75"/>
  <cols>
    <col min="1" max="1" width="1.7109375" style="303" customWidth="1"/>
    <col min="2" max="2" width="35.42578125" style="303" customWidth="1"/>
    <col min="3" max="3" width="17.42578125" style="303" customWidth="1"/>
    <col min="4" max="4" width="15.5703125" style="303" bestFit="1" customWidth="1"/>
    <col min="5" max="5" width="19.28515625" style="303" customWidth="1"/>
    <col min="6" max="6" width="18.5703125" style="303" bestFit="1" customWidth="1"/>
    <col min="7" max="7" width="19.7109375" style="303" customWidth="1"/>
    <col min="8" max="8" width="26.140625" style="303" customWidth="1"/>
    <col min="9" max="9" width="1.7109375" style="145" customWidth="1"/>
    <col min="10" max="10" width="23.140625" style="145" customWidth="1"/>
    <col min="11" max="14" width="9.140625" style="145"/>
    <col min="15" max="16384" width="9.140625" style="303"/>
  </cols>
  <sheetData>
    <row r="1" spans="2:8" ht="7.9" customHeight="1"/>
    <row r="2" spans="2:8" ht="15.75">
      <c r="B2" s="232" t="s">
        <v>727</v>
      </c>
      <c r="C2" s="992"/>
      <c r="D2" s="485"/>
      <c r="E2" s="485"/>
      <c r="F2" s="485"/>
      <c r="G2" s="485"/>
    </row>
    <row r="3" spans="2:8" ht="7.9" customHeight="1" thickBot="1">
      <c r="B3" s="351"/>
      <c r="C3" s="993"/>
      <c r="D3" s="485"/>
      <c r="E3" s="485"/>
      <c r="F3" s="485"/>
      <c r="G3" s="485"/>
    </row>
    <row r="4" spans="2:8" ht="15" customHeight="1" thickBot="1">
      <c r="B4" s="994" t="s">
        <v>1063</v>
      </c>
      <c r="C4" s="995" t="s">
        <v>466</v>
      </c>
      <c r="D4" s="995" t="s">
        <v>467</v>
      </c>
      <c r="E4" s="996" t="s">
        <v>468</v>
      </c>
      <c r="F4" s="997" t="s">
        <v>726</v>
      </c>
      <c r="G4" s="998" t="s">
        <v>469</v>
      </c>
    </row>
    <row r="5" spans="2:8" s="145" customFormat="1">
      <c r="B5" s="434" t="s">
        <v>1064</v>
      </c>
      <c r="C5" s="352"/>
      <c r="D5" s="352"/>
      <c r="E5" s="352"/>
      <c r="F5" s="352"/>
      <c r="G5" s="353"/>
    </row>
    <row r="6" spans="2:8" s="145" customFormat="1">
      <c r="B6" s="434" t="s">
        <v>1065</v>
      </c>
      <c r="C6" s="354"/>
      <c r="D6" s="354"/>
      <c r="E6" s="354"/>
      <c r="F6" s="354"/>
      <c r="G6" s="355"/>
    </row>
    <row r="7" spans="2:8" s="145" customFormat="1">
      <c r="B7" s="434" t="s">
        <v>1066</v>
      </c>
      <c r="C7" s="354"/>
      <c r="D7" s="354"/>
      <c r="E7" s="354"/>
      <c r="F7" s="354"/>
      <c r="G7" s="355"/>
    </row>
    <row r="8" spans="2:8" s="145" customFormat="1" ht="13.5" thickBot="1">
      <c r="B8" s="435" t="s">
        <v>36</v>
      </c>
      <c r="C8" s="356"/>
      <c r="D8" s="356"/>
      <c r="E8" s="356"/>
      <c r="F8" s="356"/>
      <c r="G8" s="357"/>
    </row>
    <row r="9" spans="2:8" s="145" customFormat="1" ht="13.5" thickBot="1"/>
    <row r="10" spans="2:8" ht="15" customHeight="1" thickBot="1">
      <c r="B10" s="996" t="s">
        <v>470</v>
      </c>
      <c r="C10" s="997" t="s">
        <v>471</v>
      </c>
      <c r="D10" s="997" t="s">
        <v>472</v>
      </c>
      <c r="E10" s="996" t="s">
        <v>468</v>
      </c>
      <c r="F10" s="997" t="s">
        <v>726</v>
      </c>
      <c r="G10" s="997" t="s">
        <v>469</v>
      </c>
      <c r="H10" s="999" t="s">
        <v>473</v>
      </c>
    </row>
    <row r="11" spans="2:8" s="145" customFormat="1">
      <c r="B11" s="358" t="s">
        <v>474</v>
      </c>
      <c r="C11" s="354"/>
      <c r="D11" s="359"/>
      <c r="E11" s="359"/>
      <c r="F11" s="359"/>
      <c r="G11" s="359"/>
      <c r="H11" s="360"/>
    </row>
    <row r="12" spans="2:8" s="145" customFormat="1">
      <c r="B12" s="358" t="s">
        <v>475</v>
      </c>
      <c r="C12" s="354"/>
      <c r="D12" s="354"/>
      <c r="E12" s="354"/>
      <c r="F12" s="354"/>
      <c r="G12" s="354"/>
      <c r="H12" s="355"/>
    </row>
    <row r="13" spans="2:8" s="145" customFormat="1">
      <c r="B13" s="358" t="s">
        <v>476</v>
      </c>
      <c r="C13" s="354"/>
      <c r="D13" s="354"/>
      <c r="E13" s="354"/>
      <c r="F13" s="354"/>
      <c r="G13" s="354"/>
      <c r="H13" s="355"/>
    </row>
    <row r="14" spans="2:8" s="145" customFormat="1" ht="13.5" thickBot="1">
      <c r="B14" s="361" t="s">
        <v>36</v>
      </c>
      <c r="C14" s="356"/>
      <c r="D14" s="356"/>
      <c r="E14" s="356"/>
      <c r="F14" s="356"/>
      <c r="G14" s="356"/>
      <c r="H14" s="357"/>
    </row>
    <row r="15" spans="2:8" s="145" customFormat="1" ht="13.5" thickBot="1"/>
    <row r="16" spans="2:8" ht="15" customHeight="1" thickBot="1">
      <c r="B16" s="994" t="s">
        <v>725</v>
      </c>
      <c r="C16" s="996" t="s">
        <v>468</v>
      </c>
      <c r="D16" s="997" t="s">
        <v>726</v>
      </c>
      <c r="E16" s="999" t="s">
        <v>469</v>
      </c>
    </row>
    <row r="17" spans="2:5" s="145" customFormat="1">
      <c r="B17" s="434" t="s">
        <v>477</v>
      </c>
      <c r="C17" s="362"/>
      <c r="D17" s="363"/>
      <c r="E17" s="364"/>
    </row>
    <row r="18" spans="2:5" s="145" customFormat="1">
      <c r="B18" s="434" t="s">
        <v>478</v>
      </c>
      <c r="C18" s="358"/>
      <c r="D18" s="365"/>
      <c r="E18" s="366"/>
    </row>
    <row r="19" spans="2:5" s="145" customFormat="1">
      <c r="B19" s="434" t="s">
        <v>479</v>
      </c>
      <c r="C19" s="358"/>
      <c r="D19" s="365"/>
      <c r="E19" s="366"/>
    </row>
    <row r="20" spans="2:5" s="145" customFormat="1">
      <c r="B20" s="434" t="s">
        <v>480</v>
      </c>
      <c r="C20" s="358"/>
      <c r="D20" s="365"/>
      <c r="E20" s="366"/>
    </row>
    <row r="21" spans="2:5" s="145" customFormat="1" ht="13.5" thickBot="1">
      <c r="B21" s="435" t="s">
        <v>36</v>
      </c>
      <c r="C21" s="361"/>
      <c r="D21" s="367"/>
      <c r="E21" s="368"/>
    </row>
    <row r="22" spans="2:5" s="145" customFormat="1" ht="7.9" customHeight="1">
      <c r="B22" s="369"/>
      <c r="C22" s="258"/>
    </row>
    <row r="23" spans="2:5" s="145" customFormat="1"/>
    <row r="24" spans="2:5" s="145" customFormat="1"/>
    <row r="25" spans="2:5" s="145" customFormat="1"/>
    <row r="26" spans="2:5" s="145" customFormat="1"/>
    <row r="27" spans="2:5" s="145" customFormat="1"/>
    <row r="28" spans="2:5" s="145" customFormat="1"/>
    <row r="29" spans="2:5" s="145" customFormat="1"/>
    <row r="30" spans="2:5" s="145" customFormat="1"/>
  </sheetData>
  <sheetProtection password="96CB" sheet="1" objects="1" scenarios="1" formatCells="0" formatColumns="0" formatRows="0" insertColumns="0" insertRows="0" deleteColumns="0" deleteRows="0" selectLockedCells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8"/>
  <sheetViews>
    <sheetView showGridLines="0" view="pageBreakPreview" topLeftCell="A24" zoomScale="85" zoomScaleSheetLayoutView="85" workbookViewId="0">
      <selection activeCell="J53" sqref="J53"/>
    </sheetView>
  </sheetViews>
  <sheetFormatPr defaultColWidth="9.140625" defaultRowHeight="12.75"/>
  <cols>
    <col min="1" max="1" width="1.7109375" style="303" customWidth="1"/>
    <col min="2" max="2" width="51" style="303" customWidth="1"/>
    <col min="3" max="6" width="24.28515625" style="303" customWidth="1"/>
    <col min="7" max="7" width="1.7109375" style="145" customWidth="1"/>
    <col min="8" max="14" width="13.85546875" style="145" customWidth="1"/>
    <col min="15" max="19" width="13.85546875" style="303" customWidth="1"/>
    <col min="20" max="16384" width="9.140625" style="303"/>
  </cols>
  <sheetData>
    <row r="1" spans="2:14" ht="7.9" customHeight="1"/>
    <row r="2" spans="2:14" ht="15.75">
      <c r="B2" s="232" t="s">
        <v>917</v>
      </c>
      <c r="C2" s="992"/>
      <c r="D2" s="992"/>
      <c r="E2" s="992"/>
      <c r="F2" s="992"/>
      <c r="G2" s="1013"/>
      <c r="H2" s="1013"/>
    </row>
    <row r="3" spans="2:14" ht="15.75" thickBot="1">
      <c r="B3" s="1000"/>
      <c r="C3" s="992"/>
      <c r="D3" s="992"/>
      <c r="E3" s="992"/>
      <c r="F3" s="992"/>
      <c r="G3" s="1013"/>
      <c r="H3" s="1013"/>
    </row>
    <row r="4" spans="2:14" ht="18.75" customHeight="1" thickBot="1">
      <c r="B4" s="1252" t="s">
        <v>483</v>
      </c>
      <c r="C4" s="1253"/>
      <c r="D4" s="1253"/>
      <c r="E4" s="1253"/>
      <c r="F4" s="1254"/>
    </row>
    <row r="5" spans="2:14" s="736" customFormat="1" ht="10.9" customHeight="1" thickBot="1">
      <c r="B5" s="1001"/>
      <c r="C5" s="1001"/>
      <c r="D5" s="1001"/>
      <c r="E5" s="1001"/>
      <c r="F5" s="1001"/>
      <c r="G5" s="258"/>
      <c r="H5" s="258"/>
      <c r="I5" s="258"/>
      <c r="J5" s="258"/>
      <c r="K5" s="258"/>
      <c r="L5" s="258"/>
      <c r="M5" s="258"/>
      <c r="N5" s="258"/>
    </row>
    <row r="6" spans="2:14" ht="18.75" thickBot="1">
      <c r="B6" s="1002"/>
      <c r="C6" s="861">
        <v>41274</v>
      </c>
      <c r="D6" s="861">
        <v>41639</v>
      </c>
      <c r="E6" s="861">
        <v>42004</v>
      </c>
      <c r="F6" s="861">
        <v>42369</v>
      </c>
    </row>
    <row r="7" spans="2:14" ht="15.75">
      <c r="B7" s="1003" t="s">
        <v>484</v>
      </c>
      <c r="C7" s="416">
        <f t="shared" ref="C7:F7" si="0">C8+C15+SUM(C20:C26)+C29+C30</f>
        <v>0</v>
      </c>
      <c r="D7" s="416">
        <f t="shared" si="0"/>
        <v>0</v>
      </c>
      <c r="E7" s="416">
        <f t="shared" si="0"/>
        <v>0</v>
      </c>
      <c r="F7" s="416">
        <f t="shared" si="0"/>
        <v>0</v>
      </c>
    </row>
    <row r="8" spans="2:14" ht="15">
      <c r="B8" s="1004" t="s">
        <v>734</v>
      </c>
      <c r="C8" s="240">
        <f t="shared" ref="C8:F8" si="1">SUM(C9:C14)</f>
        <v>0</v>
      </c>
      <c r="D8" s="240">
        <f t="shared" si="1"/>
        <v>0</v>
      </c>
      <c r="E8" s="240">
        <f t="shared" si="1"/>
        <v>0</v>
      </c>
      <c r="F8" s="240">
        <f t="shared" si="1"/>
        <v>0</v>
      </c>
    </row>
    <row r="9" spans="2:14">
      <c r="B9" s="1005" t="s">
        <v>728</v>
      </c>
      <c r="C9" s="417"/>
      <c r="D9" s="417"/>
      <c r="E9" s="417"/>
      <c r="F9" s="417"/>
    </row>
    <row r="10" spans="2:14">
      <c r="B10" s="1005" t="s">
        <v>729</v>
      </c>
      <c r="C10" s="417"/>
      <c r="D10" s="417"/>
      <c r="E10" s="417"/>
      <c r="F10" s="417"/>
    </row>
    <row r="11" spans="2:14">
      <c r="B11" s="1005" t="s">
        <v>730</v>
      </c>
      <c r="C11" s="417"/>
      <c r="D11" s="417"/>
      <c r="E11" s="417"/>
      <c r="F11" s="417"/>
    </row>
    <row r="12" spans="2:14">
      <c r="B12" s="1005" t="s">
        <v>731</v>
      </c>
      <c r="C12" s="417"/>
      <c r="D12" s="417"/>
      <c r="E12" s="417"/>
      <c r="F12" s="417"/>
    </row>
    <row r="13" spans="2:14">
      <c r="B13" s="1005" t="s">
        <v>732</v>
      </c>
      <c r="C13" s="417"/>
      <c r="D13" s="417"/>
      <c r="E13" s="417"/>
      <c r="F13" s="417"/>
    </row>
    <row r="14" spans="2:14">
      <c r="B14" s="1005" t="s">
        <v>733</v>
      </c>
      <c r="C14" s="417"/>
      <c r="D14" s="417"/>
      <c r="E14" s="417"/>
      <c r="F14" s="417"/>
    </row>
    <row r="15" spans="2:14" ht="15">
      <c r="B15" s="1004" t="s">
        <v>735</v>
      </c>
      <c r="C15" s="240">
        <f t="shared" ref="C15:F15" si="2">C16+C17</f>
        <v>0</v>
      </c>
      <c r="D15" s="240">
        <f t="shared" si="2"/>
        <v>0</v>
      </c>
      <c r="E15" s="240">
        <f t="shared" si="2"/>
        <v>0</v>
      </c>
      <c r="F15" s="240">
        <f t="shared" si="2"/>
        <v>0</v>
      </c>
    </row>
    <row r="16" spans="2:14">
      <c r="B16" s="1005" t="s">
        <v>976</v>
      </c>
      <c r="C16" s="417"/>
      <c r="D16" s="417"/>
      <c r="E16" s="417"/>
      <c r="F16" s="417"/>
    </row>
    <row r="17" spans="2:6">
      <c r="B17" s="1005" t="s">
        <v>977</v>
      </c>
      <c r="C17" s="241">
        <f t="shared" ref="C17:F17" si="3">C18+C19</f>
        <v>0</v>
      </c>
      <c r="D17" s="241">
        <f t="shared" si="3"/>
        <v>0</v>
      </c>
      <c r="E17" s="241">
        <f t="shared" si="3"/>
        <v>0</v>
      </c>
      <c r="F17" s="241">
        <f t="shared" si="3"/>
        <v>0</v>
      </c>
    </row>
    <row r="18" spans="2:6">
      <c r="B18" s="1006" t="s">
        <v>974</v>
      </c>
      <c r="C18" s="417"/>
      <c r="D18" s="417"/>
      <c r="E18" s="417"/>
      <c r="F18" s="417"/>
    </row>
    <row r="19" spans="2:6">
      <c r="B19" s="1006" t="s">
        <v>975</v>
      </c>
      <c r="C19" s="417"/>
      <c r="D19" s="417"/>
      <c r="E19" s="417"/>
      <c r="F19" s="417"/>
    </row>
    <row r="20" spans="2:6" ht="15">
      <c r="B20" s="1004" t="s">
        <v>915</v>
      </c>
      <c r="C20" s="1008"/>
      <c r="D20" s="1008"/>
      <c r="E20" s="1008"/>
      <c r="F20" s="1008"/>
    </row>
    <row r="21" spans="2:6" ht="15">
      <c r="B21" s="1004" t="s">
        <v>736</v>
      </c>
      <c r="C21" s="1008"/>
      <c r="D21" s="1008"/>
      <c r="E21" s="1008"/>
      <c r="F21" s="1008"/>
    </row>
    <row r="22" spans="2:6" ht="15">
      <c r="B22" s="1004" t="s">
        <v>737</v>
      </c>
      <c r="C22" s="1008"/>
      <c r="D22" s="1008"/>
      <c r="E22" s="1008"/>
      <c r="F22" s="1008"/>
    </row>
    <row r="23" spans="2:6" ht="15">
      <c r="B23" s="1004" t="s">
        <v>738</v>
      </c>
      <c r="C23" s="1008"/>
      <c r="D23" s="1008"/>
      <c r="E23" s="1008"/>
      <c r="F23" s="1008"/>
    </row>
    <row r="24" spans="2:6" ht="15">
      <c r="B24" s="1004" t="s">
        <v>771</v>
      </c>
      <c r="C24" s="1008"/>
      <c r="D24" s="1008"/>
      <c r="E24" s="1008"/>
      <c r="F24" s="1008"/>
    </row>
    <row r="25" spans="2:6" ht="15">
      <c r="B25" s="1004" t="s">
        <v>772</v>
      </c>
      <c r="C25" s="1008"/>
      <c r="D25" s="1008"/>
      <c r="E25" s="1008"/>
      <c r="F25" s="1008"/>
    </row>
    <row r="26" spans="2:6" ht="15">
      <c r="B26" s="1004" t="s">
        <v>773</v>
      </c>
      <c r="C26" s="240">
        <f t="shared" ref="C26:F26" si="4">C27+C28</f>
        <v>0</v>
      </c>
      <c r="D26" s="240">
        <f t="shared" si="4"/>
        <v>0</v>
      </c>
      <c r="E26" s="240">
        <f t="shared" si="4"/>
        <v>0</v>
      </c>
      <c r="F26" s="240">
        <f t="shared" si="4"/>
        <v>0</v>
      </c>
    </row>
    <row r="27" spans="2:6">
      <c r="B27" s="1005" t="s">
        <v>774</v>
      </c>
      <c r="C27" s="871"/>
      <c r="D27" s="871"/>
      <c r="E27" s="871"/>
      <c r="F27" s="871"/>
    </row>
    <row r="28" spans="2:6">
      <c r="B28" s="1005" t="s">
        <v>775</v>
      </c>
      <c r="C28" s="871"/>
      <c r="D28" s="871"/>
      <c r="E28" s="871"/>
      <c r="F28" s="871"/>
    </row>
    <row r="29" spans="2:6" ht="15">
      <c r="B29" s="1004" t="s">
        <v>776</v>
      </c>
      <c r="C29" s="1009"/>
      <c r="D29" s="1009"/>
      <c r="E29" s="1009"/>
      <c r="F29" s="1009"/>
    </row>
    <row r="30" spans="2:6" ht="15">
      <c r="B30" s="1004" t="s">
        <v>777</v>
      </c>
      <c r="C30" s="418">
        <f t="shared" ref="C30:F30" si="5">SUM(C31:C35)+SUM(C38:C56)</f>
        <v>0</v>
      </c>
      <c r="D30" s="418">
        <f t="shared" si="5"/>
        <v>0</v>
      </c>
      <c r="E30" s="418">
        <f t="shared" si="5"/>
        <v>0</v>
      </c>
      <c r="F30" s="418">
        <f t="shared" si="5"/>
        <v>0</v>
      </c>
    </row>
    <row r="31" spans="2:6">
      <c r="B31" s="1005" t="s">
        <v>778</v>
      </c>
      <c r="C31" s="871"/>
      <c r="D31" s="871"/>
      <c r="E31" s="871"/>
      <c r="F31" s="871"/>
    </row>
    <row r="32" spans="2:6">
      <c r="B32" s="1005" t="s">
        <v>779</v>
      </c>
      <c r="C32" s="871"/>
      <c r="D32" s="871"/>
      <c r="E32" s="871"/>
      <c r="F32" s="871"/>
    </row>
    <row r="33" spans="2:6">
      <c r="B33" s="1005" t="s">
        <v>780</v>
      </c>
      <c r="C33" s="871"/>
      <c r="D33" s="871"/>
      <c r="E33" s="871"/>
      <c r="F33" s="871"/>
    </row>
    <row r="34" spans="2:6">
      <c r="B34" s="1005" t="s">
        <v>781</v>
      </c>
      <c r="C34" s="871"/>
      <c r="D34" s="871"/>
      <c r="E34" s="871"/>
      <c r="F34" s="871"/>
    </row>
    <row r="35" spans="2:6">
      <c r="B35" s="1005" t="s">
        <v>782</v>
      </c>
      <c r="C35" s="284">
        <f t="shared" ref="C35:F35" si="6">C36+C37</f>
        <v>0</v>
      </c>
      <c r="D35" s="284">
        <f t="shared" si="6"/>
        <v>0</v>
      </c>
      <c r="E35" s="284">
        <f t="shared" si="6"/>
        <v>0</v>
      </c>
      <c r="F35" s="284">
        <f t="shared" si="6"/>
        <v>0</v>
      </c>
    </row>
    <row r="36" spans="2:6">
      <c r="B36" s="1007" t="s">
        <v>783</v>
      </c>
      <c r="C36" s="1010"/>
      <c r="D36" s="1010"/>
      <c r="E36" s="1010"/>
      <c r="F36" s="1010"/>
    </row>
    <row r="37" spans="2:6">
      <c r="B37" s="1007" t="s">
        <v>784</v>
      </c>
      <c r="C37" s="1010"/>
      <c r="D37" s="1010"/>
      <c r="E37" s="1010"/>
      <c r="F37" s="1010"/>
    </row>
    <row r="38" spans="2:6">
      <c r="B38" s="1005" t="s">
        <v>785</v>
      </c>
      <c r="C38" s="871"/>
      <c r="D38" s="871"/>
      <c r="E38" s="871"/>
      <c r="F38" s="871"/>
    </row>
    <row r="39" spans="2:6">
      <c r="B39" s="1005" t="s">
        <v>786</v>
      </c>
      <c r="C39" s="871"/>
      <c r="D39" s="871"/>
      <c r="E39" s="871"/>
      <c r="F39" s="871"/>
    </row>
    <row r="40" spans="2:6">
      <c r="B40" s="1005" t="s">
        <v>916</v>
      </c>
      <c r="C40" s="871"/>
      <c r="D40" s="871"/>
      <c r="E40" s="871"/>
      <c r="F40" s="871"/>
    </row>
    <row r="41" spans="2:6">
      <c r="B41" s="1005" t="s">
        <v>787</v>
      </c>
      <c r="C41" s="871"/>
      <c r="D41" s="871"/>
      <c r="E41" s="871"/>
      <c r="F41" s="871"/>
    </row>
    <row r="42" spans="2:6">
      <c r="B42" s="1005" t="s">
        <v>788</v>
      </c>
      <c r="C42" s="871"/>
      <c r="D42" s="871"/>
      <c r="E42" s="871"/>
      <c r="F42" s="871"/>
    </row>
    <row r="43" spans="2:6">
      <c r="B43" s="1005" t="s">
        <v>789</v>
      </c>
      <c r="C43" s="871"/>
      <c r="D43" s="871"/>
      <c r="E43" s="871"/>
      <c r="F43" s="871"/>
    </row>
    <row r="44" spans="2:6">
      <c r="B44" s="1005" t="s">
        <v>790</v>
      </c>
      <c r="C44" s="871"/>
      <c r="D44" s="871"/>
      <c r="E44" s="871"/>
      <c r="F44" s="871"/>
    </row>
    <row r="45" spans="2:6">
      <c r="B45" s="1005" t="s">
        <v>791</v>
      </c>
      <c r="C45" s="871"/>
      <c r="D45" s="871"/>
      <c r="E45" s="871"/>
      <c r="F45" s="871"/>
    </row>
    <row r="46" spans="2:6">
      <c r="B46" s="1005" t="s">
        <v>792</v>
      </c>
      <c r="C46" s="871"/>
      <c r="D46" s="871"/>
      <c r="E46" s="871"/>
      <c r="F46" s="871"/>
    </row>
    <row r="47" spans="2:6" ht="15">
      <c r="B47" s="1011" t="s">
        <v>36</v>
      </c>
      <c r="C47" s="871"/>
      <c r="D47" s="871"/>
      <c r="E47" s="871"/>
      <c r="F47" s="871"/>
    </row>
    <row r="48" spans="2:6" ht="15">
      <c r="B48" s="1011" t="s">
        <v>36</v>
      </c>
      <c r="C48" s="871"/>
      <c r="D48" s="871"/>
      <c r="E48" s="871"/>
      <c r="F48" s="871"/>
    </row>
    <row r="49" spans="2:6" ht="15">
      <c r="B49" s="1011" t="s">
        <v>36</v>
      </c>
      <c r="C49" s="871"/>
      <c r="D49" s="871"/>
      <c r="E49" s="871"/>
      <c r="F49" s="871"/>
    </row>
    <row r="50" spans="2:6" ht="15">
      <c r="B50" s="1011" t="s">
        <v>36</v>
      </c>
      <c r="C50" s="871"/>
      <c r="D50" s="871"/>
      <c r="E50" s="871"/>
      <c r="F50" s="871"/>
    </row>
    <row r="51" spans="2:6" ht="15">
      <c r="B51" s="1011" t="s">
        <v>36</v>
      </c>
      <c r="C51" s="871"/>
      <c r="D51" s="871"/>
      <c r="E51" s="871"/>
      <c r="F51" s="871"/>
    </row>
    <row r="52" spans="2:6" ht="15">
      <c r="B52" s="1011" t="s">
        <v>36</v>
      </c>
      <c r="C52" s="871"/>
      <c r="D52" s="871"/>
      <c r="E52" s="871"/>
      <c r="F52" s="871"/>
    </row>
    <row r="53" spans="2:6" ht="15">
      <c r="B53" s="1011" t="s">
        <v>36</v>
      </c>
      <c r="C53" s="871"/>
      <c r="D53" s="871"/>
      <c r="E53" s="871"/>
      <c r="F53" s="871"/>
    </row>
    <row r="54" spans="2:6" ht="15">
      <c r="B54" s="1011" t="s">
        <v>36</v>
      </c>
      <c r="C54" s="871"/>
      <c r="D54" s="871"/>
      <c r="E54" s="871"/>
      <c r="F54" s="871"/>
    </row>
    <row r="55" spans="2:6" ht="15">
      <c r="B55" s="1011" t="s">
        <v>36</v>
      </c>
      <c r="C55" s="871"/>
      <c r="D55" s="871"/>
      <c r="E55" s="871"/>
      <c r="F55" s="871"/>
    </row>
    <row r="56" spans="2:6" ht="15.75" thickBot="1">
      <c r="B56" s="1012" t="s">
        <v>36</v>
      </c>
      <c r="C56" s="873"/>
      <c r="D56" s="873"/>
      <c r="E56" s="873"/>
      <c r="F56" s="873"/>
    </row>
    <row r="57" spans="2:6" s="145" customFormat="1" ht="7.9" customHeight="1">
      <c r="B57" s="1014"/>
      <c r="C57" s="1015"/>
      <c r="D57" s="1015"/>
      <c r="E57" s="1015"/>
      <c r="F57" s="1015"/>
    </row>
    <row r="58" spans="2:6" s="145" customFormat="1"/>
    <row r="59" spans="2:6" s="145" customFormat="1"/>
    <row r="60" spans="2:6" s="145" customFormat="1"/>
    <row r="61" spans="2:6" s="145" customFormat="1"/>
    <row r="62" spans="2:6" s="145" customFormat="1"/>
    <row r="63" spans="2:6" s="145" customFormat="1"/>
    <row r="64" spans="2:6" s="145" customFormat="1"/>
    <row r="65" s="145" customFormat="1"/>
    <row r="66" s="145" customFormat="1"/>
    <row r="67" s="145" customFormat="1"/>
    <row r="68" s="145" customFormat="1"/>
  </sheetData>
  <sheetProtection password="96CB" sheet="1" objects="1" scenarios="1" formatCells="0" formatColumns="0" formatRows="0" insertColumns="0" insertRows="0" deleteColumns="0" deleteRows="0" selectLockedCells="1"/>
  <mergeCells count="1">
    <mergeCell ref="B4:F4"/>
  </mergeCells>
  <printOptions horizontalCentered="1"/>
  <pageMargins left="0.39370078740157483" right="0.39370078740157483" top="0.39370078740157483" bottom="0.39370078740157483" header="0" footer="0"/>
  <pageSetup paperSize="9" scale="55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85"/>
  <sheetViews>
    <sheetView showGridLines="0" view="pageBreakPreview" topLeftCell="A10" zoomScale="85" zoomScaleNormal="100" zoomScaleSheetLayoutView="85" workbookViewId="0">
      <selection activeCell="N7" sqref="N7"/>
    </sheetView>
  </sheetViews>
  <sheetFormatPr defaultColWidth="9.140625" defaultRowHeight="12.75"/>
  <cols>
    <col min="1" max="1" width="1.7109375" style="112" customWidth="1"/>
    <col min="2" max="2" width="29" style="112" customWidth="1"/>
    <col min="3" max="3" width="32.28515625" style="112" bestFit="1" customWidth="1"/>
    <col min="4" max="4" width="9.42578125" style="112" bestFit="1" customWidth="1"/>
    <col min="5" max="5" width="9.85546875" style="112" bestFit="1" customWidth="1"/>
    <col min="6" max="6" width="9.85546875" style="112" customWidth="1"/>
    <col min="7" max="7" width="11.5703125" style="220" customWidth="1"/>
    <col min="8" max="9" width="10.42578125" style="220" customWidth="1"/>
    <col min="10" max="10" width="11.5703125" style="220" customWidth="1"/>
    <col min="11" max="12" width="9.85546875" style="220" customWidth="1"/>
    <col min="13" max="13" width="11.42578125" style="112" customWidth="1"/>
    <col min="14" max="14" width="14.85546875" style="112" customWidth="1"/>
    <col min="15" max="15" width="9.140625" style="112"/>
    <col min="16" max="16" width="1.7109375" style="112" customWidth="1"/>
    <col min="17" max="16384" width="9.140625" style="112"/>
  </cols>
  <sheetData>
    <row r="1" spans="2:15" ht="7.9" customHeight="1"/>
    <row r="2" spans="2:15" s="303" customFormat="1" ht="15.75">
      <c r="B2" s="232" t="s">
        <v>936</v>
      </c>
      <c r="C2" s="345"/>
      <c r="D2" s="346"/>
      <c r="E2" s="345"/>
      <c r="F2" s="345"/>
      <c r="G2" s="347"/>
      <c r="H2" s="347"/>
      <c r="I2" s="347"/>
      <c r="J2" s="347"/>
      <c r="K2" s="347"/>
      <c r="L2" s="347"/>
      <c r="M2" s="345"/>
    </row>
    <row r="3" spans="2:15" s="303" customFormat="1" ht="7.9" customHeight="1" thickBot="1">
      <c r="B3" s="384"/>
      <c r="C3" s="384"/>
      <c r="D3" s="384"/>
      <c r="E3" s="384"/>
      <c r="F3" s="384"/>
      <c r="G3" s="385"/>
      <c r="H3" s="385"/>
      <c r="I3" s="385"/>
      <c r="J3" s="385"/>
      <c r="K3" s="385"/>
      <c r="L3" s="385"/>
      <c r="M3" s="384"/>
    </row>
    <row r="4" spans="2:15" s="303" customFormat="1">
      <c r="B4" s="1215" t="s">
        <v>914</v>
      </c>
      <c r="C4" s="1217" t="s">
        <v>913</v>
      </c>
      <c r="D4" s="1212">
        <v>2012</v>
      </c>
      <c r="E4" s="1213"/>
      <c r="F4" s="1214"/>
      <c r="G4" s="1212">
        <v>2013</v>
      </c>
      <c r="H4" s="1213"/>
      <c r="I4" s="1214"/>
      <c r="J4" s="1212">
        <v>2014</v>
      </c>
      <c r="K4" s="1213"/>
      <c r="L4" s="1214"/>
      <c r="M4" s="1212">
        <v>2015</v>
      </c>
      <c r="N4" s="1213"/>
      <c r="O4" s="1214"/>
    </row>
    <row r="5" spans="2:15" ht="26.25" thickBot="1">
      <c r="B5" s="1216"/>
      <c r="C5" s="1218"/>
      <c r="D5" s="411" t="s">
        <v>674</v>
      </c>
      <c r="E5" s="603" t="s">
        <v>671</v>
      </c>
      <c r="F5" s="604" t="s">
        <v>462</v>
      </c>
      <c r="G5" s="411" t="s">
        <v>674</v>
      </c>
      <c r="H5" s="603" t="s">
        <v>671</v>
      </c>
      <c r="I5" s="604" t="s">
        <v>462</v>
      </c>
      <c r="J5" s="411" t="s">
        <v>674</v>
      </c>
      <c r="K5" s="603" t="s">
        <v>671</v>
      </c>
      <c r="L5" s="604" t="s">
        <v>462</v>
      </c>
      <c r="M5" s="411" t="s">
        <v>674</v>
      </c>
      <c r="N5" s="603" t="s">
        <v>671</v>
      </c>
      <c r="O5" s="604" t="s">
        <v>462</v>
      </c>
    </row>
    <row r="6" spans="2:15" s="113" customFormat="1" ht="13.5" thickBot="1">
      <c r="B6" s="1016" t="s">
        <v>734</v>
      </c>
      <c r="C6" s="606"/>
      <c r="D6" s="344"/>
      <c r="E6" s="342"/>
      <c r="F6" s="1017"/>
      <c r="G6" s="343"/>
      <c r="H6" s="1018"/>
      <c r="I6" s="1017"/>
      <c r="J6" s="343"/>
      <c r="K6" s="1018"/>
      <c r="L6" s="1017"/>
      <c r="M6" s="344"/>
      <c r="N6" s="342"/>
      <c r="O6" s="1017"/>
    </row>
    <row r="7" spans="2:15" s="113" customFormat="1" ht="13.5" thickBot="1">
      <c r="B7" s="1016" t="s">
        <v>735</v>
      </c>
      <c r="C7" s="606"/>
      <c r="D7" s="229"/>
      <c r="E7" s="223"/>
      <c r="F7" s="607">
        <f>F9+F11</f>
        <v>0</v>
      </c>
      <c r="G7" s="226"/>
      <c r="H7" s="608"/>
      <c r="I7" s="607">
        <f>I9+I11</f>
        <v>0</v>
      </c>
      <c r="J7" s="226"/>
      <c r="K7" s="608"/>
      <c r="L7" s="607">
        <f>L9+L11</f>
        <v>0</v>
      </c>
      <c r="M7" s="229"/>
      <c r="N7" s="223"/>
      <c r="O7" s="607">
        <f>O9+O11</f>
        <v>0</v>
      </c>
    </row>
    <row r="8" spans="2:15" s="113" customFormat="1">
      <c r="B8" s="611"/>
      <c r="C8" s="613" t="s">
        <v>976</v>
      </c>
      <c r="D8" s="620"/>
      <c r="E8" s="621"/>
      <c r="F8" s="622"/>
      <c r="G8" s="623"/>
      <c r="H8" s="624"/>
      <c r="I8" s="625"/>
      <c r="J8" s="623"/>
      <c r="K8" s="624"/>
      <c r="L8" s="625"/>
      <c r="M8" s="620"/>
      <c r="N8" s="621"/>
      <c r="O8" s="622"/>
    </row>
    <row r="9" spans="2:15" s="113" customFormat="1">
      <c r="B9" s="1019"/>
      <c r="C9" s="612" t="s">
        <v>23</v>
      </c>
      <c r="D9" s="626"/>
      <c r="E9" s="627"/>
      <c r="F9" s="628"/>
      <c r="G9" s="629"/>
      <c r="H9" s="630"/>
      <c r="I9" s="631"/>
      <c r="J9" s="629"/>
      <c r="K9" s="630"/>
      <c r="L9" s="631"/>
      <c r="M9" s="626"/>
      <c r="N9" s="627"/>
      <c r="O9" s="628"/>
    </row>
    <row r="10" spans="2:15" s="113" customFormat="1">
      <c r="B10" s="611"/>
      <c r="C10" s="613" t="s">
        <v>977</v>
      </c>
      <c r="D10" s="626"/>
      <c r="E10" s="627"/>
      <c r="F10" s="628"/>
      <c r="G10" s="629"/>
      <c r="H10" s="630"/>
      <c r="I10" s="631"/>
      <c r="J10" s="629"/>
      <c r="K10" s="630"/>
      <c r="L10" s="631"/>
      <c r="M10" s="626"/>
      <c r="N10" s="627"/>
      <c r="O10" s="632"/>
    </row>
    <row r="11" spans="2:15" s="113" customFormat="1" ht="13.5" thickBot="1">
      <c r="B11" s="611"/>
      <c r="C11" s="612" t="s">
        <v>23</v>
      </c>
      <c r="D11" s="626"/>
      <c r="E11" s="627"/>
      <c r="F11" s="628"/>
      <c r="G11" s="629"/>
      <c r="H11" s="630"/>
      <c r="I11" s="631"/>
      <c r="J11" s="629"/>
      <c r="K11" s="630"/>
      <c r="L11" s="631"/>
      <c r="M11" s="626"/>
      <c r="N11" s="633"/>
      <c r="O11" s="628"/>
    </row>
    <row r="12" spans="2:15" s="113" customFormat="1" ht="13.5" thickBot="1">
      <c r="B12" s="1020" t="s">
        <v>915</v>
      </c>
      <c r="C12" s="606"/>
      <c r="D12" s="344"/>
      <c r="E12" s="342"/>
      <c r="F12" s="1017"/>
      <c r="G12" s="343"/>
      <c r="H12" s="1018"/>
      <c r="I12" s="1017"/>
      <c r="J12" s="343"/>
      <c r="K12" s="1018"/>
      <c r="L12" s="1017"/>
      <c r="M12" s="344"/>
      <c r="N12" s="342"/>
      <c r="O12" s="1017"/>
    </row>
    <row r="13" spans="2:15" s="113" customFormat="1" ht="13.5" thickBot="1">
      <c r="B13" s="1021" t="s">
        <v>736</v>
      </c>
      <c r="C13" s="606"/>
      <c r="D13" s="344"/>
      <c r="E13" s="342"/>
      <c r="F13" s="1017"/>
      <c r="G13" s="343"/>
      <c r="H13" s="1018"/>
      <c r="I13" s="1017"/>
      <c r="J13" s="343"/>
      <c r="K13" s="1018"/>
      <c r="L13" s="1017"/>
      <c r="M13" s="344"/>
      <c r="N13" s="342"/>
      <c r="O13" s="1017"/>
    </row>
    <row r="14" spans="2:15" s="113" customFormat="1" ht="26.25" thickBot="1">
      <c r="B14" s="1022" t="s">
        <v>737</v>
      </c>
      <c r="C14" s="606"/>
      <c r="D14" s="344"/>
      <c r="E14" s="342"/>
      <c r="F14" s="1017"/>
      <c r="G14" s="343"/>
      <c r="H14" s="1018"/>
      <c r="I14" s="1017"/>
      <c r="J14" s="343"/>
      <c r="K14" s="1018"/>
      <c r="L14" s="1017"/>
      <c r="M14" s="344"/>
      <c r="N14" s="342"/>
      <c r="O14" s="1017"/>
    </row>
    <row r="15" spans="2:15" s="113" customFormat="1" ht="13.5" thickBot="1">
      <c r="B15" s="1020" t="s">
        <v>738</v>
      </c>
      <c r="C15" s="606"/>
      <c r="D15" s="344"/>
      <c r="E15" s="342"/>
      <c r="F15" s="1017"/>
      <c r="G15" s="343"/>
      <c r="H15" s="1018"/>
      <c r="I15" s="1017"/>
      <c r="J15" s="343"/>
      <c r="K15" s="1018"/>
      <c r="L15" s="1017"/>
      <c r="M15" s="344"/>
      <c r="N15" s="342"/>
      <c r="O15" s="1017"/>
    </row>
    <row r="16" spans="2:15" s="113" customFormat="1" ht="13.5" thickBot="1">
      <c r="B16" s="1023" t="s">
        <v>771</v>
      </c>
      <c r="C16" s="606"/>
      <c r="D16" s="344"/>
      <c r="E16" s="342"/>
      <c r="F16" s="1017"/>
      <c r="G16" s="343"/>
      <c r="H16" s="1018"/>
      <c r="I16" s="1017"/>
      <c r="J16" s="343"/>
      <c r="K16" s="1018"/>
      <c r="L16" s="1017"/>
      <c r="M16" s="344"/>
      <c r="N16" s="342"/>
      <c r="O16" s="1017"/>
    </row>
    <row r="17" spans="2:15" s="113" customFormat="1" ht="26.25" thickBot="1">
      <c r="B17" s="1023" t="s">
        <v>772</v>
      </c>
      <c r="C17" s="606"/>
      <c r="D17" s="344"/>
      <c r="E17" s="342"/>
      <c r="F17" s="1017"/>
      <c r="G17" s="343"/>
      <c r="H17" s="1018"/>
      <c r="I17" s="1017"/>
      <c r="J17" s="343"/>
      <c r="K17" s="1018"/>
      <c r="L17" s="1017"/>
      <c r="M17" s="344"/>
      <c r="N17" s="342"/>
      <c r="O17" s="1017"/>
    </row>
    <row r="18" spans="2:15" s="113" customFormat="1" ht="13.5" thickBot="1">
      <c r="B18" s="1023" t="s">
        <v>773</v>
      </c>
      <c r="C18" s="606"/>
      <c r="D18" s="344"/>
      <c r="E18" s="342"/>
      <c r="F18" s="1017"/>
      <c r="G18" s="343"/>
      <c r="H18" s="1018"/>
      <c r="I18" s="1017"/>
      <c r="J18" s="343"/>
      <c r="K18" s="1018"/>
      <c r="L18" s="1017"/>
      <c r="M18" s="344"/>
      <c r="N18" s="342"/>
      <c r="O18" s="1017"/>
    </row>
    <row r="19" spans="2:15" s="113" customFormat="1" ht="13.5" thickBot="1">
      <c r="B19" s="1023" t="s">
        <v>776</v>
      </c>
      <c r="C19" s="606"/>
      <c r="D19" s="344"/>
      <c r="E19" s="342"/>
      <c r="F19" s="1017"/>
      <c r="G19" s="343"/>
      <c r="H19" s="1018"/>
      <c r="I19" s="1017"/>
      <c r="J19" s="343"/>
      <c r="K19" s="1018"/>
      <c r="L19" s="1017"/>
      <c r="M19" s="344"/>
      <c r="N19" s="342"/>
      <c r="O19" s="1017"/>
    </row>
    <row r="20" spans="2:15" s="113" customFormat="1" ht="13.5" thickBot="1">
      <c r="B20" s="1024" t="s">
        <v>777</v>
      </c>
      <c r="C20" s="1025"/>
      <c r="D20" s="229"/>
      <c r="E20" s="223"/>
      <c r="F20" s="607">
        <f>F22+F24+F26+F28+F30+F32+F34+F36+F38+F40+F42+F44+F46+F48+F50</f>
        <v>0</v>
      </c>
      <c r="G20" s="226"/>
      <c r="H20" s="608"/>
      <c r="I20" s="607">
        <f>I22+I24+I26+I28+I30+I32+I34+I36+I38+I40+I42+I44+I46+I48+I50</f>
        <v>0</v>
      </c>
      <c r="J20" s="226"/>
      <c r="K20" s="608"/>
      <c r="L20" s="607">
        <f>L22+L24+L26+L28+L30+L32+L34+L36+L38+L40+L42+L44+L46+L48+L50</f>
        <v>0</v>
      </c>
      <c r="M20" s="229"/>
      <c r="N20" s="223"/>
      <c r="O20" s="607">
        <f>O22+O24+O26+O28+O30+O32+O34+O36+O38+O40+O42+O44+O46+O48+O50</f>
        <v>0</v>
      </c>
    </row>
    <row r="21" spans="2:15" s="113" customFormat="1">
      <c r="B21" s="1026"/>
      <c r="C21" s="646" t="s">
        <v>778</v>
      </c>
      <c r="D21" s="1027"/>
      <c r="E21" s="1028"/>
      <c r="F21" s="1029"/>
      <c r="G21" s="1030"/>
      <c r="H21" s="1031"/>
      <c r="I21" s="1032"/>
      <c r="J21" s="1030"/>
      <c r="K21" s="1031"/>
      <c r="L21" s="1032"/>
      <c r="M21" s="1027"/>
      <c r="N21" s="1028"/>
      <c r="O21" s="1033"/>
    </row>
    <row r="22" spans="2:15" s="113" customFormat="1">
      <c r="B22" s="1026"/>
      <c r="C22" s="612" t="s">
        <v>23</v>
      </c>
      <c r="D22" s="626"/>
      <c r="E22" s="627"/>
      <c r="F22" s="633"/>
      <c r="G22" s="629"/>
      <c r="H22" s="630"/>
      <c r="I22" s="1034"/>
      <c r="J22" s="629"/>
      <c r="K22" s="630"/>
      <c r="L22" s="1034"/>
      <c r="M22" s="626"/>
      <c r="N22" s="627"/>
      <c r="O22" s="628"/>
    </row>
    <row r="23" spans="2:15" s="113" customFormat="1">
      <c r="B23" s="1026"/>
      <c r="C23" s="648" t="s">
        <v>779</v>
      </c>
      <c r="D23" s="626"/>
      <c r="E23" s="627"/>
      <c r="F23" s="633"/>
      <c r="G23" s="629"/>
      <c r="H23" s="630"/>
      <c r="I23" s="1034"/>
      <c r="J23" s="629"/>
      <c r="K23" s="630"/>
      <c r="L23" s="1034"/>
      <c r="M23" s="626"/>
      <c r="N23" s="627"/>
      <c r="O23" s="628"/>
    </row>
    <row r="24" spans="2:15" s="113" customFormat="1">
      <c r="B24" s="1026"/>
      <c r="C24" s="612" t="s">
        <v>23</v>
      </c>
      <c r="D24" s="626"/>
      <c r="E24" s="627"/>
      <c r="F24" s="633"/>
      <c r="G24" s="629"/>
      <c r="H24" s="630"/>
      <c r="I24" s="1034"/>
      <c r="J24" s="629"/>
      <c r="K24" s="630"/>
      <c r="L24" s="1034"/>
      <c r="M24" s="626"/>
      <c r="N24" s="627"/>
      <c r="O24" s="628"/>
    </row>
    <row r="25" spans="2:15" s="113" customFormat="1">
      <c r="B25" s="1026"/>
      <c r="C25" s="648" t="s">
        <v>780</v>
      </c>
      <c r="D25" s="626"/>
      <c r="E25" s="627"/>
      <c r="F25" s="633"/>
      <c r="G25" s="629"/>
      <c r="H25" s="630"/>
      <c r="I25" s="1034"/>
      <c r="J25" s="629"/>
      <c r="K25" s="630"/>
      <c r="L25" s="1034"/>
      <c r="M25" s="626"/>
      <c r="N25" s="627"/>
      <c r="O25" s="628"/>
    </row>
    <row r="26" spans="2:15" s="113" customFormat="1">
      <c r="B26" s="1026"/>
      <c r="C26" s="612" t="s">
        <v>23</v>
      </c>
      <c r="D26" s="626"/>
      <c r="E26" s="627"/>
      <c r="F26" s="633"/>
      <c r="G26" s="629"/>
      <c r="H26" s="630"/>
      <c r="I26" s="1034"/>
      <c r="J26" s="629"/>
      <c r="K26" s="630"/>
      <c r="L26" s="1034"/>
      <c r="M26" s="626"/>
      <c r="N26" s="627"/>
      <c r="O26" s="628"/>
    </row>
    <row r="27" spans="2:15" s="113" customFormat="1">
      <c r="B27" s="1026"/>
      <c r="C27" s="648" t="s">
        <v>781</v>
      </c>
      <c r="D27" s="626"/>
      <c r="E27" s="627"/>
      <c r="F27" s="633"/>
      <c r="G27" s="629"/>
      <c r="H27" s="630"/>
      <c r="I27" s="1034"/>
      <c r="J27" s="629"/>
      <c r="K27" s="630"/>
      <c r="L27" s="1034"/>
      <c r="M27" s="626"/>
      <c r="N27" s="627"/>
      <c r="O27" s="628"/>
    </row>
    <row r="28" spans="2:15" s="113" customFormat="1">
      <c r="B28" s="1026"/>
      <c r="C28" s="612" t="s">
        <v>23</v>
      </c>
      <c r="D28" s="626"/>
      <c r="E28" s="627"/>
      <c r="F28" s="633"/>
      <c r="G28" s="629"/>
      <c r="H28" s="630"/>
      <c r="I28" s="1034"/>
      <c r="J28" s="629"/>
      <c r="K28" s="630"/>
      <c r="L28" s="1034"/>
      <c r="M28" s="626"/>
      <c r="N28" s="627"/>
      <c r="O28" s="628"/>
    </row>
    <row r="29" spans="2:15" s="113" customFormat="1">
      <c r="B29" s="1026"/>
      <c r="C29" s="648" t="s">
        <v>782</v>
      </c>
      <c r="D29" s="626"/>
      <c r="E29" s="627"/>
      <c r="F29" s="633"/>
      <c r="G29" s="629"/>
      <c r="H29" s="630"/>
      <c r="I29" s="1034"/>
      <c r="J29" s="629"/>
      <c r="K29" s="630"/>
      <c r="L29" s="1034"/>
      <c r="M29" s="626"/>
      <c r="N29" s="627"/>
      <c r="O29" s="628"/>
    </row>
    <row r="30" spans="2:15" s="113" customFormat="1">
      <c r="B30" s="1026"/>
      <c r="C30" s="612" t="s">
        <v>23</v>
      </c>
      <c r="D30" s="626"/>
      <c r="E30" s="627"/>
      <c r="F30" s="633"/>
      <c r="G30" s="629"/>
      <c r="H30" s="630"/>
      <c r="I30" s="1034"/>
      <c r="J30" s="629"/>
      <c r="K30" s="630"/>
      <c r="L30" s="1034"/>
      <c r="M30" s="626"/>
      <c r="N30" s="627"/>
      <c r="O30" s="628"/>
    </row>
    <row r="31" spans="2:15" s="113" customFormat="1">
      <c r="B31" s="1026"/>
      <c r="C31" s="648" t="s">
        <v>785</v>
      </c>
      <c r="D31" s="626"/>
      <c r="E31" s="627"/>
      <c r="F31" s="633"/>
      <c r="G31" s="629"/>
      <c r="H31" s="630"/>
      <c r="I31" s="1034"/>
      <c r="J31" s="629"/>
      <c r="K31" s="630"/>
      <c r="L31" s="1034"/>
      <c r="M31" s="626"/>
      <c r="N31" s="627"/>
      <c r="O31" s="628"/>
    </row>
    <row r="32" spans="2:15" s="113" customFormat="1">
      <c r="B32" s="1026"/>
      <c r="C32" s="612" t="s">
        <v>23</v>
      </c>
      <c r="D32" s="626"/>
      <c r="E32" s="627"/>
      <c r="F32" s="633"/>
      <c r="G32" s="629"/>
      <c r="H32" s="630"/>
      <c r="I32" s="1034"/>
      <c r="J32" s="629"/>
      <c r="K32" s="630"/>
      <c r="L32" s="1034"/>
      <c r="M32" s="626"/>
      <c r="N32" s="627"/>
      <c r="O32" s="628"/>
    </row>
    <row r="33" spans="2:15" s="113" customFormat="1">
      <c r="B33" s="1026"/>
      <c r="C33" s="648" t="s">
        <v>786</v>
      </c>
      <c r="D33" s="626"/>
      <c r="E33" s="627"/>
      <c r="F33" s="633"/>
      <c r="G33" s="629"/>
      <c r="H33" s="630"/>
      <c r="I33" s="1034"/>
      <c r="J33" s="629"/>
      <c r="K33" s="630"/>
      <c r="L33" s="1034"/>
      <c r="M33" s="626"/>
      <c r="N33" s="627"/>
      <c r="O33" s="628"/>
    </row>
    <row r="34" spans="2:15" s="113" customFormat="1">
      <c r="B34" s="1026"/>
      <c r="C34" s="612" t="s">
        <v>23</v>
      </c>
      <c r="D34" s="626"/>
      <c r="E34" s="627"/>
      <c r="F34" s="633"/>
      <c r="G34" s="629"/>
      <c r="H34" s="630"/>
      <c r="I34" s="1034"/>
      <c r="J34" s="629"/>
      <c r="K34" s="630"/>
      <c r="L34" s="1034"/>
      <c r="M34" s="626"/>
      <c r="N34" s="627"/>
      <c r="O34" s="628"/>
    </row>
    <row r="35" spans="2:15" s="113" customFormat="1">
      <c r="B35" s="1026"/>
      <c r="C35" s="648" t="s">
        <v>916</v>
      </c>
      <c r="D35" s="626"/>
      <c r="E35" s="627"/>
      <c r="F35" s="633"/>
      <c r="G35" s="629"/>
      <c r="H35" s="630"/>
      <c r="I35" s="1034"/>
      <c r="J35" s="629"/>
      <c r="K35" s="630"/>
      <c r="L35" s="1034"/>
      <c r="M35" s="626"/>
      <c r="N35" s="627"/>
      <c r="O35" s="628"/>
    </row>
    <row r="36" spans="2:15" s="113" customFormat="1">
      <c r="B36" s="1026"/>
      <c r="C36" s="612" t="s">
        <v>23</v>
      </c>
      <c r="D36" s="626"/>
      <c r="E36" s="627"/>
      <c r="F36" s="633"/>
      <c r="G36" s="629"/>
      <c r="H36" s="630"/>
      <c r="I36" s="1034"/>
      <c r="J36" s="629"/>
      <c r="K36" s="630"/>
      <c r="L36" s="1034"/>
      <c r="M36" s="626"/>
      <c r="N36" s="627"/>
      <c r="O36" s="628"/>
    </row>
    <row r="37" spans="2:15" s="113" customFormat="1">
      <c r="B37" s="1026"/>
      <c r="C37" s="648" t="s">
        <v>787</v>
      </c>
      <c r="D37" s="626"/>
      <c r="E37" s="627"/>
      <c r="F37" s="633"/>
      <c r="G37" s="629"/>
      <c r="H37" s="630"/>
      <c r="I37" s="1034"/>
      <c r="J37" s="629"/>
      <c r="K37" s="630"/>
      <c r="L37" s="1034"/>
      <c r="M37" s="626"/>
      <c r="N37" s="627"/>
      <c r="O37" s="628"/>
    </row>
    <row r="38" spans="2:15" s="113" customFormat="1">
      <c r="B38" s="1026"/>
      <c r="C38" s="612" t="s">
        <v>23</v>
      </c>
      <c r="D38" s="626"/>
      <c r="E38" s="627"/>
      <c r="F38" s="633"/>
      <c r="G38" s="629"/>
      <c r="H38" s="630"/>
      <c r="I38" s="1034"/>
      <c r="J38" s="629"/>
      <c r="K38" s="630"/>
      <c r="L38" s="1034"/>
      <c r="M38" s="626"/>
      <c r="N38" s="627"/>
      <c r="O38" s="628"/>
    </row>
    <row r="39" spans="2:15" s="113" customFormat="1" ht="24">
      <c r="B39" s="1026"/>
      <c r="C39" s="646" t="s">
        <v>788</v>
      </c>
      <c r="D39" s="626"/>
      <c r="E39" s="627"/>
      <c r="F39" s="633"/>
      <c r="G39" s="629"/>
      <c r="H39" s="630"/>
      <c r="I39" s="1034"/>
      <c r="J39" s="629"/>
      <c r="K39" s="630"/>
      <c r="L39" s="1034"/>
      <c r="M39" s="626"/>
      <c r="N39" s="627"/>
      <c r="O39" s="628"/>
    </row>
    <row r="40" spans="2:15" s="113" customFormat="1">
      <c r="B40" s="1026"/>
      <c r="C40" s="612" t="s">
        <v>23</v>
      </c>
      <c r="D40" s="626"/>
      <c r="E40" s="627"/>
      <c r="F40" s="633"/>
      <c r="G40" s="629"/>
      <c r="H40" s="630"/>
      <c r="I40" s="1034"/>
      <c r="J40" s="629"/>
      <c r="K40" s="630"/>
      <c r="L40" s="1034"/>
      <c r="M40" s="626"/>
      <c r="N40" s="627"/>
      <c r="O40" s="628"/>
    </row>
    <row r="41" spans="2:15" s="113" customFormat="1">
      <c r="B41" s="1026"/>
      <c r="C41" s="646" t="s">
        <v>789</v>
      </c>
      <c r="D41" s="626"/>
      <c r="E41" s="627"/>
      <c r="F41" s="633"/>
      <c r="G41" s="629"/>
      <c r="H41" s="630"/>
      <c r="I41" s="1034"/>
      <c r="J41" s="629"/>
      <c r="K41" s="630"/>
      <c r="L41" s="1034"/>
      <c r="M41" s="626"/>
      <c r="N41" s="627"/>
      <c r="O41" s="628"/>
    </row>
    <row r="42" spans="2:15" s="113" customFormat="1">
      <c r="B42" s="1026"/>
      <c r="C42" s="612" t="s">
        <v>23</v>
      </c>
      <c r="D42" s="626"/>
      <c r="E42" s="627"/>
      <c r="F42" s="633"/>
      <c r="G42" s="629"/>
      <c r="H42" s="630"/>
      <c r="I42" s="1034"/>
      <c r="J42" s="629"/>
      <c r="K42" s="630"/>
      <c r="L42" s="1034"/>
      <c r="M42" s="626"/>
      <c r="N42" s="627"/>
      <c r="O42" s="628"/>
    </row>
    <row r="43" spans="2:15" s="113" customFormat="1" ht="24">
      <c r="B43" s="1026"/>
      <c r="C43" s="646" t="s">
        <v>790</v>
      </c>
      <c r="D43" s="626"/>
      <c r="E43" s="627"/>
      <c r="F43" s="633"/>
      <c r="G43" s="629"/>
      <c r="H43" s="630"/>
      <c r="I43" s="1034"/>
      <c r="J43" s="629"/>
      <c r="K43" s="630"/>
      <c r="L43" s="1034"/>
      <c r="M43" s="626"/>
      <c r="N43" s="627"/>
      <c r="O43" s="628"/>
    </row>
    <row r="44" spans="2:15" s="113" customFormat="1">
      <c r="B44" s="1026"/>
      <c r="C44" s="612" t="s">
        <v>23</v>
      </c>
      <c r="D44" s="626"/>
      <c r="E44" s="627"/>
      <c r="F44" s="633"/>
      <c r="G44" s="629"/>
      <c r="H44" s="630"/>
      <c r="I44" s="1034"/>
      <c r="J44" s="629"/>
      <c r="K44" s="630"/>
      <c r="L44" s="1034"/>
      <c r="M44" s="626"/>
      <c r="N44" s="627"/>
      <c r="O44" s="628"/>
    </row>
    <row r="45" spans="2:15" s="113" customFormat="1" ht="24">
      <c r="B45" s="1026"/>
      <c r="C45" s="646" t="s">
        <v>791</v>
      </c>
      <c r="D45" s="626"/>
      <c r="E45" s="627"/>
      <c r="F45" s="633"/>
      <c r="G45" s="629"/>
      <c r="H45" s="630"/>
      <c r="I45" s="1034"/>
      <c r="J45" s="629"/>
      <c r="K45" s="630"/>
      <c r="L45" s="1034"/>
      <c r="M45" s="626"/>
      <c r="N45" s="627"/>
      <c r="O45" s="628"/>
    </row>
    <row r="46" spans="2:15" s="113" customFormat="1">
      <c r="B46" s="1026"/>
      <c r="C46" s="612" t="s">
        <v>23</v>
      </c>
      <c r="D46" s="626"/>
      <c r="E46" s="627"/>
      <c r="F46" s="633"/>
      <c r="G46" s="629"/>
      <c r="H46" s="630"/>
      <c r="I46" s="1034"/>
      <c r="J46" s="629"/>
      <c r="K46" s="630"/>
      <c r="L46" s="1034"/>
      <c r="M46" s="626"/>
      <c r="N46" s="627"/>
      <c r="O46" s="628"/>
    </row>
    <row r="47" spans="2:15" s="113" customFormat="1">
      <c r="B47" s="1026"/>
      <c r="C47" s="646" t="s">
        <v>792</v>
      </c>
      <c r="D47" s="626"/>
      <c r="E47" s="627"/>
      <c r="F47" s="633"/>
      <c r="G47" s="629"/>
      <c r="H47" s="630"/>
      <c r="I47" s="1034"/>
      <c r="J47" s="629"/>
      <c r="K47" s="630"/>
      <c r="L47" s="1034"/>
      <c r="M47" s="626"/>
      <c r="N47" s="627"/>
      <c r="O47" s="628"/>
    </row>
    <row r="48" spans="2:15" s="113" customFormat="1">
      <c r="B48" s="1026"/>
      <c r="C48" s="612" t="s">
        <v>23</v>
      </c>
      <c r="D48" s="626"/>
      <c r="E48" s="627"/>
      <c r="F48" s="633"/>
      <c r="G48" s="629"/>
      <c r="H48" s="630"/>
      <c r="I48" s="1034"/>
      <c r="J48" s="629"/>
      <c r="K48" s="630"/>
      <c r="L48" s="1034"/>
      <c r="M48" s="626"/>
      <c r="N48" s="627"/>
      <c r="O48" s="628"/>
    </row>
    <row r="49" spans="2:15" s="113" customFormat="1">
      <c r="B49" s="1026"/>
      <c r="C49" s="646" t="s">
        <v>36</v>
      </c>
      <c r="D49" s="620"/>
      <c r="E49" s="621"/>
      <c r="F49" s="1035"/>
      <c r="G49" s="623"/>
      <c r="H49" s="624"/>
      <c r="I49" s="1036"/>
      <c r="J49" s="623"/>
      <c r="K49" s="624"/>
      <c r="L49" s="1036"/>
      <c r="M49" s="620"/>
      <c r="N49" s="621"/>
      <c r="O49" s="622"/>
    </row>
    <row r="50" spans="2:15" s="113" customFormat="1" ht="13.5" thickBot="1">
      <c r="B50" s="1037"/>
      <c r="C50" s="616" t="s">
        <v>23</v>
      </c>
      <c r="D50" s="634"/>
      <c r="E50" s="635"/>
      <c r="F50" s="1038"/>
      <c r="G50" s="637"/>
      <c r="H50" s="638"/>
      <c r="I50" s="1039"/>
      <c r="J50" s="637"/>
      <c r="K50" s="638"/>
      <c r="L50" s="1039"/>
      <c r="M50" s="634"/>
      <c r="N50" s="635"/>
      <c r="O50" s="636"/>
    </row>
    <row r="51" spans="2:15" s="113" customFormat="1" ht="7.9" customHeight="1">
      <c r="G51" s="651"/>
      <c r="H51" s="651"/>
      <c r="I51" s="651"/>
      <c r="J51" s="651"/>
      <c r="K51" s="651"/>
      <c r="L51" s="651"/>
    </row>
    <row r="52" spans="2:15" s="113" customFormat="1">
      <c r="G52" s="651"/>
      <c r="H52" s="651"/>
      <c r="I52" s="651"/>
      <c r="J52" s="651"/>
      <c r="K52" s="651"/>
      <c r="L52" s="651"/>
    </row>
    <row r="53" spans="2:15" s="113" customFormat="1">
      <c r="G53" s="651"/>
      <c r="H53" s="651"/>
      <c r="I53" s="651"/>
      <c r="J53" s="651"/>
      <c r="K53" s="651"/>
      <c r="L53" s="651"/>
    </row>
    <row r="54" spans="2:15" s="113" customFormat="1">
      <c r="G54" s="651"/>
      <c r="H54" s="651"/>
      <c r="I54" s="651"/>
      <c r="J54" s="651"/>
      <c r="K54" s="651"/>
      <c r="L54" s="651"/>
    </row>
    <row r="55" spans="2:15" s="113" customFormat="1">
      <c r="G55" s="651"/>
      <c r="H55" s="651"/>
      <c r="I55" s="651"/>
      <c r="J55" s="651"/>
      <c r="K55" s="651"/>
      <c r="L55" s="651"/>
    </row>
    <row r="56" spans="2:15" s="113" customFormat="1">
      <c r="G56" s="651"/>
      <c r="H56" s="651"/>
      <c r="I56" s="651"/>
      <c r="J56" s="651"/>
      <c r="K56" s="651"/>
      <c r="L56" s="651"/>
    </row>
    <row r="57" spans="2:15" s="113" customFormat="1">
      <c r="G57" s="651"/>
      <c r="H57" s="651"/>
      <c r="I57" s="651"/>
      <c r="J57" s="651"/>
      <c r="K57" s="651"/>
      <c r="L57" s="651"/>
    </row>
    <row r="58" spans="2:15" s="113" customFormat="1">
      <c r="G58" s="651"/>
      <c r="H58" s="651"/>
      <c r="I58" s="651"/>
      <c r="J58" s="651"/>
      <c r="K58" s="651"/>
      <c r="L58" s="651"/>
    </row>
    <row r="59" spans="2:15" s="113" customFormat="1">
      <c r="G59" s="651"/>
      <c r="H59" s="651"/>
      <c r="I59" s="651"/>
      <c r="J59" s="651"/>
      <c r="K59" s="651"/>
      <c r="L59" s="651"/>
    </row>
    <row r="60" spans="2:15" s="113" customFormat="1">
      <c r="G60" s="651"/>
      <c r="H60" s="651"/>
      <c r="I60" s="651"/>
      <c r="J60" s="651"/>
      <c r="K60" s="651"/>
      <c r="L60" s="651"/>
    </row>
    <row r="61" spans="2:15" s="113" customFormat="1">
      <c r="G61" s="651"/>
      <c r="H61" s="651"/>
      <c r="I61" s="651"/>
      <c r="J61" s="651"/>
      <c r="K61" s="651"/>
      <c r="L61" s="651"/>
    </row>
    <row r="62" spans="2:15" s="113" customFormat="1">
      <c r="G62" s="651"/>
      <c r="H62" s="651"/>
      <c r="I62" s="651"/>
      <c r="J62" s="651"/>
      <c r="K62" s="651"/>
      <c r="L62" s="651"/>
    </row>
    <row r="63" spans="2:15" s="113" customFormat="1">
      <c r="G63" s="651"/>
      <c r="H63" s="651"/>
      <c r="I63" s="651"/>
      <c r="J63" s="651"/>
      <c r="K63" s="651"/>
      <c r="L63" s="651"/>
    </row>
    <row r="64" spans="2:15" s="113" customFormat="1">
      <c r="G64" s="651"/>
      <c r="H64" s="651"/>
      <c r="I64" s="651"/>
      <c r="J64" s="651"/>
      <c r="K64" s="651"/>
      <c r="L64" s="651"/>
    </row>
    <row r="65" spans="7:12" s="113" customFormat="1">
      <c r="G65" s="651"/>
      <c r="H65" s="651"/>
      <c r="I65" s="651"/>
      <c r="J65" s="651"/>
      <c r="K65" s="651"/>
      <c r="L65" s="651"/>
    </row>
    <row r="66" spans="7:12" s="113" customFormat="1">
      <c r="G66" s="651"/>
      <c r="H66" s="651"/>
      <c r="I66" s="651"/>
      <c r="J66" s="651"/>
      <c r="K66" s="651"/>
      <c r="L66" s="651"/>
    </row>
    <row r="67" spans="7:12" s="113" customFormat="1">
      <c r="G67" s="651"/>
      <c r="H67" s="651"/>
      <c r="I67" s="651"/>
      <c r="J67" s="651"/>
      <c r="K67" s="651"/>
      <c r="L67" s="651"/>
    </row>
    <row r="68" spans="7:12" s="113" customFormat="1">
      <c r="G68" s="651"/>
      <c r="H68" s="651"/>
      <c r="I68" s="651"/>
      <c r="J68" s="651"/>
      <c r="K68" s="651"/>
      <c r="L68" s="651"/>
    </row>
    <row r="69" spans="7:12" s="113" customFormat="1">
      <c r="G69" s="651"/>
      <c r="H69" s="651"/>
      <c r="I69" s="651"/>
      <c r="J69" s="651"/>
      <c r="K69" s="651"/>
      <c r="L69" s="651"/>
    </row>
    <row r="70" spans="7:12" s="113" customFormat="1">
      <c r="G70" s="651"/>
      <c r="H70" s="651"/>
      <c r="I70" s="651"/>
      <c r="J70" s="651"/>
      <c r="K70" s="651"/>
      <c r="L70" s="651"/>
    </row>
    <row r="71" spans="7:12" s="113" customFormat="1">
      <c r="G71" s="651"/>
      <c r="H71" s="651"/>
      <c r="I71" s="651"/>
      <c r="J71" s="651"/>
      <c r="K71" s="651"/>
      <c r="L71" s="651"/>
    </row>
    <row r="72" spans="7:12" s="113" customFormat="1">
      <c r="G72" s="651"/>
      <c r="H72" s="651"/>
      <c r="I72" s="651"/>
      <c r="J72" s="651"/>
      <c r="K72" s="651"/>
      <c r="L72" s="651"/>
    </row>
    <row r="73" spans="7:12" s="113" customFormat="1">
      <c r="G73" s="651"/>
      <c r="H73" s="651"/>
      <c r="I73" s="651"/>
      <c r="J73" s="651"/>
      <c r="K73" s="651"/>
      <c r="L73" s="651"/>
    </row>
    <row r="74" spans="7:12" s="113" customFormat="1">
      <c r="G74" s="651"/>
      <c r="H74" s="651"/>
      <c r="I74" s="651"/>
      <c r="J74" s="651"/>
      <c r="K74" s="651"/>
      <c r="L74" s="651"/>
    </row>
    <row r="75" spans="7:12" s="113" customFormat="1">
      <c r="G75" s="651"/>
      <c r="H75" s="651"/>
      <c r="I75" s="651"/>
      <c r="J75" s="651"/>
      <c r="K75" s="651"/>
      <c r="L75" s="651"/>
    </row>
    <row r="76" spans="7:12" s="113" customFormat="1">
      <c r="G76" s="651"/>
      <c r="H76" s="651"/>
      <c r="I76" s="651"/>
      <c r="J76" s="651"/>
      <c r="K76" s="651"/>
      <c r="L76" s="651"/>
    </row>
    <row r="77" spans="7:12" s="113" customFormat="1">
      <c r="G77" s="651"/>
      <c r="H77" s="651"/>
      <c r="I77" s="651"/>
      <c r="J77" s="651"/>
      <c r="K77" s="651"/>
      <c r="L77" s="651"/>
    </row>
    <row r="78" spans="7:12" s="113" customFormat="1">
      <c r="G78" s="651"/>
      <c r="H78" s="651"/>
      <c r="I78" s="651"/>
      <c r="J78" s="651"/>
      <c r="K78" s="651"/>
      <c r="L78" s="651"/>
    </row>
    <row r="79" spans="7:12" s="113" customFormat="1">
      <c r="G79" s="651"/>
      <c r="H79" s="651"/>
      <c r="I79" s="651"/>
      <c r="J79" s="651"/>
      <c r="K79" s="651"/>
      <c r="L79" s="651"/>
    </row>
    <row r="80" spans="7:12" s="113" customFormat="1">
      <c r="G80" s="651"/>
      <c r="H80" s="651"/>
      <c r="I80" s="651"/>
      <c r="J80" s="651"/>
      <c r="K80" s="651"/>
      <c r="L80" s="651"/>
    </row>
    <row r="81" spans="7:12" s="113" customFormat="1">
      <c r="G81" s="651"/>
      <c r="H81" s="651"/>
      <c r="I81" s="651"/>
      <c r="J81" s="651"/>
      <c r="K81" s="651"/>
      <c r="L81" s="651"/>
    </row>
    <row r="82" spans="7:12" s="113" customFormat="1">
      <c r="G82" s="651"/>
      <c r="H82" s="651"/>
      <c r="I82" s="651"/>
      <c r="J82" s="651"/>
      <c r="K82" s="651"/>
      <c r="L82" s="651"/>
    </row>
    <row r="83" spans="7:12" s="113" customFormat="1">
      <c r="G83" s="651"/>
      <c r="H83" s="651"/>
      <c r="I83" s="651"/>
      <c r="J83" s="651"/>
      <c r="K83" s="651"/>
      <c r="L83" s="651"/>
    </row>
    <row r="84" spans="7:12" s="113" customFormat="1">
      <c r="G84" s="651"/>
      <c r="H84" s="651"/>
      <c r="I84" s="651"/>
      <c r="J84" s="651"/>
      <c r="K84" s="651"/>
      <c r="L84" s="651"/>
    </row>
    <row r="85" spans="7:12" s="113" customFormat="1">
      <c r="G85" s="651"/>
      <c r="H85" s="651"/>
      <c r="I85" s="651"/>
      <c r="J85" s="651"/>
      <c r="K85" s="651"/>
      <c r="L85" s="651"/>
    </row>
    <row r="86" spans="7:12" s="113" customFormat="1">
      <c r="G86" s="651"/>
      <c r="H86" s="651"/>
      <c r="I86" s="651"/>
      <c r="J86" s="651"/>
      <c r="K86" s="651"/>
      <c r="L86" s="651"/>
    </row>
    <row r="87" spans="7:12" s="113" customFormat="1">
      <c r="G87" s="651"/>
      <c r="H87" s="651"/>
      <c r="I87" s="651"/>
      <c r="J87" s="651"/>
      <c r="K87" s="651"/>
      <c r="L87" s="651"/>
    </row>
    <row r="88" spans="7:12" s="113" customFormat="1">
      <c r="G88" s="651"/>
      <c r="H88" s="651"/>
      <c r="I88" s="651"/>
      <c r="J88" s="651"/>
      <c r="K88" s="651"/>
      <c r="L88" s="651"/>
    </row>
    <row r="89" spans="7:12" s="113" customFormat="1">
      <c r="G89" s="651"/>
      <c r="H89" s="651"/>
      <c r="I89" s="651"/>
      <c r="J89" s="651"/>
      <c r="K89" s="651"/>
      <c r="L89" s="651"/>
    </row>
    <row r="90" spans="7:12" s="113" customFormat="1">
      <c r="G90" s="651"/>
      <c r="H90" s="651"/>
      <c r="I90" s="651"/>
      <c r="J90" s="651"/>
      <c r="K90" s="651"/>
      <c r="L90" s="651"/>
    </row>
    <row r="91" spans="7:12" s="113" customFormat="1">
      <c r="G91" s="651"/>
      <c r="H91" s="651"/>
      <c r="I91" s="651"/>
      <c r="J91" s="651"/>
      <c r="K91" s="651"/>
      <c r="L91" s="651"/>
    </row>
    <row r="92" spans="7:12" s="113" customFormat="1">
      <c r="G92" s="651"/>
      <c r="H92" s="651"/>
      <c r="I92" s="651"/>
      <c r="J92" s="651"/>
      <c r="K92" s="651"/>
      <c r="L92" s="651"/>
    </row>
    <row r="93" spans="7:12" s="113" customFormat="1">
      <c r="G93" s="651"/>
      <c r="H93" s="651"/>
      <c r="I93" s="651"/>
      <c r="J93" s="651"/>
      <c r="K93" s="651"/>
      <c r="L93" s="651"/>
    </row>
    <row r="94" spans="7:12" s="113" customFormat="1">
      <c r="G94" s="651"/>
      <c r="H94" s="651"/>
      <c r="I94" s="651"/>
      <c r="J94" s="651"/>
      <c r="K94" s="651"/>
      <c r="L94" s="651"/>
    </row>
    <row r="95" spans="7:12" s="113" customFormat="1">
      <c r="G95" s="651"/>
      <c r="H95" s="651"/>
      <c r="I95" s="651"/>
      <c r="J95" s="651"/>
      <c r="K95" s="651"/>
      <c r="L95" s="651"/>
    </row>
    <row r="96" spans="7:12" s="113" customFormat="1">
      <c r="G96" s="651"/>
      <c r="H96" s="651"/>
      <c r="I96" s="651"/>
      <c r="J96" s="651"/>
      <c r="K96" s="651"/>
      <c r="L96" s="651"/>
    </row>
    <row r="97" spans="7:12" s="113" customFormat="1">
      <c r="G97" s="651"/>
      <c r="H97" s="651"/>
      <c r="I97" s="651"/>
      <c r="J97" s="651"/>
      <c r="K97" s="651"/>
      <c r="L97" s="651"/>
    </row>
    <row r="98" spans="7:12" s="113" customFormat="1">
      <c r="G98" s="651"/>
      <c r="H98" s="651"/>
      <c r="I98" s="651"/>
      <c r="J98" s="651"/>
      <c r="K98" s="651"/>
      <c r="L98" s="651"/>
    </row>
    <row r="99" spans="7:12" s="113" customFormat="1">
      <c r="G99" s="651"/>
      <c r="H99" s="651"/>
      <c r="I99" s="651"/>
      <c r="J99" s="651"/>
      <c r="K99" s="651"/>
      <c r="L99" s="651"/>
    </row>
    <row r="100" spans="7:12" s="113" customFormat="1">
      <c r="G100" s="651"/>
      <c r="H100" s="651"/>
      <c r="I100" s="651"/>
      <c r="J100" s="651"/>
      <c r="K100" s="651"/>
      <c r="L100" s="651"/>
    </row>
    <row r="101" spans="7:12" s="113" customFormat="1">
      <c r="G101" s="651"/>
      <c r="H101" s="651"/>
      <c r="I101" s="651"/>
      <c r="J101" s="651"/>
      <c r="K101" s="651"/>
      <c r="L101" s="651"/>
    </row>
    <row r="102" spans="7:12" s="113" customFormat="1">
      <c r="G102" s="651"/>
      <c r="H102" s="651"/>
      <c r="I102" s="651"/>
      <c r="J102" s="651"/>
      <c r="K102" s="651"/>
      <c r="L102" s="651"/>
    </row>
    <row r="103" spans="7:12" s="113" customFormat="1">
      <c r="G103" s="651"/>
      <c r="H103" s="651"/>
      <c r="I103" s="651"/>
      <c r="J103" s="651"/>
      <c r="K103" s="651"/>
      <c r="L103" s="651"/>
    </row>
    <row r="104" spans="7:12" s="113" customFormat="1">
      <c r="G104" s="651"/>
      <c r="H104" s="651"/>
      <c r="I104" s="651"/>
      <c r="J104" s="651"/>
      <c r="K104" s="651"/>
      <c r="L104" s="651"/>
    </row>
    <row r="105" spans="7:12" s="113" customFormat="1">
      <c r="G105" s="651"/>
      <c r="H105" s="651"/>
      <c r="I105" s="651"/>
      <c r="J105" s="651"/>
      <c r="K105" s="651"/>
      <c r="L105" s="651"/>
    </row>
    <row r="106" spans="7:12" s="113" customFormat="1">
      <c r="G106" s="651"/>
      <c r="H106" s="651"/>
      <c r="I106" s="651"/>
      <c r="J106" s="651"/>
      <c r="K106" s="651"/>
      <c r="L106" s="651"/>
    </row>
    <row r="107" spans="7:12" s="113" customFormat="1">
      <c r="G107" s="651"/>
      <c r="H107" s="651"/>
      <c r="I107" s="651"/>
      <c r="J107" s="651"/>
      <c r="K107" s="651"/>
      <c r="L107" s="651"/>
    </row>
    <row r="108" spans="7:12" s="113" customFormat="1">
      <c r="G108" s="651"/>
      <c r="H108" s="651"/>
      <c r="I108" s="651"/>
      <c r="J108" s="651"/>
      <c r="K108" s="651"/>
      <c r="L108" s="651"/>
    </row>
    <row r="109" spans="7:12" s="113" customFormat="1">
      <c r="G109" s="651"/>
      <c r="H109" s="651"/>
      <c r="I109" s="651"/>
      <c r="J109" s="651"/>
      <c r="K109" s="651"/>
      <c r="L109" s="651"/>
    </row>
    <row r="110" spans="7:12" s="113" customFormat="1">
      <c r="G110" s="651"/>
      <c r="H110" s="651"/>
      <c r="I110" s="651"/>
      <c r="J110" s="651"/>
      <c r="K110" s="651"/>
      <c r="L110" s="651"/>
    </row>
    <row r="111" spans="7:12" s="113" customFormat="1">
      <c r="G111" s="651"/>
      <c r="H111" s="651"/>
      <c r="I111" s="651"/>
      <c r="J111" s="651"/>
      <c r="K111" s="651"/>
      <c r="L111" s="651"/>
    </row>
    <row r="112" spans="7:12" s="113" customFormat="1">
      <c r="G112" s="651"/>
      <c r="H112" s="651"/>
      <c r="I112" s="651"/>
      <c r="J112" s="651"/>
      <c r="K112" s="651"/>
      <c r="L112" s="651"/>
    </row>
    <row r="113" spans="7:12" s="113" customFormat="1">
      <c r="G113" s="651"/>
      <c r="H113" s="651"/>
      <c r="I113" s="651"/>
      <c r="J113" s="651"/>
      <c r="K113" s="651"/>
      <c r="L113" s="651"/>
    </row>
    <row r="114" spans="7:12" s="113" customFormat="1">
      <c r="G114" s="651"/>
      <c r="H114" s="651"/>
      <c r="I114" s="651"/>
      <c r="J114" s="651"/>
      <c r="K114" s="651"/>
      <c r="L114" s="651"/>
    </row>
    <row r="115" spans="7:12" s="113" customFormat="1">
      <c r="G115" s="651"/>
      <c r="H115" s="651"/>
      <c r="I115" s="651"/>
      <c r="J115" s="651"/>
      <c r="K115" s="651"/>
      <c r="L115" s="651"/>
    </row>
    <row r="116" spans="7:12" s="113" customFormat="1">
      <c r="G116" s="651"/>
      <c r="H116" s="651"/>
      <c r="I116" s="651"/>
      <c r="J116" s="651"/>
      <c r="K116" s="651"/>
      <c r="L116" s="651"/>
    </row>
    <row r="117" spans="7:12" s="113" customFormat="1">
      <c r="G117" s="651"/>
      <c r="H117" s="651"/>
      <c r="I117" s="651"/>
      <c r="J117" s="651"/>
      <c r="K117" s="651"/>
      <c r="L117" s="651"/>
    </row>
    <row r="118" spans="7:12" s="113" customFormat="1">
      <c r="G118" s="651"/>
      <c r="H118" s="651"/>
      <c r="I118" s="651"/>
      <c r="J118" s="651"/>
      <c r="K118" s="651"/>
      <c r="L118" s="651"/>
    </row>
    <row r="119" spans="7:12" s="113" customFormat="1">
      <c r="G119" s="651"/>
      <c r="H119" s="651"/>
      <c r="I119" s="651"/>
      <c r="J119" s="651"/>
      <c r="K119" s="651"/>
      <c r="L119" s="651"/>
    </row>
    <row r="120" spans="7:12" s="113" customFormat="1">
      <c r="G120" s="651"/>
      <c r="H120" s="651"/>
      <c r="I120" s="651"/>
      <c r="J120" s="651"/>
      <c r="K120" s="651"/>
      <c r="L120" s="651"/>
    </row>
    <row r="121" spans="7:12" s="113" customFormat="1">
      <c r="G121" s="651"/>
      <c r="H121" s="651"/>
      <c r="I121" s="651"/>
      <c r="J121" s="651"/>
      <c r="K121" s="651"/>
      <c r="L121" s="651"/>
    </row>
    <row r="122" spans="7:12" s="113" customFormat="1">
      <c r="G122" s="651"/>
      <c r="H122" s="651"/>
      <c r="I122" s="651"/>
      <c r="J122" s="651"/>
      <c r="K122" s="651"/>
      <c r="L122" s="651"/>
    </row>
    <row r="123" spans="7:12" s="113" customFormat="1">
      <c r="G123" s="651"/>
      <c r="H123" s="651"/>
      <c r="I123" s="651"/>
      <c r="J123" s="651"/>
      <c r="K123" s="651"/>
      <c r="L123" s="651"/>
    </row>
    <row r="124" spans="7:12" s="113" customFormat="1">
      <c r="G124" s="651"/>
      <c r="H124" s="651"/>
      <c r="I124" s="651"/>
      <c r="J124" s="651"/>
      <c r="K124" s="651"/>
      <c r="L124" s="651"/>
    </row>
    <row r="125" spans="7:12" s="113" customFormat="1">
      <c r="G125" s="651"/>
      <c r="H125" s="651"/>
      <c r="I125" s="651"/>
      <c r="J125" s="651"/>
      <c r="K125" s="651"/>
      <c r="L125" s="651"/>
    </row>
    <row r="126" spans="7:12" s="113" customFormat="1">
      <c r="G126" s="651"/>
      <c r="H126" s="651"/>
      <c r="I126" s="651"/>
      <c r="J126" s="651"/>
      <c r="K126" s="651"/>
      <c r="L126" s="651"/>
    </row>
    <row r="127" spans="7:12" s="113" customFormat="1">
      <c r="G127" s="651"/>
      <c r="H127" s="651"/>
      <c r="I127" s="651"/>
      <c r="J127" s="651"/>
      <c r="K127" s="651"/>
      <c r="L127" s="651"/>
    </row>
    <row r="128" spans="7:12" s="113" customFormat="1">
      <c r="G128" s="651"/>
      <c r="H128" s="651"/>
      <c r="I128" s="651"/>
      <c r="J128" s="651"/>
      <c r="K128" s="651"/>
      <c r="L128" s="651"/>
    </row>
    <row r="129" spans="7:12" s="113" customFormat="1">
      <c r="G129" s="651"/>
      <c r="H129" s="651"/>
      <c r="I129" s="651"/>
      <c r="J129" s="651"/>
      <c r="K129" s="651"/>
      <c r="L129" s="651"/>
    </row>
    <row r="130" spans="7:12" s="113" customFormat="1">
      <c r="G130" s="651"/>
      <c r="H130" s="651"/>
      <c r="I130" s="651"/>
      <c r="J130" s="651"/>
      <c r="K130" s="651"/>
      <c r="L130" s="651"/>
    </row>
    <row r="131" spans="7:12" s="113" customFormat="1">
      <c r="G131" s="651"/>
      <c r="H131" s="651"/>
      <c r="I131" s="651"/>
      <c r="J131" s="651"/>
      <c r="K131" s="651"/>
      <c r="L131" s="651"/>
    </row>
    <row r="132" spans="7:12" s="113" customFormat="1">
      <c r="G132" s="651"/>
      <c r="H132" s="651"/>
      <c r="I132" s="651"/>
      <c r="J132" s="651"/>
      <c r="K132" s="651"/>
      <c r="L132" s="651"/>
    </row>
    <row r="133" spans="7:12" s="113" customFormat="1">
      <c r="G133" s="651"/>
      <c r="H133" s="651"/>
      <c r="I133" s="651"/>
      <c r="J133" s="651"/>
      <c r="K133" s="651"/>
      <c r="L133" s="651"/>
    </row>
    <row r="134" spans="7:12" s="113" customFormat="1">
      <c r="G134" s="651"/>
      <c r="H134" s="651"/>
      <c r="I134" s="651"/>
      <c r="J134" s="651"/>
      <c r="K134" s="651"/>
      <c r="L134" s="651"/>
    </row>
    <row r="135" spans="7:12" s="113" customFormat="1">
      <c r="G135" s="651"/>
      <c r="H135" s="651"/>
      <c r="I135" s="651"/>
      <c r="J135" s="651"/>
      <c r="K135" s="651"/>
      <c r="L135" s="651"/>
    </row>
    <row r="136" spans="7:12" s="113" customFormat="1">
      <c r="G136" s="651"/>
      <c r="H136" s="651"/>
      <c r="I136" s="651"/>
      <c r="J136" s="651"/>
      <c r="K136" s="651"/>
      <c r="L136" s="651"/>
    </row>
    <row r="137" spans="7:12" s="113" customFormat="1">
      <c r="G137" s="651"/>
      <c r="H137" s="651"/>
      <c r="I137" s="651"/>
      <c r="J137" s="651"/>
      <c r="K137" s="651"/>
      <c r="L137" s="651"/>
    </row>
    <row r="138" spans="7:12" s="113" customFormat="1">
      <c r="G138" s="651"/>
      <c r="H138" s="651"/>
      <c r="I138" s="651"/>
      <c r="J138" s="651"/>
      <c r="K138" s="651"/>
      <c r="L138" s="651"/>
    </row>
    <row r="139" spans="7:12" s="113" customFormat="1">
      <c r="G139" s="651"/>
      <c r="H139" s="651"/>
      <c r="I139" s="651"/>
      <c r="J139" s="651"/>
      <c r="K139" s="651"/>
      <c r="L139" s="651"/>
    </row>
    <row r="140" spans="7:12" s="113" customFormat="1">
      <c r="G140" s="651"/>
      <c r="H140" s="651"/>
      <c r="I140" s="651"/>
      <c r="J140" s="651"/>
      <c r="K140" s="651"/>
      <c r="L140" s="651"/>
    </row>
    <row r="141" spans="7:12" s="113" customFormat="1">
      <c r="G141" s="651"/>
      <c r="H141" s="651"/>
      <c r="I141" s="651"/>
      <c r="J141" s="651"/>
      <c r="K141" s="651"/>
      <c r="L141" s="651"/>
    </row>
    <row r="142" spans="7:12" s="113" customFormat="1">
      <c r="G142" s="651"/>
      <c r="H142" s="651"/>
      <c r="I142" s="651"/>
      <c r="J142" s="651"/>
      <c r="K142" s="651"/>
      <c r="L142" s="651"/>
    </row>
    <row r="143" spans="7:12" s="113" customFormat="1">
      <c r="G143" s="651"/>
      <c r="H143" s="651"/>
      <c r="I143" s="651"/>
      <c r="J143" s="651"/>
      <c r="K143" s="651"/>
      <c r="L143" s="651"/>
    </row>
    <row r="144" spans="7:12" s="113" customFormat="1">
      <c r="G144" s="651"/>
      <c r="H144" s="651"/>
      <c r="I144" s="651"/>
      <c r="J144" s="651"/>
      <c r="K144" s="651"/>
      <c r="L144" s="651"/>
    </row>
    <row r="145" spans="7:12" s="113" customFormat="1">
      <c r="G145" s="651"/>
      <c r="H145" s="651"/>
      <c r="I145" s="651"/>
      <c r="J145" s="651"/>
      <c r="K145" s="651"/>
      <c r="L145" s="651"/>
    </row>
    <row r="146" spans="7:12" s="113" customFormat="1">
      <c r="G146" s="651"/>
      <c r="H146" s="651"/>
      <c r="I146" s="651"/>
      <c r="J146" s="651"/>
      <c r="K146" s="651"/>
      <c r="L146" s="651"/>
    </row>
    <row r="147" spans="7:12" s="113" customFormat="1">
      <c r="G147" s="651"/>
      <c r="H147" s="651"/>
      <c r="I147" s="651"/>
      <c r="J147" s="651"/>
      <c r="K147" s="651"/>
      <c r="L147" s="651"/>
    </row>
    <row r="148" spans="7:12" s="113" customFormat="1">
      <c r="G148" s="651"/>
      <c r="H148" s="651"/>
      <c r="I148" s="651"/>
      <c r="J148" s="651"/>
      <c r="K148" s="651"/>
      <c r="L148" s="651"/>
    </row>
    <row r="149" spans="7:12" s="113" customFormat="1">
      <c r="G149" s="651"/>
      <c r="H149" s="651"/>
      <c r="I149" s="651"/>
      <c r="J149" s="651"/>
      <c r="K149" s="651"/>
      <c r="L149" s="651"/>
    </row>
    <row r="150" spans="7:12" s="113" customFormat="1">
      <c r="G150" s="651"/>
      <c r="H150" s="651"/>
      <c r="I150" s="651"/>
      <c r="J150" s="651"/>
      <c r="K150" s="651"/>
      <c r="L150" s="651"/>
    </row>
    <row r="151" spans="7:12" s="113" customFormat="1">
      <c r="G151" s="651"/>
      <c r="H151" s="651"/>
      <c r="I151" s="651"/>
      <c r="J151" s="651"/>
      <c r="K151" s="651"/>
      <c r="L151" s="651"/>
    </row>
    <row r="152" spans="7:12" s="113" customFormat="1">
      <c r="G152" s="651"/>
      <c r="H152" s="651"/>
      <c r="I152" s="651"/>
      <c r="J152" s="651"/>
      <c r="K152" s="651"/>
      <c r="L152" s="651"/>
    </row>
    <row r="153" spans="7:12" s="113" customFormat="1">
      <c r="G153" s="651"/>
      <c r="H153" s="651"/>
      <c r="I153" s="651"/>
      <c r="J153" s="651"/>
      <c r="K153" s="651"/>
      <c r="L153" s="651"/>
    </row>
    <row r="154" spans="7:12" s="113" customFormat="1">
      <c r="G154" s="651"/>
      <c r="H154" s="651"/>
      <c r="I154" s="651"/>
      <c r="J154" s="651"/>
      <c r="K154" s="651"/>
      <c r="L154" s="651"/>
    </row>
    <row r="155" spans="7:12" s="113" customFormat="1">
      <c r="G155" s="651"/>
      <c r="H155" s="651"/>
      <c r="I155" s="651"/>
      <c r="J155" s="651"/>
      <c r="K155" s="651"/>
      <c r="L155" s="651"/>
    </row>
    <row r="156" spans="7:12" s="113" customFormat="1">
      <c r="G156" s="651"/>
      <c r="H156" s="651"/>
      <c r="I156" s="651"/>
      <c r="J156" s="651"/>
      <c r="K156" s="651"/>
      <c r="L156" s="651"/>
    </row>
    <row r="157" spans="7:12" s="113" customFormat="1">
      <c r="G157" s="651"/>
      <c r="H157" s="651"/>
      <c r="I157" s="651"/>
      <c r="J157" s="651"/>
      <c r="K157" s="651"/>
      <c r="L157" s="651"/>
    </row>
    <row r="158" spans="7:12" s="113" customFormat="1">
      <c r="G158" s="651"/>
      <c r="H158" s="651"/>
      <c r="I158" s="651"/>
      <c r="J158" s="651"/>
      <c r="K158" s="651"/>
      <c r="L158" s="651"/>
    </row>
    <row r="159" spans="7:12" s="113" customFormat="1">
      <c r="G159" s="651"/>
      <c r="H159" s="651"/>
      <c r="I159" s="651"/>
      <c r="J159" s="651"/>
      <c r="K159" s="651"/>
      <c r="L159" s="651"/>
    </row>
    <row r="160" spans="7:12" s="113" customFormat="1">
      <c r="G160" s="651"/>
      <c r="H160" s="651"/>
      <c r="I160" s="651"/>
      <c r="J160" s="651"/>
      <c r="K160" s="651"/>
      <c r="L160" s="651"/>
    </row>
    <row r="161" spans="7:12" s="113" customFormat="1">
      <c r="G161" s="651"/>
      <c r="H161" s="651"/>
      <c r="I161" s="651"/>
      <c r="J161" s="651"/>
      <c r="K161" s="651"/>
      <c r="L161" s="651"/>
    </row>
    <row r="162" spans="7:12" s="113" customFormat="1">
      <c r="G162" s="651"/>
      <c r="H162" s="651"/>
      <c r="I162" s="651"/>
      <c r="J162" s="651"/>
      <c r="K162" s="651"/>
      <c r="L162" s="651"/>
    </row>
    <row r="163" spans="7:12" s="113" customFormat="1">
      <c r="G163" s="651"/>
      <c r="H163" s="651"/>
      <c r="I163" s="651"/>
      <c r="J163" s="651"/>
      <c r="K163" s="651"/>
      <c r="L163" s="651"/>
    </row>
    <row r="164" spans="7:12" s="113" customFormat="1">
      <c r="G164" s="651"/>
      <c r="H164" s="651"/>
      <c r="I164" s="651"/>
      <c r="J164" s="651"/>
      <c r="K164" s="651"/>
      <c r="L164" s="651"/>
    </row>
    <row r="165" spans="7:12" s="113" customFormat="1">
      <c r="G165" s="651"/>
      <c r="H165" s="651"/>
      <c r="I165" s="651"/>
      <c r="J165" s="651"/>
      <c r="K165" s="651"/>
      <c r="L165" s="651"/>
    </row>
    <row r="166" spans="7:12" s="113" customFormat="1">
      <c r="G166" s="651"/>
      <c r="H166" s="651"/>
      <c r="I166" s="651"/>
      <c r="J166" s="651"/>
      <c r="K166" s="651"/>
      <c r="L166" s="651"/>
    </row>
    <row r="167" spans="7:12" s="113" customFormat="1">
      <c r="G167" s="651"/>
      <c r="H167" s="651"/>
      <c r="I167" s="651"/>
      <c r="J167" s="651"/>
      <c r="K167" s="651"/>
      <c r="L167" s="651"/>
    </row>
    <row r="168" spans="7:12" s="113" customFormat="1">
      <c r="G168" s="651"/>
      <c r="H168" s="651"/>
      <c r="I168" s="651"/>
      <c r="J168" s="651"/>
      <c r="K168" s="651"/>
      <c r="L168" s="651"/>
    </row>
    <row r="169" spans="7:12" s="113" customFormat="1">
      <c r="G169" s="651"/>
      <c r="H169" s="651"/>
      <c r="I169" s="651"/>
      <c r="J169" s="651"/>
      <c r="K169" s="651"/>
      <c r="L169" s="651"/>
    </row>
    <row r="170" spans="7:12" s="113" customFormat="1">
      <c r="G170" s="651"/>
      <c r="H170" s="651"/>
      <c r="I170" s="651"/>
      <c r="J170" s="651"/>
      <c r="K170" s="651"/>
      <c r="L170" s="651"/>
    </row>
    <row r="171" spans="7:12" s="113" customFormat="1">
      <c r="G171" s="651"/>
      <c r="H171" s="651"/>
      <c r="I171" s="651"/>
      <c r="J171" s="651"/>
      <c r="K171" s="651"/>
      <c r="L171" s="651"/>
    </row>
    <row r="172" spans="7:12" s="113" customFormat="1">
      <c r="G172" s="651"/>
      <c r="H172" s="651"/>
      <c r="I172" s="651"/>
      <c r="J172" s="651"/>
      <c r="K172" s="651"/>
      <c r="L172" s="651"/>
    </row>
    <row r="173" spans="7:12" s="113" customFormat="1">
      <c r="G173" s="651"/>
      <c r="H173" s="651"/>
      <c r="I173" s="651"/>
      <c r="J173" s="651"/>
      <c r="K173" s="651"/>
      <c r="L173" s="651"/>
    </row>
    <row r="174" spans="7:12" s="113" customFormat="1">
      <c r="G174" s="651"/>
      <c r="H174" s="651"/>
      <c r="I174" s="651"/>
      <c r="J174" s="651"/>
      <c r="K174" s="651"/>
      <c r="L174" s="651"/>
    </row>
    <row r="175" spans="7:12" s="113" customFormat="1">
      <c r="G175" s="651"/>
      <c r="H175" s="651"/>
      <c r="I175" s="651"/>
      <c r="J175" s="651"/>
      <c r="K175" s="651"/>
      <c r="L175" s="651"/>
    </row>
    <row r="176" spans="7:12" s="113" customFormat="1">
      <c r="G176" s="651"/>
      <c r="H176" s="651"/>
      <c r="I176" s="651"/>
      <c r="J176" s="651"/>
      <c r="K176" s="651"/>
      <c r="L176" s="651"/>
    </row>
    <row r="177" spans="7:12" s="113" customFormat="1">
      <c r="G177" s="651"/>
      <c r="H177" s="651"/>
      <c r="I177" s="651"/>
      <c r="J177" s="651"/>
      <c r="K177" s="651"/>
      <c r="L177" s="651"/>
    </row>
    <row r="178" spans="7:12" s="113" customFormat="1">
      <c r="G178" s="651"/>
      <c r="H178" s="651"/>
      <c r="I178" s="651"/>
      <c r="J178" s="651"/>
      <c r="K178" s="651"/>
      <c r="L178" s="651"/>
    </row>
    <row r="179" spans="7:12" s="113" customFormat="1">
      <c r="G179" s="651"/>
      <c r="H179" s="651"/>
      <c r="I179" s="651"/>
      <c r="J179" s="651"/>
      <c r="K179" s="651"/>
      <c r="L179" s="651"/>
    </row>
    <row r="180" spans="7:12" s="113" customFormat="1">
      <c r="G180" s="651"/>
      <c r="H180" s="651"/>
      <c r="I180" s="651"/>
      <c r="J180" s="651"/>
      <c r="K180" s="651"/>
      <c r="L180" s="651"/>
    </row>
    <row r="181" spans="7:12" s="113" customFormat="1">
      <c r="G181" s="651"/>
      <c r="H181" s="651"/>
      <c r="I181" s="651"/>
      <c r="J181" s="651"/>
      <c r="K181" s="651"/>
      <c r="L181" s="651"/>
    </row>
    <row r="182" spans="7:12" s="113" customFormat="1">
      <c r="G182" s="651"/>
      <c r="H182" s="651"/>
      <c r="I182" s="651"/>
      <c r="J182" s="651"/>
      <c r="K182" s="651"/>
      <c r="L182" s="651"/>
    </row>
    <row r="183" spans="7:12" s="113" customFormat="1">
      <c r="G183" s="651"/>
      <c r="H183" s="651"/>
      <c r="I183" s="651"/>
      <c r="J183" s="651"/>
      <c r="K183" s="651"/>
      <c r="L183" s="651"/>
    </row>
    <row r="184" spans="7:12" s="113" customFormat="1">
      <c r="G184" s="651"/>
      <c r="H184" s="651"/>
      <c r="I184" s="651"/>
      <c r="J184" s="651"/>
      <c r="K184" s="651"/>
      <c r="L184" s="651"/>
    </row>
    <row r="185" spans="7:12" s="113" customFormat="1">
      <c r="G185" s="651"/>
      <c r="H185" s="651"/>
      <c r="I185" s="651"/>
      <c r="J185" s="651"/>
      <c r="K185" s="651"/>
      <c r="L185" s="651"/>
    </row>
  </sheetData>
  <sheetProtection password="96CB" sheet="1" objects="1" scenarios="1" formatCells="0" formatColumns="0" formatRows="0" insertColumns="0" insertRows="0" deleteColumns="0" deleteRows="0" selectLockedCells="1"/>
  <mergeCells count="6">
    <mergeCell ref="M4:O4"/>
    <mergeCell ref="B4:B5"/>
    <mergeCell ref="C4:C5"/>
    <mergeCell ref="D4:F4"/>
    <mergeCell ref="G4:I4"/>
    <mergeCell ref="J4:L4"/>
  </mergeCells>
  <printOptions horizontalCentered="1"/>
  <pageMargins left="0.39370078740157483" right="0.39370078740157483" top="0.39370078740157483" bottom="0.39370078740157483" header="0" footer="0"/>
  <pageSetup paperSize="9" scale="4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7"/>
  <sheetViews>
    <sheetView showGridLines="0" view="pageBreakPreview" zoomScale="85" zoomScaleNormal="85" zoomScaleSheetLayoutView="85" workbookViewId="0">
      <selection activeCell="F18" sqref="C18:F19"/>
    </sheetView>
  </sheetViews>
  <sheetFormatPr defaultColWidth="9.140625" defaultRowHeight="12.75"/>
  <cols>
    <col min="1" max="1" width="1.7109375" style="74" customWidth="1"/>
    <col min="2" max="2" width="58.140625" style="74" customWidth="1"/>
    <col min="3" max="6" width="11" style="74" customWidth="1"/>
    <col min="7" max="7" width="1.7109375" style="138" customWidth="1"/>
    <col min="8" max="14" width="9.140625" style="2"/>
    <col min="15" max="16384" width="9.140625" style="74"/>
  </cols>
  <sheetData>
    <row r="1" spans="2:7" ht="7.9" customHeight="1"/>
    <row r="2" spans="2:7" ht="15.75">
      <c r="B2" s="111" t="s">
        <v>761</v>
      </c>
      <c r="C2" s="111"/>
      <c r="D2" s="111"/>
      <c r="E2" s="111"/>
      <c r="F2" s="111"/>
    </row>
    <row r="3" spans="2:7" ht="7.9" customHeight="1" thickBot="1">
      <c r="B3" s="146"/>
      <c r="C3" s="146"/>
      <c r="D3" s="146"/>
      <c r="E3" s="146"/>
      <c r="F3" s="146"/>
    </row>
    <row r="4" spans="2:7" ht="15.75" thickBot="1">
      <c r="B4" s="1040" t="s">
        <v>739</v>
      </c>
      <c r="C4" s="1041">
        <v>2012</v>
      </c>
      <c r="D4" s="1041">
        <v>2013</v>
      </c>
      <c r="E4" s="1041">
        <v>2014</v>
      </c>
      <c r="F4" s="1042">
        <v>2015</v>
      </c>
      <c r="G4" s="2"/>
    </row>
    <row r="5" spans="2:7" ht="25.5">
      <c r="B5" s="1043" t="s">
        <v>758</v>
      </c>
      <c r="C5" s="1044">
        <f>SUM(C6:C7)</f>
        <v>0</v>
      </c>
      <c r="D5" s="1044">
        <f t="shared" ref="D5:F5" si="0">SUM(D6:D7)</f>
        <v>0</v>
      </c>
      <c r="E5" s="1044">
        <f t="shared" si="0"/>
        <v>0</v>
      </c>
      <c r="F5" s="1045">
        <f t="shared" si="0"/>
        <v>0</v>
      </c>
      <c r="G5" s="2"/>
    </row>
    <row r="6" spans="2:7">
      <c r="B6" s="1046" t="s">
        <v>759</v>
      </c>
      <c r="C6" s="1051"/>
      <c r="D6" s="1051"/>
      <c r="E6" s="1051"/>
      <c r="F6" s="1052"/>
      <c r="G6" s="2"/>
    </row>
    <row r="7" spans="2:7">
      <c r="B7" s="1046" t="s">
        <v>760</v>
      </c>
      <c r="C7" s="1051"/>
      <c r="D7" s="1051"/>
      <c r="E7" s="1051"/>
      <c r="F7" s="1052"/>
      <c r="G7" s="2"/>
    </row>
    <row r="8" spans="2:7" ht="25.5">
      <c r="B8" s="1047" t="s">
        <v>762</v>
      </c>
      <c r="C8" s="1048">
        <f>SUM(C9:C10)</f>
        <v>0</v>
      </c>
      <c r="D8" s="1048">
        <f t="shared" ref="D8" si="1">SUM(D9:D10)</f>
        <v>0</v>
      </c>
      <c r="E8" s="1048">
        <f t="shared" ref="E8" si="2">SUM(E9:E10)</f>
        <v>0</v>
      </c>
      <c r="F8" s="1049">
        <f t="shared" ref="F8" si="3">SUM(F9:F10)</f>
        <v>0</v>
      </c>
      <c r="G8" s="2"/>
    </row>
    <row r="9" spans="2:7">
      <c r="B9" s="1046" t="s">
        <v>763</v>
      </c>
      <c r="C9" s="1051"/>
      <c r="D9" s="1051"/>
      <c r="E9" s="1051"/>
      <c r="F9" s="1052"/>
      <c r="G9" s="2"/>
    </row>
    <row r="10" spans="2:7">
      <c r="B10" s="1046" t="s">
        <v>764</v>
      </c>
      <c r="C10" s="1051"/>
      <c r="D10" s="1051"/>
      <c r="E10" s="1051"/>
      <c r="F10" s="1052"/>
      <c r="G10" s="2"/>
    </row>
    <row r="11" spans="2:7">
      <c r="B11" s="1047" t="s">
        <v>980</v>
      </c>
      <c r="C11" s="1048">
        <f>SUM(C12:C13)</f>
        <v>0</v>
      </c>
      <c r="D11" s="1048">
        <f t="shared" ref="D11" si="4">SUM(D12:D13)</f>
        <v>0</v>
      </c>
      <c r="E11" s="1048">
        <f t="shared" ref="E11" si="5">SUM(E12:E13)</f>
        <v>0</v>
      </c>
      <c r="F11" s="1049">
        <f t="shared" ref="F11" si="6">SUM(F12:F13)</f>
        <v>0</v>
      </c>
      <c r="G11" s="2"/>
    </row>
    <row r="12" spans="2:7">
      <c r="B12" s="1046" t="s">
        <v>765</v>
      </c>
      <c r="C12" s="1051"/>
      <c r="D12" s="1051"/>
      <c r="E12" s="1051"/>
      <c r="F12" s="1052"/>
      <c r="G12" s="2"/>
    </row>
    <row r="13" spans="2:7">
      <c r="B13" s="1046" t="s">
        <v>766</v>
      </c>
      <c r="C13" s="1051"/>
      <c r="D13" s="1051"/>
      <c r="E13" s="1051"/>
      <c r="F13" s="1052"/>
      <c r="G13" s="2"/>
    </row>
    <row r="14" spans="2:7" ht="25.5">
      <c r="B14" s="1047" t="s">
        <v>979</v>
      </c>
      <c r="C14" s="1048">
        <f>SUM(C15:C16)</f>
        <v>0</v>
      </c>
      <c r="D14" s="1048">
        <f t="shared" ref="D14" si="7">SUM(D15:D16)</f>
        <v>0</v>
      </c>
      <c r="E14" s="1048">
        <f t="shared" ref="E14" si="8">SUM(E15:E16)</f>
        <v>0</v>
      </c>
      <c r="F14" s="1049">
        <f t="shared" ref="F14" si="9">SUM(F15:F16)</f>
        <v>0</v>
      </c>
      <c r="G14" s="2"/>
    </row>
    <row r="15" spans="2:7">
      <c r="B15" s="1046" t="s">
        <v>767</v>
      </c>
      <c r="C15" s="1051"/>
      <c r="D15" s="1051"/>
      <c r="E15" s="1051"/>
      <c r="F15" s="1052"/>
      <c r="G15" s="2"/>
    </row>
    <row r="16" spans="2:7">
      <c r="B16" s="1046" t="s">
        <v>768</v>
      </c>
      <c r="C16" s="1051"/>
      <c r="D16" s="1051"/>
      <c r="E16" s="1051"/>
      <c r="F16" s="1052"/>
      <c r="G16" s="2"/>
    </row>
    <row r="17" spans="2:7" ht="25.5">
      <c r="B17" s="1047" t="s">
        <v>978</v>
      </c>
      <c r="C17" s="1048">
        <f>SUM(C18:C19)</f>
        <v>0</v>
      </c>
      <c r="D17" s="1048">
        <f t="shared" ref="D17" si="10">SUM(D18:D19)</f>
        <v>0</v>
      </c>
      <c r="E17" s="1048">
        <f t="shared" ref="E17" si="11">SUM(E18:E19)</f>
        <v>0</v>
      </c>
      <c r="F17" s="1049">
        <f t="shared" ref="F17" si="12">SUM(F18:F19)</f>
        <v>0</v>
      </c>
      <c r="G17" s="2"/>
    </row>
    <row r="18" spans="2:7">
      <c r="B18" s="1046" t="s">
        <v>769</v>
      </c>
      <c r="C18" s="1051"/>
      <c r="D18" s="1051"/>
      <c r="E18" s="1051"/>
      <c r="F18" s="1052"/>
      <c r="G18" s="144"/>
    </row>
    <row r="19" spans="2:7" ht="13.5" thickBot="1">
      <c r="B19" s="1050" t="s">
        <v>770</v>
      </c>
      <c r="C19" s="1053"/>
      <c r="D19" s="1053"/>
      <c r="E19" s="1053"/>
      <c r="F19" s="1054"/>
      <c r="G19" s="144"/>
    </row>
    <row r="20" spans="2:7" s="2" customFormat="1" ht="7.9" customHeight="1">
      <c r="B20" s="348"/>
      <c r="C20" s="348"/>
      <c r="D20" s="348"/>
      <c r="E20" s="348"/>
      <c r="F20" s="348"/>
      <c r="G20" s="348"/>
    </row>
    <row r="21" spans="2:7" s="2" customFormat="1">
      <c r="G21" s="138"/>
    </row>
    <row r="22" spans="2:7" s="2" customFormat="1">
      <c r="G22" s="138"/>
    </row>
    <row r="23" spans="2:7" s="2" customFormat="1">
      <c r="G23" s="138"/>
    </row>
    <row r="24" spans="2:7" s="2" customFormat="1">
      <c r="G24" s="138"/>
    </row>
    <row r="25" spans="2:7" s="2" customFormat="1">
      <c r="G25" s="138"/>
    </row>
    <row r="26" spans="2:7" s="2" customFormat="1">
      <c r="G26" s="138"/>
    </row>
    <row r="27" spans="2:7" s="2" customFormat="1">
      <c r="G27" s="138"/>
    </row>
  </sheetData>
  <sheetProtection password="96CB" sheet="1" objects="1" scenarios="1" formatCells="0" formatColumns="0" formatRows="0" insertColumns="0" insertRows="0" deleteColumns="0" deleteRows="0" selectLockedCells="1"/>
  <pageMargins left="0.74803149606299213" right="0.74803149606299213" top="0.98425196850393704" bottom="0.98425196850393704" header="0.51181102362204722" footer="0.51181102362204722"/>
  <pageSetup paperSize="9" scale="62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39"/>
  <sheetViews>
    <sheetView showGridLines="0" view="pageBreakPreview" zoomScale="85" zoomScaleSheetLayoutView="85" workbookViewId="0">
      <selection activeCell="B6" sqref="B6"/>
    </sheetView>
  </sheetViews>
  <sheetFormatPr defaultColWidth="8.85546875" defaultRowHeight="12.75"/>
  <cols>
    <col min="1" max="1" width="1.7109375" style="303" customWidth="1"/>
    <col min="2" max="2" width="18" style="303" customWidth="1"/>
    <col min="3" max="3" width="17.85546875" style="303" bestFit="1" customWidth="1"/>
    <col min="4" max="4" width="21" style="303" bestFit="1" customWidth="1"/>
    <col min="5" max="5" width="16.5703125" style="303" customWidth="1"/>
    <col min="6" max="6" width="17.28515625" style="303" customWidth="1"/>
    <col min="7" max="7" width="19.140625" style="303" customWidth="1"/>
    <col min="8" max="8" width="18.140625" style="303" customWidth="1"/>
    <col min="9" max="9" width="13.85546875" style="303" customWidth="1"/>
    <col min="10" max="10" width="18.42578125" style="303" customWidth="1"/>
    <col min="11" max="11" width="1.7109375" style="145" customWidth="1"/>
    <col min="12" max="18" width="8.85546875" style="145"/>
    <col min="19" max="16384" width="8.85546875" style="303"/>
  </cols>
  <sheetData>
    <row r="1" spans="2:10" s="303" customFormat="1" ht="7.9" customHeight="1"/>
    <row r="2" spans="2:10" s="303" customFormat="1" ht="15.75">
      <c r="B2" s="232" t="s">
        <v>1074</v>
      </c>
      <c r="D2" s="482"/>
    </row>
    <row r="3" spans="2:10" s="303" customFormat="1" ht="7.9" customHeight="1" thickBot="1">
      <c r="B3" s="232"/>
      <c r="D3" s="482"/>
    </row>
    <row r="4" spans="2:10" s="303" customFormat="1" ht="15.75" thickBot="1">
      <c r="B4" s="1287" t="s">
        <v>1067</v>
      </c>
      <c r="C4" s="1288"/>
      <c r="D4" s="1288"/>
      <c r="E4" s="1288"/>
      <c r="F4" s="1288"/>
      <c r="G4" s="1289"/>
      <c r="H4" s="145"/>
      <c r="I4" s="145"/>
      <c r="J4" s="145"/>
    </row>
    <row r="5" spans="2:10" s="303" customFormat="1" ht="39" thickBot="1">
      <c r="B5" s="1055" t="s">
        <v>481</v>
      </c>
      <c r="C5" s="678" t="s">
        <v>743</v>
      </c>
      <c r="D5" s="677" t="s">
        <v>957</v>
      </c>
      <c r="E5" s="678" t="s">
        <v>741</v>
      </c>
      <c r="F5" s="678" t="s">
        <v>742</v>
      </c>
      <c r="G5" s="679" t="s">
        <v>482</v>
      </c>
      <c r="H5" s="145"/>
      <c r="I5" s="145"/>
      <c r="J5" s="145"/>
    </row>
    <row r="6" spans="2:10" s="145" customFormat="1">
      <c r="B6" s="362"/>
      <c r="C6" s="359"/>
      <c r="D6" s="359"/>
      <c r="E6" s="359"/>
      <c r="F6" s="359"/>
      <c r="G6" s="360"/>
    </row>
    <row r="7" spans="2:10" s="145" customFormat="1">
      <c r="B7" s="358"/>
      <c r="C7" s="354"/>
      <c r="D7" s="354"/>
      <c r="E7" s="354"/>
      <c r="F7" s="354"/>
      <c r="G7" s="355"/>
    </row>
    <row r="8" spans="2:10" s="145" customFormat="1">
      <c r="B8" s="358"/>
      <c r="C8" s="354"/>
      <c r="D8" s="354"/>
      <c r="E8" s="354"/>
      <c r="F8" s="354"/>
      <c r="G8" s="355"/>
    </row>
    <row r="9" spans="2:10" s="145" customFormat="1">
      <c r="B9" s="358"/>
      <c r="C9" s="354"/>
      <c r="D9" s="354"/>
      <c r="E9" s="354"/>
      <c r="F9" s="354"/>
      <c r="G9" s="355"/>
    </row>
    <row r="10" spans="2:10" s="145" customFormat="1">
      <c r="B10" s="358"/>
      <c r="C10" s="354"/>
      <c r="D10" s="354"/>
      <c r="E10" s="354"/>
      <c r="F10" s="354"/>
      <c r="G10" s="355"/>
    </row>
    <row r="11" spans="2:10" s="145" customFormat="1">
      <c r="B11" s="358"/>
      <c r="C11" s="354"/>
      <c r="D11" s="354"/>
      <c r="E11" s="354"/>
      <c r="F11" s="354"/>
      <c r="G11" s="355"/>
    </row>
    <row r="12" spans="2:10" s="145" customFormat="1">
      <c r="B12" s="358"/>
      <c r="C12" s="354"/>
      <c r="D12" s="354"/>
      <c r="E12" s="354"/>
      <c r="F12" s="354"/>
      <c r="G12" s="355"/>
    </row>
    <row r="13" spans="2:10" s="145" customFormat="1" ht="13.5" thickBot="1">
      <c r="B13" s="361"/>
      <c r="C13" s="356"/>
      <c r="D13" s="356"/>
      <c r="E13" s="356"/>
      <c r="F13" s="356"/>
      <c r="G13" s="357"/>
    </row>
    <row r="14" spans="2:10" s="145" customFormat="1" ht="13.5" thickBot="1"/>
    <row r="15" spans="2:10" s="303" customFormat="1" ht="15.75" thickBot="1">
      <c r="B15" s="1287" t="s">
        <v>1068</v>
      </c>
      <c r="C15" s="1288"/>
      <c r="D15" s="1288"/>
      <c r="E15" s="1288"/>
      <c r="F15" s="1288"/>
      <c r="G15" s="1289"/>
      <c r="H15" s="145"/>
      <c r="I15" s="145"/>
      <c r="J15" s="145"/>
    </row>
    <row r="16" spans="2:10" s="303" customFormat="1" ht="39" thickBot="1">
      <c r="B16" s="1055" t="s">
        <v>481</v>
      </c>
      <c r="C16" s="678" t="s">
        <v>743</v>
      </c>
      <c r="D16" s="677" t="s">
        <v>740</v>
      </c>
      <c r="E16" s="678" t="s">
        <v>741</v>
      </c>
      <c r="F16" s="678" t="s">
        <v>742</v>
      </c>
      <c r="G16" s="679" t="s">
        <v>482</v>
      </c>
      <c r="H16" s="145"/>
      <c r="I16" s="145"/>
      <c r="J16" s="145"/>
    </row>
    <row r="17" spans="2:7" s="145" customFormat="1">
      <c r="B17" s="362"/>
      <c r="C17" s="359"/>
      <c r="D17" s="359"/>
      <c r="E17" s="359"/>
      <c r="F17" s="359"/>
      <c r="G17" s="360"/>
    </row>
    <row r="18" spans="2:7" s="145" customFormat="1">
      <c r="B18" s="358"/>
      <c r="C18" s="354"/>
      <c r="D18" s="354"/>
      <c r="E18" s="354"/>
      <c r="F18" s="354"/>
      <c r="G18" s="355"/>
    </row>
    <row r="19" spans="2:7" s="145" customFormat="1">
      <c r="B19" s="358"/>
      <c r="C19" s="354"/>
      <c r="D19" s="354"/>
      <c r="E19" s="354"/>
      <c r="F19" s="354"/>
      <c r="G19" s="355"/>
    </row>
    <row r="20" spans="2:7" s="145" customFormat="1">
      <c r="B20" s="358"/>
      <c r="C20" s="354"/>
      <c r="D20" s="354"/>
      <c r="E20" s="354"/>
      <c r="F20" s="354"/>
      <c r="G20" s="355"/>
    </row>
    <row r="21" spans="2:7" s="145" customFormat="1">
      <c r="B21" s="358"/>
      <c r="C21" s="354"/>
      <c r="D21" s="354"/>
      <c r="E21" s="354"/>
      <c r="F21" s="354"/>
      <c r="G21" s="355"/>
    </row>
    <row r="22" spans="2:7" s="145" customFormat="1">
      <c r="B22" s="358"/>
      <c r="C22" s="354"/>
      <c r="D22" s="354"/>
      <c r="E22" s="354"/>
      <c r="F22" s="354"/>
      <c r="G22" s="355"/>
    </row>
    <row r="23" spans="2:7" s="145" customFormat="1">
      <c r="B23" s="358"/>
      <c r="C23" s="354"/>
      <c r="D23" s="354"/>
      <c r="E23" s="354"/>
      <c r="F23" s="354"/>
      <c r="G23" s="355"/>
    </row>
    <row r="24" spans="2:7" s="145" customFormat="1" ht="13.5" thickBot="1">
      <c r="B24" s="361"/>
      <c r="C24" s="356"/>
      <c r="D24" s="356"/>
      <c r="E24" s="356"/>
      <c r="F24" s="356"/>
      <c r="G24" s="357"/>
    </row>
    <row r="25" spans="2:7" s="145" customFormat="1"/>
    <row r="26" spans="2:7" s="145" customFormat="1"/>
    <row r="27" spans="2:7" s="145" customFormat="1"/>
    <row r="28" spans="2:7" s="145" customFormat="1"/>
    <row r="29" spans="2:7" s="145" customFormat="1"/>
    <row r="30" spans="2:7" s="145" customFormat="1"/>
    <row r="31" spans="2:7" s="145" customFormat="1"/>
    <row r="32" spans="2:7" s="145" customFormat="1"/>
    <row r="33" s="145" customFormat="1"/>
    <row r="34" s="145" customFormat="1"/>
    <row r="35" s="145" customFormat="1"/>
    <row r="36" s="145" customFormat="1"/>
    <row r="37" s="145" customFormat="1"/>
    <row r="38" s="145" customFormat="1"/>
    <row r="39" s="145" customFormat="1"/>
  </sheetData>
  <sheetProtection password="96CB" sheet="1" objects="1" scenarios="1" formatCells="0" formatColumns="0" formatRows="0" insertColumns="0" insertRows="0" deleteColumns="0" deleteRows="0" selectLockedCells="1"/>
  <mergeCells count="2">
    <mergeCell ref="B4:G4"/>
    <mergeCell ref="B15:G15"/>
  </mergeCells>
  <pageMargins left="0.74803149606299213" right="0.74803149606299213" top="0.98425196850393704" bottom="0.98425196850393704" header="0.51181102362204722" footer="0.51181102362204722"/>
  <pageSetup paperSize="9" scale="81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22"/>
  <sheetViews>
    <sheetView showGridLines="0" view="pageBreakPreview" topLeftCell="A79" zoomScale="85" zoomScaleNormal="100" zoomScaleSheetLayoutView="85" workbookViewId="0">
      <selection activeCell="P80" sqref="P80"/>
    </sheetView>
  </sheetViews>
  <sheetFormatPr defaultColWidth="9.140625" defaultRowHeight="15" customHeight="1"/>
  <cols>
    <col min="1" max="1" width="1.7109375" style="1056" customWidth="1"/>
    <col min="2" max="2" width="26.7109375" style="1056" customWidth="1"/>
    <col min="3" max="14" width="10.42578125" style="1056" customWidth="1"/>
    <col min="15" max="15" width="12.5703125" style="1056" customWidth="1"/>
    <col min="16" max="16" width="17.28515625" style="1056" customWidth="1"/>
    <col min="17" max="17" width="1.7109375" style="242" customWidth="1"/>
    <col min="18" max="46" width="9.140625" style="242"/>
    <col min="47" max="16384" width="9.140625" style="1056"/>
  </cols>
  <sheetData>
    <row r="1" spans="2:46" ht="9" customHeight="1"/>
    <row r="2" spans="2:46" ht="19.5" customHeight="1">
      <c r="B2" s="232" t="s">
        <v>747</v>
      </c>
      <c r="C2" s="1057"/>
    </row>
    <row r="3" spans="2:46" ht="7.9" customHeight="1" thickBot="1">
      <c r="B3" s="1058"/>
      <c r="C3" s="1059"/>
    </row>
    <row r="4" spans="2:46" ht="15.75" thickBot="1">
      <c r="B4" s="1060">
        <v>2008</v>
      </c>
      <c r="C4" s="1290" t="s">
        <v>524</v>
      </c>
      <c r="D4" s="1291"/>
      <c r="E4" s="1291"/>
      <c r="F4" s="1291"/>
      <c r="G4" s="1291"/>
      <c r="H4" s="1291"/>
      <c r="I4" s="1291"/>
      <c r="J4" s="1291"/>
      <c r="K4" s="1291"/>
      <c r="L4" s="1291"/>
      <c r="M4" s="1291"/>
      <c r="N4" s="1291"/>
      <c r="O4" s="1292"/>
      <c r="P4" s="1061"/>
    </row>
    <row r="5" spans="2:46" ht="23.25" customHeight="1">
      <c r="B5" s="1062" t="s">
        <v>101</v>
      </c>
      <c r="C5" s="1063" t="s">
        <v>4</v>
      </c>
      <c r="D5" s="1064" t="s">
        <v>5</v>
      </c>
      <c r="E5" s="1064" t="s">
        <v>6</v>
      </c>
      <c r="F5" s="1064" t="s">
        <v>7</v>
      </c>
      <c r="G5" s="1064" t="s">
        <v>8</v>
      </c>
      <c r="H5" s="1064" t="s">
        <v>9</v>
      </c>
      <c r="I5" s="1064" t="s">
        <v>10</v>
      </c>
      <c r="J5" s="1064" t="s">
        <v>11</v>
      </c>
      <c r="K5" s="1064" t="s">
        <v>12</v>
      </c>
      <c r="L5" s="1064" t="s">
        <v>13</v>
      </c>
      <c r="M5" s="1064" t="s">
        <v>14</v>
      </c>
      <c r="N5" s="1064" t="s">
        <v>15</v>
      </c>
      <c r="O5" s="1065" t="s">
        <v>16</v>
      </c>
      <c r="P5" s="1066" t="s">
        <v>523</v>
      </c>
    </row>
    <row r="6" spans="2:46" ht="15" customHeight="1">
      <c r="B6" s="1067" t="s">
        <v>17</v>
      </c>
      <c r="C6" s="371"/>
      <c r="D6" s="372"/>
      <c r="E6" s="372"/>
      <c r="F6" s="372"/>
      <c r="G6" s="372"/>
      <c r="H6" s="372"/>
      <c r="I6" s="372"/>
      <c r="J6" s="372"/>
      <c r="K6" s="372"/>
      <c r="L6" s="372"/>
      <c r="M6" s="372"/>
      <c r="N6" s="372"/>
      <c r="O6" s="373">
        <f t="shared" ref="O6:O11" si="0">SUM(C6:N6)</f>
        <v>0</v>
      </c>
      <c r="P6" s="374"/>
    </row>
    <row r="7" spans="2:46" ht="15" customHeight="1">
      <c r="B7" s="1067" t="s">
        <v>18</v>
      </c>
      <c r="C7" s="371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3">
        <f t="shared" si="0"/>
        <v>0</v>
      </c>
      <c r="P7" s="374"/>
    </row>
    <row r="8" spans="2:46" ht="15" customHeight="1">
      <c r="B8" s="1067" t="s">
        <v>19</v>
      </c>
      <c r="C8" s="371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3">
        <f t="shared" si="0"/>
        <v>0</v>
      </c>
      <c r="P8" s="374"/>
    </row>
    <row r="9" spans="2:46" ht="15" customHeight="1">
      <c r="B9" s="1067" t="s">
        <v>20</v>
      </c>
      <c r="C9" s="371"/>
      <c r="D9" s="372"/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>
        <f t="shared" si="0"/>
        <v>0</v>
      </c>
      <c r="P9" s="374"/>
    </row>
    <row r="10" spans="2:46" s="1068" customFormat="1" ht="15" customHeight="1">
      <c r="B10" s="1067" t="s">
        <v>21</v>
      </c>
      <c r="C10" s="371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>
        <f t="shared" si="0"/>
        <v>0</v>
      </c>
      <c r="P10" s="374"/>
      <c r="Q10" s="375"/>
      <c r="R10" s="375"/>
      <c r="S10" s="375"/>
      <c r="T10" s="375"/>
      <c r="U10" s="375"/>
      <c r="V10" s="375"/>
      <c r="W10" s="375"/>
      <c r="X10" s="375"/>
      <c r="Y10" s="375"/>
      <c r="Z10" s="375"/>
      <c r="AA10" s="375"/>
      <c r="AB10" s="375"/>
      <c r="AC10" s="375"/>
      <c r="AD10" s="375"/>
      <c r="AE10" s="375"/>
      <c r="AF10" s="375"/>
      <c r="AG10" s="375"/>
      <c r="AH10" s="375"/>
      <c r="AI10" s="375"/>
      <c r="AJ10" s="375"/>
      <c r="AK10" s="375"/>
      <c r="AL10" s="375"/>
      <c r="AM10" s="375"/>
      <c r="AN10" s="375"/>
      <c r="AO10" s="375"/>
      <c r="AP10" s="375"/>
      <c r="AQ10" s="375"/>
      <c r="AR10" s="375"/>
      <c r="AS10" s="375"/>
      <c r="AT10" s="375"/>
    </row>
    <row r="11" spans="2:46" s="1068" customFormat="1" ht="15" customHeight="1" thickBot="1">
      <c r="B11" s="1069" t="s">
        <v>22</v>
      </c>
      <c r="C11" s="376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>
        <f t="shared" si="0"/>
        <v>0</v>
      </c>
      <c r="P11" s="379"/>
      <c r="Q11" s="375"/>
      <c r="R11" s="375"/>
      <c r="S11" s="375"/>
      <c r="T11" s="375"/>
      <c r="U11" s="375"/>
      <c r="V11" s="375"/>
      <c r="W11" s="375"/>
      <c r="X11" s="375"/>
      <c r="Y11" s="375"/>
      <c r="Z11" s="375"/>
      <c r="AA11" s="375"/>
      <c r="AB11" s="375"/>
      <c r="AC11" s="375"/>
      <c r="AD11" s="375"/>
      <c r="AE11" s="375"/>
      <c r="AF11" s="375"/>
      <c r="AG11" s="375"/>
      <c r="AH11" s="375"/>
      <c r="AI11" s="375"/>
      <c r="AJ11" s="375"/>
      <c r="AK11" s="375"/>
      <c r="AL11" s="375"/>
      <c r="AM11" s="375"/>
      <c r="AN11" s="375"/>
      <c r="AO11" s="375"/>
      <c r="AP11" s="375"/>
      <c r="AQ11" s="375"/>
      <c r="AR11" s="375"/>
      <c r="AS11" s="375"/>
      <c r="AT11" s="375"/>
    </row>
    <row r="12" spans="2:46" s="1068" customFormat="1" ht="15" customHeight="1" thickBot="1">
      <c r="B12" s="1070" t="s">
        <v>23</v>
      </c>
      <c r="C12" s="380">
        <f>SUM(C6:C11)</f>
        <v>0</v>
      </c>
      <c r="D12" s="381">
        <f t="shared" ref="D12:P12" si="1">SUM(D6:D11)</f>
        <v>0</v>
      </c>
      <c r="E12" s="381">
        <f t="shared" si="1"/>
        <v>0</v>
      </c>
      <c r="F12" s="381">
        <f t="shared" si="1"/>
        <v>0</v>
      </c>
      <c r="G12" s="381">
        <f t="shared" si="1"/>
        <v>0</v>
      </c>
      <c r="H12" s="381">
        <f t="shared" si="1"/>
        <v>0</v>
      </c>
      <c r="I12" s="381">
        <f t="shared" si="1"/>
        <v>0</v>
      </c>
      <c r="J12" s="381">
        <f t="shared" si="1"/>
        <v>0</v>
      </c>
      <c r="K12" s="381">
        <f t="shared" si="1"/>
        <v>0</v>
      </c>
      <c r="L12" s="381">
        <f t="shared" si="1"/>
        <v>0</v>
      </c>
      <c r="M12" s="381">
        <f t="shared" si="1"/>
        <v>0</v>
      </c>
      <c r="N12" s="381">
        <f t="shared" si="1"/>
        <v>0</v>
      </c>
      <c r="O12" s="382">
        <f t="shared" si="1"/>
        <v>0</v>
      </c>
      <c r="P12" s="383">
        <f t="shared" si="1"/>
        <v>0</v>
      </c>
      <c r="Q12" s="375"/>
      <c r="R12" s="375"/>
      <c r="S12" s="375"/>
      <c r="T12" s="375"/>
      <c r="U12" s="375"/>
      <c r="V12" s="375"/>
      <c r="W12" s="375"/>
      <c r="X12" s="375"/>
      <c r="Y12" s="375"/>
      <c r="Z12" s="375"/>
      <c r="AA12" s="375"/>
      <c r="AB12" s="375"/>
      <c r="AC12" s="375"/>
      <c r="AD12" s="375"/>
      <c r="AE12" s="375"/>
      <c r="AF12" s="375"/>
      <c r="AG12" s="375"/>
      <c r="AH12" s="375"/>
      <c r="AI12" s="375"/>
      <c r="AJ12" s="375"/>
      <c r="AK12" s="375"/>
      <c r="AL12" s="375"/>
      <c r="AM12" s="375"/>
      <c r="AN12" s="375"/>
      <c r="AO12" s="375"/>
      <c r="AP12" s="375"/>
      <c r="AQ12" s="375"/>
      <c r="AR12" s="375"/>
      <c r="AS12" s="375"/>
      <c r="AT12" s="375"/>
    </row>
    <row r="13" spans="2:46" s="242" customFormat="1" ht="15" customHeight="1" thickBot="1">
      <c r="B13" s="375"/>
      <c r="C13" s="375"/>
      <c r="D13" s="375"/>
      <c r="E13" s="375"/>
      <c r="F13" s="375"/>
      <c r="G13" s="375"/>
      <c r="H13" s="375"/>
      <c r="I13" s="375"/>
      <c r="J13" s="375"/>
      <c r="K13" s="375"/>
      <c r="L13" s="375"/>
      <c r="M13" s="375"/>
      <c r="N13" s="375"/>
      <c r="O13" s="375"/>
      <c r="P13" s="375"/>
    </row>
    <row r="14" spans="2:46" ht="15.75" thickBot="1">
      <c r="B14" s="1060">
        <v>2009</v>
      </c>
      <c r="C14" s="1290" t="s">
        <v>524</v>
      </c>
      <c r="D14" s="1291"/>
      <c r="E14" s="1291"/>
      <c r="F14" s="1291"/>
      <c r="G14" s="1291"/>
      <c r="H14" s="1291"/>
      <c r="I14" s="1291"/>
      <c r="J14" s="1291"/>
      <c r="K14" s="1291"/>
      <c r="L14" s="1291"/>
      <c r="M14" s="1291"/>
      <c r="N14" s="1291"/>
      <c r="O14" s="1292"/>
      <c r="P14" s="1061"/>
    </row>
    <row r="15" spans="2:46" ht="23.25" customHeight="1">
      <c r="B15" s="1062" t="s">
        <v>101</v>
      </c>
      <c r="C15" s="1063" t="s">
        <v>4</v>
      </c>
      <c r="D15" s="1064" t="s">
        <v>5</v>
      </c>
      <c r="E15" s="1064" t="s">
        <v>6</v>
      </c>
      <c r="F15" s="1064" t="s">
        <v>7</v>
      </c>
      <c r="G15" s="1064" t="s">
        <v>8</v>
      </c>
      <c r="H15" s="1064" t="s">
        <v>9</v>
      </c>
      <c r="I15" s="1064" t="s">
        <v>10</v>
      </c>
      <c r="J15" s="1064" t="s">
        <v>11</v>
      </c>
      <c r="K15" s="1064" t="s">
        <v>12</v>
      </c>
      <c r="L15" s="1064" t="s">
        <v>13</v>
      </c>
      <c r="M15" s="1064" t="s">
        <v>14</v>
      </c>
      <c r="N15" s="1064" t="s">
        <v>15</v>
      </c>
      <c r="O15" s="1065" t="s">
        <v>16</v>
      </c>
      <c r="P15" s="1066" t="s">
        <v>523</v>
      </c>
    </row>
    <row r="16" spans="2:46" ht="15" customHeight="1">
      <c r="B16" s="1067" t="s">
        <v>17</v>
      </c>
      <c r="C16" s="371"/>
      <c r="D16" s="372"/>
      <c r="E16" s="372"/>
      <c r="F16" s="372"/>
      <c r="G16" s="372"/>
      <c r="H16" s="372"/>
      <c r="I16" s="372"/>
      <c r="J16" s="372"/>
      <c r="K16" s="372"/>
      <c r="L16" s="372"/>
      <c r="M16" s="372"/>
      <c r="N16" s="372"/>
      <c r="O16" s="373">
        <f t="shared" ref="O16:O21" si="2">SUM(C16:N16)</f>
        <v>0</v>
      </c>
      <c r="P16" s="374"/>
    </row>
    <row r="17" spans="2:46" ht="15" customHeight="1">
      <c r="B17" s="1067" t="s">
        <v>18</v>
      </c>
      <c r="C17" s="371"/>
      <c r="D17" s="372"/>
      <c r="E17" s="372"/>
      <c r="F17" s="372"/>
      <c r="G17" s="372"/>
      <c r="H17" s="372"/>
      <c r="I17" s="372"/>
      <c r="J17" s="372"/>
      <c r="K17" s="372"/>
      <c r="L17" s="372"/>
      <c r="M17" s="372"/>
      <c r="N17" s="372"/>
      <c r="O17" s="373">
        <f t="shared" si="2"/>
        <v>0</v>
      </c>
      <c r="P17" s="374"/>
    </row>
    <row r="18" spans="2:46" ht="15" customHeight="1">
      <c r="B18" s="1067" t="s">
        <v>19</v>
      </c>
      <c r="C18" s="371"/>
      <c r="D18" s="372"/>
      <c r="E18" s="372"/>
      <c r="F18" s="372"/>
      <c r="G18" s="372"/>
      <c r="H18" s="372"/>
      <c r="I18" s="372"/>
      <c r="J18" s="372"/>
      <c r="K18" s="372"/>
      <c r="L18" s="372"/>
      <c r="M18" s="372"/>
      <c r="N18" s="372"/>
      <c r="O18" s="373">
        <f t="shared" si="2"/>
        <v>0</v>
      </c>
      <c r="P18" s="374"/>
    </row>
    <row r="19" spans="2:46" ht="15" customHeight="1">
      <c r="B19" s="1067" t="s">
        <v>20</v>
      </c>
      <c r="C19" s="371"/>
      <c r="D19" s="372"/>
      <c r="E19" s="372"/>
      <c r="F19" s="372"/>
      <c r="G19" s="372"/>
      <c r="H19" s="372"/>
      <c r="I19" s="372"/>
      <c r="J19" s="372"/>
      <c r="K19" s="372"/>
      <c r="L19" s="372"/>
      <c r="M19" s="372"/>
      <c r="N19" s="372"/>
      <c r="O19" s="373">
        <f t="shared" si="2"/>
        <v>0</v>
      </c>
      <c r="P19" s="374"/>
    </row>
    <row r="20" spans="2:46" s="1068" customFormat="1" ht="15" customHeight="1">
      <c r="B20" s="1067" t="s">
        <v>21</v>
      </c>
      <c r="C20" s="371"/>
      <c r="D20" s="372"/>
      <c r="E20" s="372"/>
      <c r="F20" s="372"/>
      <c r="G20" s="372"/>
      <c r="H20" s="372"/>
      <c r="I20" s="372"/>
      <c r="J20" s="372"/>
      <c r="K20" s="372"/>
      <c r="L20" s="372"/>
      <c r="M20" s="372"/>
      <c r="N20" s="372"/>
      <c r="O20" s="373">
        <f t="shared" si="2"/>
        <v>0</v>
      </c>
      <c r="P20" s="374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5"/>
      <c r="AK20" s="375"/>
      <c r="AL20" s="375"/>
      <c r="AM20" s="375"/>
      <c r="AN20" s="375"/>
      <c r="AO20" s="375"/>
      <c r="AP20" s="375"/>
      <c r="AQ20" s="375"/>
      <c r="AR20" s="375"/>
      <c r="AS20" s="375"/>
      <c r="AT20" s="375"/>
    </row>
    <row r="21" spans="2:46" s="1068" customFormat="1" ht="15" customHeight="1" thickBot="1">
      <c r="B21" s="1069" t="s">
        <v>22</v>
      </c>
      <c r="C21" s="376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>
        <f t="shared" si="2"/>
        <v>0</v>
      </c>
      <c r="P21" s="379"/>
      <c r="Q21" s="375"/>
      <c r="R21" s="375"/>
      <c r="S21" s="375"/>
      <c r="T21" s="375"/>
      <c r="U21" s="375"/>
      <c r="V21" s="375"/>
      <c r="W21" s="375"/>
      <c r="X21" s="375"/>
      <c r="Y21" s="375"/>
      <c r="Z21" s="375"/>
      <c r="AA21" s="375"/>
      <c r="AB21" s="375"/>
      <c r="AC21" s="375"/>
      <c r="AD21" s="375"/>
      <c r="AE21" s="375"/>
      <c r="AF21" s="375"/>
      <c r="AG21" s="375"/>
      <c r="AH21" s="375"/>
      <c r="AI21" s="375"/>
      <c r="AJ21" s="375"/>
      <c r="AK21" s="375"/>
      <c r="AL21" s="375"/>
      <c r="AM21" s="375"/>
      <c r="AN21" s="375"/>
      <c r="AO21" s="375"/>
      <c r="AP21" s="375"/>
      <c r="AQ21" s="375"/>
      <c r="AR21" s="375"/>
      <c r="AS21" s="375"/>
      <c r="AT21" s="375"/>
    </row>
    <row r="22" spans="2:46" s="1068" customFormat="1" ht="15" customHeight="1" thickBot="1">
      <c r="B22" s="1070" t="s">
        <v>23</v>
      </c>
      <c r="C22" s="380">
        <f>SUM(C16:C21)</f>
        <v>0</v>
      </c>
      <c r="D22" s="381">
        <f t="shared" ref="D22:P22" si="3">SUM(D16:D21)</f>
        <v>0</v>
      </c>
      <c r="E22" s="381">
        <f t="shared" si="3"/>
        <v>0</v>
      </c>
      <c r="F22" s="381">
        <f t="shared" si="3"/>
        <v>0</v>
      </c>
      <c r="G22" s="381">
        <f t="shared" si="3"/>
        <v>0</v>
      </c>
      <c r="H22" s="381">
        <f t="shared" si="3"/>
        <v>0</v>
      </c>
      <c r="I22" s="381">
        <f t="shared" si="3"/>
        <v>0</v>
      </c>
      <c r="J22" s="381">
        <f t="shared" si="3"/>
        <v>0</v>
      </c>
      <c r="K22" s="381">
        <f t="shared" si="3"/>
        <v>0</v>
      </c>
      <c r="L22" s="381">
        <f t="shared" si="3"/>
        <v>0</v>
      </c>
      <c r="M22" s="381">
        <f t="shared" si="3"/>
        <v>0</v>
      </c>
      <c r="N22" s="381">
        <f t="shared" si="3"/>
        <v>0</v>
      </c>
      <c r="O22" s="382">
        <f t="shared" si="3"/>
        <v>0</v>
      </c>
      <c r="P22" s="383">
        <f t="shared" si="3"/>
        <v>0</v>
      </c>
      <c r="Q22" s="375"/>
      <c r="R22" s="375"/>
      <c r="S22" s="375"/>
      <c r="T22" s="375"/>
      <c r="U22" s="375"/>
      <c r="V22" s="375"/>
      <c r="W22" s="375"/>
      <c r="X22" s="375"/>
      <c r="Y22" s="375"/>
      <c r="Z22" s="375"/>
      <c r="AA22" s="375"/>
      <c r="AB22" s="375"/>
      <c r="AC22" s="375"/>
      <c r="AD22" s="375"/>
      <c r="AE22" s="375"/>
      <c r="AF22" s="375"/>
      <c r="AG22" s="375"/>
      <c r="AH22" s="375"/>
      <c r="AI22" s="375"/>
      <c r="AJ22" s="375"/>
      <c r="AK22" s="375"/>
      <c r="AL22" s="375"/>
      <c r="AM22" s="375"/>
      <c r="AN22" s="375"/>
      <c r="AO22" s="375"/>
      <c r="AP22" s="375"/>
      <c r="AQ22" s="375"/>
      <c r="AR22" s="375"/>
      <c r="AS22" s="375"/>
      <c r="AT22" s="375"/>
    </row>
    <row r="23" spans="2:46" s="242" customFormat="1" ht="15" customHeight="1" thickBot="1">
      <c r="B23" s="375"/>
      <c r="C23" s="375"/>
      <c r="D23" s="375"/>
      <c r="E23" s="375"/>
      <c r="F23" s="375"/>
      <c r="G23" s="375"/>
      <c r="H23" s="375"/>
      <c r="I23" s="375"/>
      <c r="J23" s="375"/>
      <c r="K23" s="375"/>
      <c r="L23" s="375"/>
      <c r="M23" s="375"/>
      <c r="N23" s="375"/>
      <c r="O23" s="375"/>
      <c r="P23" s="375"/>
    </row>
    <row r="24" spans="2:46" ht="15.75" thickBot="1">
      <c r="B24" s="1060">
        <v>2010</v>
      </c>
      <c r="C24" s="1290" t="s">
        <v>524</v>
      </c>
      <c r="D24" s="1291"/>
      <c r="E24" s="1291"/>
      <c r="F24" s="1291"/>
      <c r="G24" s="1291"/>
      <c r="H24" s="1291"/>
      <c r="I24" s="1291"/>
      <c r="J24" s="1291"/>
      <c r="K24" s="1291"/>
      <c r="L24" s="1291"/>
      <c r="M24" s="1291"/>
      <c r="N24" s="1291"/>
      <c r="O24" s="1292"/>
      <c r="P24" s="1061"/>
    </row>
    <row r="25" spans="2:46" ht="23.25" customHeight="1">
      <c r="B25" s="1062" t="s">
        <v>101</v>
      </c>
      <c r="C25" s="1063" t="s">
        <v>4</v>
      </c>
      <c r="D25" s="1064" t="s">
        <v>5</v>
      </c>
      <c r="E25" s="1064" t="s">
        <v>6</v>
      </c>
      <c r="F25" s="1064" t="s">
        <v>7</v>
      </c>
      <c r="G25" s="1064" t="s">
        <v>8</v>
      </c>
      <c r="H25" s="1064" t="s">
        <v>9</v>
      </c>
      <c r="I25" s="1064" t="s">
        <v>10</v>
      </c>
      <c r="J25" s="1064" t="s">
        <v>11</v>
      </c>
      <c r="K25" s="1064" t="s">
        <v>12</v>
      </c>
      <c r="L25" s="1064" t="s">
        <v>13</v>
      </c>
      <c r="M25" s="1064" t="s">
        <v>14</v>
      </c>
      <c r="N25" s="1064" t="s">
        <v>15</v>
      </c>
      <c r="O25" s="1065" t="s">
        <v>16</v>
      </c>
      <c r="P25" s="1066" t="s">
        <v>523</v>
      </c>
    </row>
    <row r="26" spans="2:46" ht="15" customHeight="1">
      <c r="B26" s="1067" t="s">
        <v>17</v>
      </c>
      <c r="C26" s="371"/>
      <c r="D26" s="372"/>
      <c r="E26" s="372"/>
      <c r="F26" s="372"/>
      <c r="G26" s="372"/>
      <c r="H26" s="372"/>
      <c r="I26" s="372"/>
      <c r="J26" s="372"/>
      <c r="K26" s="372"/>
      <c r="L26" s="372"/>
      <c r="M26" s="372"/>
      <c r="N26" s="372"/>
      <c r="O26" s="373">
        <f t="shared" ref="O26:O31" si="4">SUM(C26:N26)</f>
        <v>0</v>
      </c>
      <c r="P26" s="374"/>
    </row>
    <row r="27" spans="2:46" ht="15" customHeight="1">
      <c r="B27" s="1067" t="s">
        <v>18</v>
      </c>
      <c r="C27" s="371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2"/>
      <c r="O27" s="373">
        <f t="shared" si="4"/>
        <v>0</v>
      </c>
      <c r="P27" s="374"/>
    </row>
    <row r="28" spans="2:46" ht="15" customHeight="1">
      <c r="B28" s="1067" t="s">
        <v>19</v>
      </c>
      <c r="C28" s="371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3">
        <f t="shared" si="4"/>
        <v>0</v>
      </c>
      <c r="P28" s="374"/>
    </row>
    <row r="29" spans="2:46" ht="15" customHeight="1">
      <c r="B29" s="1067" t="s">
        <v>20</v>
      </c>
      <c r="C29" s="371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3">
        <f t="shared" si="4"/>
        <v>0</v>
      </c>
      <c r="P29" s="374"/>
    </row>
    <row r="30" spans="2:46" s="1068" customFormat="1" ht="15" customHeight="1">
      <c r="B30" s="1067" t="s">
        <v>21</v>
      </c>
      <c r="C30" s="371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3">
        <f t="shared" si="4"/>
        <v>0</v>
      </c>
      <c r="P30" s="374"/>
      <c r="Q30" s="375"/>
      <c r="R30" s="375"/>
      <c r="S30" s="375"/>
      <c r="T30" s="375"/>
      <c r="U30" s="375"/>
      <c r="V30" s="375"/>
      <c r="W30" s="375"/>
      <c r="X30" s="375"/>
      <c r="Y30" s="375"/>
      <c r="Z30" s="375"/>
      <c r="AA30" s="375"/>
      <c r="AB30" s="375"/>
      <c r="AC30" s="375"/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5"/>
      <c r="AO30" s="375"/>
      <c r="AP30" s="375"/>
      <c r="AQ30" s="375"/>
      <c r="AR30" s="375"/>
      <c r="AS30" s="375"/>
      <c r="AT30" s="375"/>
    </row>
    <row r="31" spans="2:46" s="1068" customFormat="1" ht="15" customHeight="1" thickBot="1">
      <c r="B31" s="1069" t="s">
        <v>22</v>
      </c>
      <c r="C31" s="376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8">
        <f t="shared" si="4"/>
        <v>0</v>
      </c>
      <c r="P31" s="379"/>
      <c r="Q31" s="375"/>
      <c r="R31" s="375"/>
      <c r="S31" s="375"/>
      <c r="T31" s="375"/>
      <c r="U31" s="375"/>
      <c r="V31" s="375"/>
      <c r="W31" s="375"/>
      <c r="X31" s="375"/>
      <c r="Y31" s="375"/>
      <c r="Z31" s="375"/>
      <c r="AA31" s="375"/>
      <c r="AB31" s="375"/>
      <c r="AC31" s="375"/>
      <c r="AD31" s="375"/>
      <c r="AE31" s="375"/>
      <c r="AF31" s="375"/>
      <c r="AG31" s="375"/>
      <c r="AH31" s="375"/>
      <c r="AI31" s="375"/>
      <c r="AJ31" s="375"/>
      <c r="AK31" s="375"/>
      <c r="AL31" s="375"/>
      <c r="AM31" s="375"/>
      <c r="AN31" s="375"/>
      <c r="AO31" s="375"/>
      <c r="AP31" s="375"/>
      <c r="AQ31" s="375"/>
      <c r="AR31" s="375"/>
      <c r="AS31" s="375"/>
      <c r="AT31" s="375"/>
    </row>
    <row r="32" spans="2:46" s="1068" customFormat="1" ht="15" customHeight="1" thickBot="1">
      <c r="B32" s="1070" t="s">
        <v>23</v>
      </c>
      <c r="C32" s="380">
        <f>SUM(C26:C31)</f>
        <v>0</v>
      </c>
      <c r="D32" s="381">
        <f t="shared" ref="D32:P32" si="5">SUM(D26:D31)</f>
        <v>0</v>
      </c>
      <c r="E32" s="381">
        <f t="shared" si="5"/>
        <v>0</v>
      </c>
      <c r="F32" s="381">
        <f t="shared" si="5"/>
        <v>0</v>
      </c>
      <c r="G32" s="381">
        <f t="shared" si="5"/>
        <v>0</v>
      </c>
      <c r="H32" s="381">
        <f t="shared" si="5"/>
        <v>0</v>
      </c>
      <c r="I32" s="381">
        <f t="shared" si="5"/>
        <v>0</v>
      </c>
      <c r="J32" s="381">
        <f t="shared" si="5"/>
        <v>0</v>
      </c>
      <c r="K32" s="381">
        <f t="shared" si="5"/>
        <v>0</v>
      </c>
      <c r="L32" s="381">
        <f t="shared" si="5"/>
        <v>0</v>
      </c>
      <c r="M32" s="381">
        <f t="shared" si="5"/>
        <v>0</v>
      </c>
      <c r="N32" s="381">
        <f t="shared" si="5"/>
        <v>0</v>
      </c>
      <c r="O32" s="382">
        <f t="shared" si="5"/>
        <v>0</v>
      </c>
      <c r="P32" s="383">
        <f t="shared" si="5"/>
        <v>0</v>
      </c>
      <c r="Q32" s="375"/>
      <c r="R32" s="375"/>
      <c r="S32" s="375"/>
      <c r="T32" s="375"/>
      <c r="U32" s="375"/>
      <c r="V32" s="375"/>
      <c r="W32" s="375"/>
      <c r="X32" s="375"/>
      <c r="Y32" s="375"/>
      <c r="Z32" s="375"/>
      <c r="AA32" s="375"/>
      <c r="AB32" s="375"/>
      <c r="AC32" s="375"/>
      <c r="AD32" s="375"/>
      <c r="AE32" s="375"/>
      <c r="AF32" s="375"/>
      <c r="AG32" s="375"/>
      <c r="AH32" s="375"/>
      <c r="AI32" s="375"/>
      <c r="AJ32" s="375"/>
      <c r="AK32" s="375"/>
      <c r="AL32" s="375"/>
      <c r="AM32" s="375"/>
      <c r="AN32" s="375"/>
      <c r="AO32" s="375"/>
      <c r="AP32" s="375"/>
      <c r="AQ32" s="375"/>
      <c r="AR32" s="375"/>
      <c r="AS32" s="375"/>
      <c r="AT32" s="375"/>
    </row>
    <row r="33" spans="2:46" s="242" customFormat="1" ht="15" customHeight="1" thickBot="1"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</row>
    <row r="34" spans="2:46" ht="15.75" thickBot="1">
      <c r="B34" s="1060">
        <v>2011</v>
      </c>
      <c r="C34" s="1290" t="s">
        <v>524</v>
      </c>
      <c r="D34" s="1291"/>
      <c r="E34" s="1291"/>
      <c r="F34" s="1291"/>
      <c r="G34" s="1291"/>
      <c r="H34" s="1291"/>
      <c r="I34" s="1291"/>
      <c r="J34" s="1291"/>
      <c r="K34" s="1291"/>
      <c r="L34" s="1291"/>
      <c r="M34" s="1291"/>
      <c r="N34" s="1291"/>
      <c r="O34" s="1292"/>
      <c r="P34" s="1061"/>
    </row>
    <row r="35" spans="2:46" ht="23.25" customHeight="1">
      <c r="B35" s="1062" t="s">
        <v>101</v>
      </c>
      <c r="C35" s="1063" t="s">
        <v>4</v>
      </c>
      <c r="D35" s="1064" t="s">
        <v>5</v>
      </c>
      <c r="E35" s="1064" t="s">
        <v>6</v>
      </c>
      <c r="F35" s="1064" t="s">
        <v>7</v>
      </c>
      <c r="G35" s="1064" t="s">
        <v>8</v>
      </c>
      <c r="H35" s="1064" t="s">
        <v>9</v>
      </c>
      <c r="I35" s="1064" t="s">
        <v>10</v>
      </c>
      <c r="J35" s="1064" t="s">
        <v>11</v>
      </c>
      <c r="K35" s="1064" t="s">
        <v>12</v>
      </c>
      <c r="L35" s="1064" t="s">
        <v>13</v>
      </c>
      <c r="M35" s="1064" t="s">
        <v>14</v>
      </c>
      <c r="N35" s="1064" t="s">
        <v>15</v>
      </c>
      <c r="O35" s="1065" t="s">
        <v>16</v>
      </c>
      <c r="P35" s="1066" t="s">
        <v>523</v>
      </c>
    </row>
    <row r="36" spans="2:46" ht="15" customHeight="1">
      <c r="B36" s="1067" t="s">
        <v>17</v>
      </c>
      <c r="C36" s="371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3">
        <f t="shared" ref="O36:O41" si="6">SUM(C36:N36)</f>
        <v>0</v>
      </c>
      <c r="P36" s="374"/>
    </row>
    <row r="37" spans="2:46" ht="15" customHeight="1">
      <c r="B37" s="1067" t="s">
        <v>18</v>
      </c>
      <c r="C37" s="371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3">
        <f t="shared" si="6"/>
        <v>0</v>
      </c>
      <c r="P37" s="374"/>
    </row>
    <row r="38" spans="2:46" ht="15" customHeight="1">
      <c r="B38" s="1067" t="s">
        <v>19</v>
      </c>
      <c r="C38" s="371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3">
        <f t="shared" si="6"/>
        <v>0</v>
      </c>
      <c r="P38" s="374"/>
    </row>
    <row r="39" spans="2:46" ht="15" customHeight="1">
      <c r="B39" s="1067" t="s">
        <v>20</v>
      </c>
      <c r="C39" s="371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3">
        <f t="shared" si="6"/>
        <v>0</v>
      </c>
      <c r="P39" s="374"/>
    </row>
    <row r="40" spans="2:46" s="1068" customFormat="1" ht="15" customHeight="1">
      <c r="B40" s="1067" t="s">
        <v>21</v>
      </c>
      <c r="C40" s="371"/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3">
        <f t="shared" si="6"/>
        <v>0</v>
      </c>
      <c r="P40" s="374"/>
      <c r="Q40" s="375"/>
      <c r="R40" s="375"/>
      <c r="S40" s="375"/>
      <c r="T40" s="375"/>
      <c r="U40" s="375"/>
      <c r="V40" s="375"/>
      <c r="W40" s="375"/>
      <c r="X40" s="375"/>
      <c r="Y40" s="375"/>
      <c r="Z40" s="375"/>
      <c r="AA40" s="375"/>
      <c r="AB40" s="375"/>
      <c r="AC40" s="375"/>
      <c r="AD40" s="375"/>
      <c r="AE40" s="375"/>
      <c r="AF40" s="375"/>
      <c r="AG40" s="375"/>
      <c r="AH40" s="375"/>
      <c r="AI40" s="375"/>
      <c r="AJ40" s="375"/>
      <c r="AK40" s="375"/>
      <c r="AL40" s="375"/>
      <c r="AM40" s="375"/>
      <c r="AN40" s="375"/>
      <c r="AO40" s="375"/>
      <c r="AP40" s="375"/>
      <c r="AQ40" s="375"/>
      <c r="AR40" s="375"/>
      <c r="AS40" s="375"/>
      <c r="AT40" s="375"/>
    </row>
    <row r="41" spans="2:46" s="1068" customFormat="1" ht="15" customHeight="1" thickBot="1">
      <c r="B41" s="1069" t="s">
        <v>22</v>
      </c>
      <c r="C41" s="376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8">
        <f t="shared" si="6"/>
        <v>0</v>
      </c>
      <c r="P41" s="379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  <c r="AH41" s="375"/>
      <c r="AI41" s="375"/>
      <c r="AJ41" s="375"/>
      <c r="AK41" s="375"/>
      <c r="AL41" s="375"/>
      <c r="AM41" s="375"/>
      <c r="AN41" s="375"/>
      <c r="AO41" s="375"/>
      <c r="AP41" s="375"/>
      <c r="AQ41" s="375"/>
      <c r="AR41" s="375"/>
      <c r="AS41" s="375"/>
      <c r="AT41" s="375"/>
    </row>
    <row r="42" spans="2:46" s="1068" customFormat="1" ht="15" customHeight="1" thickBot="1">
      <c r="B42" s="1070" t="s">
        <v>23</v>
      </c>
      <c r="C42" s="380">
        <f>SUM(C36:C41)</f>
        <v>0</v>
      </c>
      <c r="D42" s="381">
        <f t="shared" ref="D42:P42" si="7">SUM(D36:D41)</f>
        <v>0</v>
      </c>
      <c r="E42" s="381">
        <f t="shared" si="7"/>
        <v>0</v>
      </c>
      <c r="F42" s="381">
        <f t="shared" si="7"/>
        <v>0</v>
      </c>
      <c r="G42" s="381">
        <f t="shared" si="7"/>
        <v>0</v>
      </c>
      <c r="H42" s="381">
        <f t="shared" si="7"/>
        <v>0</v>
      </c>
      <c r="I42" s="381">
        <f t="shared" si="7"/>
        <v>0</v>
      </c>
      <c r="J42" s="381">
        <f t="shared" si="7"/>
        <v>0</v>
      </c>
      <c r="K42" s="381">
        <f t="shared" si="7"/>
        <v>0</v>
      </c>
      <c r="L42" s="381">
        <f t="shared" si="7"/>
        <v>0</v>
      </c>
      <c r="M42" s="381">
        <f t="shared" si="7"/>
        <v>0</v>
      </c>
      <c r="N42" s="381">
        <f t="shared" si="7"/>
        <v>0</v>
      </c>
      <c r="O42" s="382">
        <f t="shared" si="7"/>
        <v>0</v>
      </c>
      <c r="P42" s="383">
        <f t="shared" si="7"/>
        <v>0</v>
      </c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  <c r="AH42" s="375"/>
      <c r="AI42" s="375"/>
      <c r="AJ42" s="375"/>
      <c r="AK42" s="375"/>
      <c r="AL42" s="375"/>
      <c r="AM42" s="375"/>
      <c r="AN42" s="375"/>
      <c r="AO42" s="375"/>
      <c r="AP42" s="375"/>
      <c r="AQ42" s="375"/>
      <c r="AR42" s="375"/>
      <c r="AS42" s="375"/>
      <c r="AT42" s="375"/>
    </row>
    <row r="43" spans="2:46" s="242" customFormat="1" ht="15" customHeight="1" thickBot="1">
      <c r="B43" s="375"/>
      <c r="C43" s="375"/>
      <c r="D43" s="375"/>
      <c r="E43" s="375"/>
      <c r="F43" s="375"/>
      <c r="G43" s="375"/>
      <c r="H43" s="375"/>
      <c r="I43" s="375"/>
      <c r="J43" s="375"/>
      <c r="K43" s="375"/>
      <c r="L43" s="375"/>
      <c r="M43" s="375"/>
      <c r="N43" s="375"/>
      <c r="O43" s="375"/>
      <c r="P43" s="375"/>
    </row>
    <row r="44" spans="2:46" ht="15.75" thickBot="1">
      <c r="B44" s="1060">
        <v>2012</v>
      </c>
      <c r="C44" s="1290" t="s">
        <v>524</v>
      </c>
      <c r="D44" s="1291"/>
      <c r="E44" s="1291"/>
      <c r="F44" s="1291"/>
      <c r="G44" s="1291"/>
      <c r="H44" s="1291"/>
      <c r="I44" s="1291"/>
      <c r="J44" s="1291"/>
      <c r="K44" s="1291"/>
      <c r="L44" s="1291"/>
      <c r="M44" s="1291"/>
      <c r="N44" s="1291"/>
      <c r="O44" s="1292"/>
      <c r="P44" s="1061"/>
    </row>
    <row r="45" spans="2:46" ht="23.25" customHeight="1">
      <c r="B45" s="1062" t="s">
        <v>101</v>
      </c>
      <c r="C45" s="1063" t="s">
        <v>4</v>
      </c>
      <c r="D45" s="1064" t="s">
        <v>5</v>
      </c>
      <c r="E45" s="1064" t="s">
        <v>6</v>
      </c>
      <c r="F45" s="1064" t="s">
        <v>7</v>
      </c>
      <c r="G45" s="1064" t="s">
        <v>8</v>
      </c>
      <c r="H45" s="1064" t="s">
        <v>9</v>
      </c>
      <c r="I45" s="1064" t="s">
        <v>10</v>
      </c>
      <c r="J45" s="1064" t="s">
        <v>11</v>
      </c>
      <c r="K45" s="1064" t="s">
        <v>12</v>
      </c>
      <c r="L45" s="1064" t="s">
        <v>13</v>
      </c>
      <c r="M45" s="1064" t="s">
        <v>14</v>
      </c>
      <c r="N45" s="1064" t="s">
        <v>15</v>
      </c>
      <c r="O45" s="1065" t="s">
        <v>16</v>
      </c>
      <c r="P45" s="1066" t="s">
        <v>523</v>
      </c>
    </row>
    <row r="46" spans="2:46" ht="15" customHeight="1">
      <c r="B46" s="1067" t="s">
        <v>17</v>
      </c>
      <c r="C46" s="371"/>
      <c r="D46" s="372"/>
      <c r="E46" s="372"/>
      <c r="F46" s="372"/>
      <c r="G46" s="372"/>
      <c r="H46" s="372"/>
      <c r="I46" s="372"/>
      <c r="J46" s="372"/>
      <c r="K46" s="372"/>
      <c r="L46" s="372"/>
      <c r="M46" s="372"/>
      <c r="N46" s="372"/>
      <c r="O46" s="373">
        <f t="shared" ref="O46:O51" si="8">SUM(C46:N46)</f>
        <v>0</v>
      </c>
      <c r="P46" s="374"/>
    </row>
    <row r="47" spans="2:46" ht="15" customHeight="1">
      <c r="B47" s="1067" t="s">
        <v>18</v>
      </c>
      <c r="C47" s="371"/>
      <c r="D47" s="372"/>
      <c r="E47" s="372"/>
      <c r="F47" s="372"/>
      <c r="G47" s="372"/>
      <c r="H47" s="372"/>
      <c r="I47" s="372"/>
      <c r="J47" s="372"/>
      <c r="K47" s="372"/>
      <c r="L47" s="372"/>
      <c r="M47" s="372"/>
      <c r="N47" s="372"/>
      <c r="O47" s="373">
        <f t="shared" si="8"/>
        <v>0</v>
      </c>
      <c r="P47" s="374"/>
    </row>
    <row r="48" spans="2:46" ht="15" customHeight="1">
      <c r="B48" s="1067" t="s">
        <v>19</v>
      </c>
      <c r="C48" s="371"/>
      <c r="D48" s="372"/>
      <c r="E48" s="372"/>
      <c r="F48" s="372"/>
      <c r="G48" s="372"/>
      <c r="H48" s="372"/>
      <c r="I48" s="372"/>
      <c r="J48" s="372"/>
      <c r="K48" s="372"/>
      <c r="L48" s="372"/>
      <c r="M48" s="372"/>
      <c r="N48" s="372"/>
      <c r="O48" s="373">
        <f t="shared" si="8"/>
        <v>0</v>
      </c>
      <c r="P48" s="374"/>
    </row>
    <row r="49" spans="2:46" ht="15" customHeight="1">
      <c r="B49" s="1067" t="s">
        <v>20</v>
      </c>
      <c r="C49" s="371"/>
      <c r="D49" s="372"/>
      <c r="E49" s="372"/>
      <c r="F49" s="372"/>
      <c r="G49" s="372"/>
      <c r="H49" s="372"/>
      <c r="I49" s="372"/>
      <c r="J49" s="372"/>
      <c r="K49" s="372"/>
      <c r="L49" s="372"/>
      <c r="M49" s="372"/>
      <c r="N49" s="372"/>
      <c r="O49" s="373">
        <f t="shared" si="8"/>
        <v>0</v>
      </c>
      <c r="P49" s="374"/>
    </row>
    <row r="50" spans="2:46" s="1068" customFormat="1" ht="15" customHeight="1">
      <c r="B50" s="1067" t="s">
        <v>21</v>
      </c>
      <c r="C50" s="371"/>
      <c r="D50" s="372"/>
      <c r="E50" s="372"/>
      <c r="F50" s="372"/>
      <c r="G50" s="372"/>
      <c r="H50" s="372"/>
      <c r="I50" s="372"/>
      <c r="J50" s="372"/>
      <c r="K50" s="372"/>
      <c r="L50" s="372"/>
      <c r="M50" s="372"/>
      <c r="N50" s="372"/>
      <c r="O50" s="373">
        <f t="shared" si="8"/>
        <v>0</v>
      </c>
      <c r="P50" s="374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5"/>
      <c r="AC50" s="375"/>
      <c r="AD50" s="375"/>
      <c r="AE50" s="375"/>
      <c r="AF50" s="375"/>
      <c r="AG50" s="375"/>
      <c r="AH50" s="375"/>
      <c r="AI50" s="375"/>
      <c r="AJ50" s="375"/>
      <c r="AK50" s="375"/>
      <c r="AL50" s="375"/>
      <c r="AM50" s="375"/>
      <c r="AN50" s="375"/>
      <c r="AO50" s="375"/>
      <c r="AP50" s="375"/>
      <c r="AQ50" s="375"/>
      <c r="AR50" s="375"/>
      <c r="AS50" s="375"/>
      <c r="AT50" s="375"/>
    </row>
    <row r="51" spans="2:46" s="1068" customFormat="1" ht="15" customHeight="1" thickBot="1">
      <c r="B51" s="1069" t="s">
        <v>22</v>
      </c>
      <c r="C51" s="376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N51" s="377"/>
      <c r="O51" s="378">
        <f t="shared" si="8"/>
        <v>0</v>
      </c>
      <c r="P51" s="379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5"/>
      <c r="AC51" s="375"/>
      <c r="AD51" s="375"/>
      <c r="AE51" s="375"/>
      <c r="AF51" s="375"/>
      <c r="AG51" s="375"/>
      <c r="AH51" s="375"/>
      <c r="AI51" s="375"/>
      <c r="AJ51" s="375"/>
      <c r="AK51" s="375"/>
      <c r="AL51" s="375"/>
      <c r="AM51" s="375"/>
      <c r="AN51" s="375"/>
      <c r="AO51" s="375"/>
      <c r="AP51" s="375"/>
      <c r="AQ51" s="375"/>
      <c r="AR51" s="375"/>
      <c r="AS51" s="375"/>
      <c r="AT51" s="375"/>
    </row>
    <row r="52" spans="2:46" s="1068" customFormat="1" ht="15" customHeight="1" thickBot="1">
      <c r="B52" s="1070" t="s">
        <v>23</v>
      </c>
      <c r="C52" s="380">
        <f>SUM(C46:C51)</f>
        <v>0</v>
      </c>
      <c r="D52" s="381">
        <f t="shared" ref="D52:P52" si="9">SUM(D46:D51)</f>
        <v>0</v>
      </c>
      <c r="E52" s="381">
        <f t="shared" si="9"/>
        <v>0</v>
      </c>
      <c r="F52" s="381">
        <f t="shared" si="9"/>
        <v>0</v>
      </c>
      <c r="G52" s="381">
        <f t="shared" si="9"/>
        <v>0</v>
      </c>
      <c r="H52" s="381">
        <f t="shared" si="9"/>
        <v>0</v>
      </c>
      <c r="I52" s="381">
        <f t="shared" si="9"/>
        <v>0</v>
      </c>
      <c r="J52" s="381">
        <f t="shared" si="9"/>
        <v>0</v>
      </c>
      <c r="K52" s="381">
        <f t="shared" si="9"/>
        <v>0</v>
      </c>
      <c r="L52" s="381">
        <f t="shared" si="9"/>
        <v>0</v>
      </c>
      <c r="M52" s="381">
        <f t="shared" si="9"/>
        <v>0</v>
      </c>
      <c r="N52" s="381">
        <f t="shared" si="9"/>
        <v>0</v>
      </c>
      <c r="O52" s="382">
        <f t="shared" si="9"/>
        <v>0</v>
      </c>
      <c r="P52" s="383">
        <f t="shared" si="9"/>
        <v>0</v>
      </c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5"/>
      <c r="AC52" s="375"/>
      <c r="AD52" s="375"/>
      <c r="AE52" s="375"/>
      <c r="AF52" s="375"/>
      <c r="AG52" s="375"/>
      <c r="AH52" s="375"/>
      <c r="AI52" s="375"/>
      <c r="AJ52" s="375"/>
      <c r="AK52" s="375"/>
      <c r="AL52" s="375"/>
      <c r="AM52" s="375"/>
      <c r="AN52" s="375"/>
      <c r="AO52" s="375"/>
      <c r="AP52" s="375"/>
      <c r="AQ52" s="375"/>
      <c r="AR52" s="375"/>
      <c r="AS52" s="375"/>
      <c r="AT52" s="375"/>
    </row>
    <row r="53" spans="2:46" s="242" customFormat="1" ht="15" customHeight="1" thickBot="1">
      <c r="B53" s="375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</row>
    <row r="54" spans="2:46" ht="15.75" thickBot="1">
      <c r="B54" s="1060">
        <v>2013</v>
      </c>
      <c r="C54" s="1290" t="s">
        <v>524</v>
      </c>
      <c r="D54" s="1291"/>
      <c r="E54" s="1291"/>
      <c r="F54" s="1291"/>
      <c r="G54" s="1291"/>
      <c r="H54" s="1291"/>
      <c r="I54" s="1291"/>
      <c r="J54" s="1291"/>
      <c r="K54" s="1291"/>
      <c r="L54" s="1291"/>
      <c r="M54" s="1291"/>
      <c r="N54" s="1291"/>
      <c r="O54" s="1292"/>
      <c r="P54" s="1061"/>
    </row>
    <row r="55" spans="2:46" ht="23.25" customHeight="1">
      <c r="B55" s="1062" t="s">
        <v>101</v>
      </c>
      <c r="C55" s="1063" t="s">
        <v>4</v>
      </c>
      <c r="D55" s="1064" t="s">
        <v>5</v>
      </c>
      <c r="E55" s="1064" t="s">
        <v>6</v>
      </c>
      <c r="F55" s="1064" t="s">
        <v>7</v>
      </c>
      <c r="G55" s="1064" t="s">
        <v>8</v>
      </c>
      <c r="H55" s="1064" t="s">
        <v>9</v>
      </c>
      <c r="I55" s="1064" t="s">
        <v>10</v>
      </c>
      <c r="J55" s="1064" t="s">
        <v>11</v>
      </c>
      <c r="K55" s="1064" t="s">
        <v>12</v>
      </c>
      <c r="L55" s="1064" t="s">
        <v>13</v>
      </c>
      <c r="M55" s="1064" t="s">
        <v>14</v>
      </c>
      <c r="N55" s="1064" t="s">
        <v>15</v>
      </c>
      <c r="O55" s="1065" t="s">
        <v>16</v>
      </c>
      <c r="P55" s="1066" t="s">
        <v>523</v>
      </c>
    </row>
    <row r="56" spans="2:46" ht="15" customHeight="1">
      <c r="B56" s="1067" t="s">
        <v>17</v>
      </c>
      <c r="C56" s="371"/>
      <c r="D56" s="372"/>
      <c r="E56" s="372"/>
      <c r="F56" s="372"/>
      <c r="G56" s="372"/>
      <c r="H56" s="372"/>
      <c r="I56" s="372"/>
      <c r="J56" s="372"/>
      <c r="K56" s="372"/>
      <c r="L56" s="372"/>
      <c r="M56" s="372"/>
      <c r="N56" s="372"/>
      <c r="O56" s="373">
        <f t="shared" ref="O56:O61" si="10">SUM(C56:N56)</f>
        <v>0</v>
      </c>
      <c r="P56" s="374"/>
    </row>
    <row r="57" spans="2:46" ht="15" customHeight="1">
      <c r="B57" s="1067" t="s">
        <v>18</v>
      </c>
      <c r="C57" s="371"/>
      <c r="D57" s="372"/>
      <c r="E57" s="372"/>
      <c r="F57" s="372"/>
      <c r="G57" s="372"/>
      <c r="H57" s="372"/>
      <c r="I57" s="372"/>
      <c r="J57" s="372"/>
      <c r="K57" s="372"/>
      <c r="L57" s="372"/>
      <c r="M57" s="372"/>
      <c r="N57" s="372"/>
      <c r="O57" s="373">
        <f t="shared" si="10"/>
        <v>0</v>
      </c>
      <c r="P57" s="374"/>
    </row>
    <row r="58" spans="2:46" ht="15" customHeight="1">
      <c r="B58" s="1067" t="s">
        <v>19</v>
      </c>
      <c r="C58" s="371"/>
      <c r="D58" s="372"/>
      <c r="E58" s="372"/>
      <c r="F58" s="372"/>
      <c r="G58" s="372"/>
      <c r="H58" s="372"/>
      <c r="I58" s="372"/>
      <c r="J58" s="372"/>
      <c r="K58" s="372"/>
      <c r="L58" s="372"/>
      <c r="M58" s="372"/>
      <c r="N58" s="372"/>
      <c r="O58" s="373">
        <f t="shared" si="10"/>
        <v>0</v>
      </c>
      <c r="P58" s="374"/>
    </row>
    <row r="59" spans="2:46" ht="15" customHeight="1">
      <c r="B59" s="1067" t="s">
        <v>20</v>
      </c>
      <c r="C59" s="371"/>
      <c r="D59" s="372"/>
      <c r="E59" s="372"/>
      <c r="F59" s="372"/>
      <c r="G59" s="372"/>
      <c r="H59" s="372"/>
      <c r="I59" s="372"/>
      <c r="J59" s="372"/>
      <c r="K59" s="372"/>
      <c r="L59" s="372"/>
      <c r="M59" s="372"/>
      <c r="N59" s="372"/>
      <c r="O59" s="373">
        <f t="shared" si="10"/>
        <v>0</v>
      </c>
      <c r="P59" s="374"/>
    </row>
    <row r="60" spans="2:46" s="1068" customFormat="1" ht="15" customHeight="1">
      <c r="B60" s="1067" t="s">
        <v>21</v>
      </c>
      <c r="C60" s="371"/>
      <c r="D60" s="372"/>
      <c r="E60" s="372"/>
      <c r="F60" s="372"/>
      <c r="G60" s="372"/>
      <c r="H60" s="372"/>
      <c r="I60" s="372"/>
      <c r="J60" s="372"/>
      <c r="K60" s="372"/>
      <c r="L60" s="372"/>
      <c r="M60" s="372"/>
      <c r="N60" s="372"/>
      <c r="O60" s="373">
        <f t="shared" si="10"/>
        <v>0</v>
      </c>
      <c r="P60" s="374"/>
      <c r="Q60" s="375"/>
      <c r="R60" s="375"/>
      <c r="S60" s="375"/>
      <c r="T60" s="375"/>
      <c r="U60" s="375"/>
      <c r="V60" s="375"/>
      <c r="W60" s="375"/>
      <c r="X60" s="375"/>
      <c r="Y60" s="375"/>
      <c r="Z60" s="375"/>
      <c r="AA60" s="375"/>
      <c r="AB60" s="375"/>
      <c r="AC60" s="375"/>
      <c r="AD60" s="375"/>
      <c r="AE60" s="375"/>
      <c r="AF60" s="375"/>
      <c r="AG60" s="375"/>
      <c r="AH60" s="375"/>
      <c r="AI60" s="375"/>
      <c r="AJ60" s="375"/>
      <c r="AK60" s="375"/>
      <c r="AL60" s="375"/>
      <c r="AM60" s="375"/>
      <c r="AN60" s="375"/>
      <c r="AO60" s="375"/>
      <c r="AP60" s="375"/>
      <c r="AQ60" s="375"/>
      <c r="AR60" s="375"/>
      <c r="AS60" s="375"/>
      <c r="AT60" s="375"/>
    </row>
    <row r="61" spans="2:46" s="1068" customFormat="1" ht="15" customHeight="1" thickBot="1">
      <c r="B61" s="1069" t="s">
        <v>22</v>
      </c>
      <c r="C61" s="376"/>
      <c r="D61" s="377"/>
      <c r="E61" s="377"/>
      <c r="F61" s="377"/>
      <c r="G61" s="377"/>
      <c r="H61" s="377"/>
      <c r="I61" s="377"/>
      <c r="J61" s="377"/>
      <c r="K61" s="377"/>
      <c r="L61" s="377"/>
      <c r="M61" s="377"/>
      <c r="N61" s="377"/>
      <c r="O61" s="378">
        <f t="shared" si="10"/>
        <v>0</v>
      </c>
      <c r="P61" s="379"/>
      <c r="Q61" s="375"/>
      <c r="R61" s="375"/>
      <c r="S61" s="375"/>
      <c r="T61" s="375"/>
      <c r="U61" s="375"/>
      <c r="V61" s="375"/>
      <c r="W61" s="375"/>
      <c r="X61" s="375"/>
      <c r="Y61" s="375"/>
      <c r="Z61" s="375"/>
      <c r="AA61" s="375"/>
      <c r="AB61" s="375"/>
      <c r="AC61" s="375"/>
      <c r="AD61" s="375"/>
      <c r="AE61" s="375"/>
      <c r="AF61" s="375"/>
      <c r="AG61" s="375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5"/>
      <c r="AT61" s="375"/>
    </row>
    <row r="62" spans="2:46" s="1068" customFormat="1" ht="15" customHeight="1" thickBot="1">
      <c r="B62" s="1070" t="s">
        <v>23</v>
      </c>
      <c r="C62" s="380">
        <f>SUM(C56:C61)</f>
        <v>0</v>
      </c>
      <c r="D62" s="381">
        <f t="shared" ref="D62:P62" si="11">SUM(D56:D61)</f>
        <v>0</v>
      </c>
      <c r="E62" s="381">
        <f t="shared" si="11"/>
        <v>0</v>
      </c>
      <c r="F62" s="381">
        <f t="shared" si="11"/>
        <v>0</v>
      </c>
      <c r="G62" s="381">
        <f t="shared" si="11"/>
        <v>0</v>
      </c>
      <c r="H62" s="381">
        <f t="shared" si="11"/>
        <v>0</v>
      </c>
      <c r="I62" s="381">
        <f t="shared" si="11"/>
        <v>0</v>
      </c>
      <c r="J62" s="381">
        <f t="shared" si="11"/>
        <v>0</v>
      </c>
      <c r="K62" s="381">
        <f t="shared" si="11"/>
        <v>0</v>
      </c>
      <c r="L62" s="381">
        <f t="shared" si="11"/>
        <v>0</v>
      </c>
      <c r="M62" s="381">
        <f t="shared" si="11"/>
        <v>0</v>
      </c>
      <c r="N62" s="381">
        <f t="shared" si="11"/>
        <v>0</v>
      </c>
      <c r="O62" s="382">
        <f t="shared" si="11"/>
        <v>0</v>
      </c>
      <c r="P62" s="383">
        <f t="shared" si="11"/>
        <v>0</v>
      </c>
      <c r="Q62" s="375"/>
      <c r="R62" s="375"/>
      <c r="S62" s="375"/>
      <c r="T62" s="375"/>
      <c r="U62" s="375"/>
      <c r="V62" s="375"/>
      <c r="W62" s="375"/>
      <c r="X62" s="375"/>
      <c r="Y62" s="375"/>
      <c r="Z62" s="375"/>
      <c r="AA62" s="375"/>
      <c r="AB62" s="375"/>
      <c r="AC62" s="375"/>
      <c r="AD62" s="375"/>
      <c r="AE62" s="375"/>
      <c r="AF62" s="375"/>
      <c r="AG62" s="375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5"/>
      <c r="AT62" s="375"/>
    </row>
    <row r="63" spans="2:46" s="242" customFormat="1" ht="15" customHeight="1" thickBot="1"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  <c r="M63" s="375"/>
      <c r="N63" s="375"/>
      <c r="O63" s="375"/>
      <c r="P63" s="375"/>
    </row>
    <row r="64" spans="2:46" ht="15.75" thickBot="1">
      <c r="B64" s="1060">
        <v>2014</v>
      </c>
      <c r="C64" s="1290" t="s">
        <v>524</v>
      </c>
      <c r="D64" s="1291"/>
      <c r="E64" s="1291"/>
      <c r="F64" s="1291"/>
      <c r="G64" s="1291"/>
      <c r="H64" s="1291"/>
      <c r="I64" s="1291"/>
      <c r="J64" s="1291"/>
      <c r="K64" s="1291"/>
      <c r="L64" s="1291"/>
      <c r="M64" s="1291"/>
      <c r="N64" s="1291"/>
      <c r="O64" s="1292"/>
      <c r="P64" s="1061"/>
    </row>
    <row r="65" spans="2:46" ht="23.25" customHeight="1">
      <c r="B65" s="1062" t="s">
        <v>101</v>
      </c>
      <c r="C65" s="1063" t="s">
        <v>4</v>
      </c>
      <c r="D65" s="1064" t="s">
        <v>5</v>
      </c>
      <c r="E65" s="1064" t="s">
        <v>6</v>
      </c>
      <c r="F65" s="1064" t="s">
        <v>7</v>
      </c>
      <c r="G65" s="1064" t="s">
        <v>8</v>
      </c>
      <c r="H65" s="1064" t="s">
        <v>9</v>
      </c>
      <c r="I65" s="1064" t="s">
        <v>10</v>
      </c>
      <c r="J65" s="1064" t="s">
        <v>11</v>
      </c>
      <c r="K65" s="1064" t="s">
        <v>12</v>
      </c>
      <c r="L65" s="1064" t="s">
        <v>13</v>
      </c>
      <c r="M65" s="1064" t="s">
        <v>14</v>
      </c>
      <c r="N65" s="1064" t="s">
        <v>15</v>
      </c>
      <c r="O65" s="1065" t="s">
        <v>16</v>
      </c>
      <c r="P65" s="1066" t="s">
        <v>523</v>
      </c>
    </row>
    <row r="66" spans="2:46" ht="15" customHeight="1">
      <c r="B66" s="1067" t="s">
        <v>17</v>
      </c>
      <c r="C66" s="371"/>
      <c r="D66" s="372"/>
      <c r="E66" s="372"/>
      <c r="F66" s="372"/>
      <c r="G66" s="372"/>
      <c r="H66" s="372"/>
      <c r="I66" s="372"/>
      <c r="J66" s="372"/>
      <c r="K66" s="372"/>
      <c r="L66" s="372"/>
      <c r="M66" s="372"/>
      <c r="N66" s="372"/>
      <c r="O66" s="373">
        <f t="shared" ref="O66:O71" si="12">SUM(C66:N66)</f>
        <v>0</v>
      </c>
      <c r="P66" s="374"/>
    </row>
    <row r="67" spans="2:46" ht="15" customHeight="1">
      <c r="B67" s="1067" t="s">
        <v>18</v>
      </c>
      <c r="C67" s="371"/>
      <c r="D67" s="372"/>
      <c r="E67" s="372"/>
      <c r="F67" s="372"/>
      <c r="G67" s="372"/>
      <c r="H67" s="372"/>
      <c r="I67" s="372"/>
      <c r="J67" s="372"/>
      <c r="K67" s="372"/>
      <c r="L67" s="372"/>
      <c r="M67" s="372"/>
      <c r="N67" s="372"/>
      <c r="O67" s="373">
        <f t="shared" si="12"/>
        <v>0</v>
      </c>
      <c r="P67" s="374"/>
    </row>
    <row r="68" spans="2:46" ht="15" customHeight="1">
      <c r="B68" s="1067" t="s">
        <v>19</v>
      </c>
      <c r="C68" s="371"/>
      <c r="D68" s="372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3">
        <f t="shared" si="12"/>
        <v>0</v>
      </c>
      <c r="P68" s="374"/>
    </row>
    <row r="69" spans="2:46" ht="15" customHeight="1">
      <c r="B69" s="1067" t="s">
        <v>20</v>
      </c>
      <c r="C69" s="371"/>
      <c r="D69" s="372"/>
      <c r="E69" s="372"/>
      <c r="F69" s="372"/>
      <c r="G69" s="372"/>
      <c r="H69" s="372"/>
      <c r="I69" s="372"/>
      <c r="J69" s="372"/>
      <c r="K69" s="372"/>
      <c r="L69" s="372"/>
      <c r="M69" s="372"/>
      <c r="N69" s="372"/>
      <c r="O69" s="373">
        <f t="shared" si="12"/>
        <v>0</v>
      </c>
      <c r="P69" s="374"/>
    </row>
    <row r="70" spans="2:46" s="1068" customFormat="1" ht="15" customHeight="1">
      <c r="B70" s="1067" t="s">
        <v>21</v>
      </c>
      <c r="C70" s="371"/>
      <c r="D70" s="372"/>
      <c r="E70" s="372"/>
      <c r="F70" s="372"/>
      <c r="G70" s="372"/>
      <c r="H70" s="372"/>
      <c r="I70" s="372"/>
      <c r="J70" s="372"/>
      <c r="K70" s="372"/>
      <c r="L70" s="372"/>
      <c r="M70" s="372"/>
      <c r="N70" s="372"/>
      <c r="O70" s="373">
        <f t="shared" si="12"/>
        <v>0</v>
      </c>
      <c r="P70" s="374"/>
      <c r="Q70" s="375"/>
      <c r="R70" s="375"/>
      <c r="S70" s="375"/>
      <c r="T70" s="375"/>
      <c r="U70" s="375"/>
      <c r="V70" s="375"/>
      <c r="W70" s="375"/>
      <c r="X70" s="375"/>
      <c r="Y70" s="375"/>
      <c r="Z70" s="375"/>
      <c r="AA70" s="375"/>
      <c r="AB70" s="375"/>
      <c r="AC70" s="375"/>
      <c r="AD70" s="375"/>
      <c r="AE70" s="375"/>
      <c r="AF70" s="375"/>
      <c r="AG70" s="375"/>
      <c r="AH70" s="375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75"/>
      <c r="AT70" s="375"/>
    </row>
    <row r="71" spans="2:46" s="1068" customFormat="1" ht="15" customHeight="1" thickBot="1">
      <c r="B71" s="1069" t="s">
        <v>22</v>
      </c>
      <c r="C71" s="376"/>
      <c r="D71" s="377"/>
      <c r="E71" s="377"/>
      <c r="F71" s="377"/>
      <c r="G71" s="377"/>
      <c r="H71" s="377"/>
      <c r="I71" s="377"/>
      <c r="J71" s="377"/>
      <c r="K71" s="377"/>
      <c r="L71" s="377"/>
      <c r="M71" s="377"/>
      <c r="N71" s="377"/>
      <c r="O71" s="378">
        <f t="shared" si="12"/>
        <v>0</v>
      </c>
      <c r="P71" s="379"/>
      <c r="Q71" s="375"/>
      <c r="R71" s="375"/>
      <c r="S71" s="375"/>
      <c r="T71" s="375"/>
      <c r="U71" s="375"/>
      <c r="V71" s="375"/>
      <c r="W71" s="375"/>
      <c r="X71" s="375"/>
      <c r="Y71" s="375"/>
      <c r="Z71" s="375"/>
      <c r="AA71" s="375"/>
      <c r="AB71" s="375"/>
      <c r="AC71" s="375"/>
      <c r="AD71" s="375"/>
      <c r="AE71" s="375"/>
      <c r="AF71" s="375"/>
      <c r="AG71" s="375"/>
      <c r="AH71" s="375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75"/>
      <c r="AT71" s="375"/>
    </row>
    <row r="72" spans="2:46" s="1068" customFormat="1" ht="15" customHeight="1" thickBot="1">
      <c r="B72" s="1070" t="s">
        <v>23</v>
      </c>
      <c r="C72" s="380">
        <f>SUM(C66:C71)</f>
        <v>0</v>
      </c>
      <c r="D72" s="381">
        <f t="shared" ref="D72:P72" si="13">SUM(D66:D71)</f>
        <v>0</v>
      </c>
      <c r="E72" s="381">
        <f t="shared" si="13"/>
        <v>0</v>
      </c>
      <c r="F72" s="381">
        <f t="shared" si="13"/>
        <v>0</v>
      </c>
      <c r="G72" s="381">
        <f t="shared" si="13"/>
        <v>0</v>
      </c>
      <c r="H72" s="381">
        <f t="shared" si="13"/>
        <v>0</v>
      </c>
      <c r="I72" s="381">
        <f t="shared" si="13"/>
        <v>0</v>
      </c>
      <c r="J72" s="381">
        <f t="shared" si="13"/>
        <v>0</v>
      </c>
      <c r="K72" s="381">
        <f t="shared" si="13"/>
        <v>0</v>
      </c>
      <c r="L72" s="381">
        <f t="shared" si="13"/>
        <v>0</v>
      </c>
      <c r="M72" s="381">
        <f t="shared" si="13"/>
        <v>0</v>
      </c>
      <c r="N72" s="381">
        <f t="shared" si="13"/>
        <v>0</v>
      </c>
      <c r="O72" s="382">
        <f t="shared" si="13"/>
        <v>0</v>
      </c>
      <c r="P72" s="383">
        <f t="shared" si="13"/>
        <v>0</v>
      </c>
      <c r="Q72" s="375"/>
      <c r="R72" s="375"/>
      <c r="S72" s="375"/>
      <c r="T72" s="375"/>
      <c r="U72" s="375"/>
      <c r="V72" s="375"/>
      <c r="W72" s="375"/>
      <c r="X72" s="375"/>
      <c r="Y72" s="375"/>
      <c r="Z72" s="375"/>
      <c r="AA72" s="375"/>
      <c r="AB72" s="375"/>
      <c r="AC72" s="375"/>
      <c r="AD72" s="375"/>
      <c r="AE72" s="375"/>
      <c r="AF72" s="375"/>
      <c r="AG72" s="375"/>
      <c r="AH72" s="375"/>
      <c r="AI72" s="375"/>
      <c r="AJ72" s="375"/>
      <c r="AK72" s="375"/>
      <c r="AL72" s="375"/>
      <c r="AM72" s="375"/>
      <c r="AN72" s="375"/>
      <c r="AO72" s="375"/>
      <c r="AP72" s="375"/>
      <c r="AQ72" s="375"/>
      <c r="AR72" s="375"/>
      <c r="AS72" s="375"/>
      <c r="AT72" s="375"/>
    </row>
    <row r="73" spans="2:46" s="242" customFormat="1" ht="15" customHeight="1" thickBot="1">
      <c r="B73" s="375"/>
      <c r="C73" s="375"/>
      <c r="D73" s="375"/>
      <c r="E73" s="375"/>
      <c r="F73" s="375"/>
      <c r="G73" s="375"/>
      <c r="H73" s="375"/>
      <c r="I73" s="375"/>
      <c r="J73" s="375"/>
      <c r="K73" s="375"/>
      <c r="L73" s="375"/>
      <c r="M73" s="375"/>
      <c r="N73" s="375"/>
      <c r="O73" s="375"/>
      <c r="P73" s="375"/>
    </row>
    <row r="74" spans="2:46" ht="15" customHeight="1" thickBot="1">
      <c r="B74" s="1060">
        <v>2015</v>
      </c>
      <c r="C74" s="1290" t="s">
        <v>524</v>
      </c>
      <c r="D74" s="1291"/>
      <c r="E74" s="1291"/>
      <c r="F74" s="1291"/>
      <c r="G74" s="1291"/>
      <c r="H74" s="1291"/>
      <c r="I74" s="1291"/>
      <c r="J74" s="1291"/>
      <c r="K74" s="1291"/>
      <c r="L74" s="1291"/>
      <c r="M74" s="1291"/>
      <c r="N74" s="1291"/>
      <c r="O74" s="1292"/>
      <c r="P74" s="1061"/>
    </row>
    <row r="75" spans="2:46" ht="23.25" customHeight="1">
      <c r="B75" s="1062" t="s">
        <v>101</v>
      </c>
      <c r="C75" s="1063" t="s">
        <v>4</v>
      </c>
      <c r="D75" s="1064" t="s">
        <v>5</v>
      </c>
      <c r="E75" s="1064" t="s">
        <v>6</v>
      </c>
      <c r="F75" s="1064" t="s">
        <v>7</v>
      </c>
      <c r="G75" s="1064" t="s">
        <v>8</v>
      </c>
      <c r="H75" s="1064" t="s">
        <v>9</v>
      </c>
      <c r="I75" s="1064" t="s">
        <v>10</v>
      </c>
      <c r="J75" s="1064" t="s">
        <v>11</v>
      </c>
      <c r="K75" s="1064" t="s">
        <v>12</v>
      </c>
      <c r="L75" s="1064" t="s">
        <v>13</v>
      </c>
      <c r="M75" s="1064" t="s">
        <v>14</v>
      </c>
      <c r="N75" s="1064" t="s">
        <v>15</v>
      </c>
      <c r="O75" s="1065" t="s">
        <v>16</v>
      </c>
      <c r="P75" s="1066" t="s">
        <v>523</v>
      </c>
    </row>
    <row r="76" spans="2:46" ht="15" customHeight="1">
      <c r="B76" s="1067" t="s">
        <v>17</v>
      </c>
      <c r="C76" s="371"/>
      <c r="D76" s="372"/>
      <c r="E76" s="372"/>
      <c r="F76" s="372"/>
      <c r="G76" s="372"/>
      <c r="H76" s="372"/>
      <c r="I76" s="372"/>
      <c r="J76" s="372"/>
      <c r="K76" s="372"/>
      <c r="L76" s="372"/>
      <c r="M76" s="372"/>
      <c r="N76" s="372"/>
      <c r="O76" s="373">
        <f t="shared" ref="O76:O81" si="14">SUM(C76:N76)</f>
        <v>0</v>
      </c>
      <c r="P76" s="374"/>
    </row>
    <row r="77" spans="2:46" ht="15" customHeight="1">
      <c r="B77" s="1067" t="s">
        <v>18</v>
      </c>
      <c r="C77" s="371"/>
      <c r="D77" s="372"/>
      <c r="E77" s="372"/>
      <c r="F77" s="372"/>
      <c r="G77" s="372"/>
      <c r="H77" s="372"/>
      <c r="I77" s="372"/>
      <c r="J77" s="372"/>
      <c r="K77" s="372"/>
      <c r="L77" s="372"/>
      <c r="M77" s="372"/>
      <c r="N77" s="372"/>
      <c r="O77" s="373">
        <f t="shared" si="14"/>
        <v>0</v>
      </c>
      <c r="P77" s="374"/>
    </row>
    <row r="78" spans="2:46" ht="15" customHeight="1">
      <c r="B78" s="1067" t="s">
        <v>19</v>
      </c>
      <c r="C78" s="371"/>
      <c r="D78" s="372"/>
      <c r="E78" s="372"/>
      <c r="F78" s="372"/>
      <c r="G78" s="372"/>
      <c r="H78" s="372"/>
      <c r="I78" s="372"/>
      <c r="J78" s="372"/>
      <c r="K78" s="372"/>
      <c r="L78" s="372"/>
      <c r="M78" s="372"/>
      <c r="N78" s="372"/>
      <c r="O78" s="373">
        <f t="shared" si="14"/>
        <v>0</v>
      </c>
      <c r="P78" s="374"/>
    </row>
    <row r="79" spans="2:46" ht="15" customHeight="1">
      <c r="B79" s="1067" t="s">
        <v>20</v>
      </c>
      <c r="C79" s="371"/>
      <c r="D79" s="372"/>
      <c r="E79" s="372"/>
      <c r="F79" s="372"/>
      <c r="G79" s="372"/>
      <c r="H79" s="372"/>
      <c r="I79" s="372"/>
      <c r="J79" s="372"/>
      <c r="K79" s="372"/>
      <c r="L79" s="372"/>
      <c r="M79" s="372"/>
      <c r="N79" s="372"/>
      <c r="O79" s="373">
        <f t="shared" si="14"/>
        <v>0</v>
      </c>
      <c r="P79" s="374"/>
    </row>
    <row r="80" spans="2:46" s="1068" customFormat="1" ht="15" customHeight="1">
      <c r="B80" s="1067" t="s">
        <v>21</v>
      </c>
      <c r="C80" s="371"/>
      <c r="D80" s="372"/>
      <c r="E80" s="372"/>
      <c r="F80" s="372"/>
      <c r="G80" s="372"/>
      <c r="H80" s="372"/>
      <c r="I80" s="372"/>
      <c r="J80" s="372"/>
      <c r="K80" s="372"/>
      <c r="L80" s="372"/>
      <c r="M80" s="372"/>
      <c r="N80" s="372"/>
      <c r="O80" s="373">
        <f t="shared" si="14"/>
        <v>0</v>
      </c>
      <c r="P80" s="374"/>
      <c r="Q80" s="375"/>
      <c r="R80" s="375"/>
      <c r="S80" s="375"/>
      <c r="T80" s="375"/>
      <c r="U80" s="375"/>
      <c r="V80" s="375"/>
      <c r="W80" s="375"/>
      <c r="X80" s="375"/>
      <c r="Y80" s="375"/>
      <c r="Z80" s="375"/>
      <c r="AA80" s="375"/>
      <c r="AB80" s="375"/>
      <c r="AC80" s="375"/>
      <c r="AD80" s="375"/>
      <c r="AE80" s="375"/>
      <c r="AF80" s="375"/>
      <c r="AG80" s="375"/>
      <c r="AH80" s="375"/>
      <c r="AI80" s="375"/>
      <c r="AJ80" s="375"/>
      <c r="AK80" s="375"/>
      <c r="AL80" s="375"/>
      <c r="AM80" s="375"/>
      <c r="AN80" s="375"/>
      <c r="AO80" s="375"/>
      <c r="AP80" s="375"/>
      <c r="AQ80" s="375"/>
      <c r="AR80" s="375"/>
      <c r="AS80" s="375"/>
      <c r="AT80" s="375"/>
    </row>
    <row r="81" spans="2:46" s="1068" customFormat="1" ht="15" customHeight="1" thickBot="1">
      <c r="B81" s="1069" t="s">
        <v>22</v>
      </c>
      <c r="C81" s="376"/>
      <c r="D81" s="377"/>
      <c r="E81" s="377"/>
      <c r="F81" s="377"/>
      <c r="G81" s="377"/>
      <c r="H81" s="377"/>
      <c r="I81" s="377"/>
      <c r="J81" s="377"/>
      <c r="K81" s="377"/>
      <c r="L81" s="377"/>
      <c r="M81" s="377"/>
      <c r="N81" s="377"/>
      <c r="O81" s="378">
        <f t="shared" si="14"/>
        <v>0</v>
      </c>
      <c r="P81" s="379"/>
      <c r="Q81" s="375"/>
      <c r="R81" s="375"/>
      <c r="S81" s="375"/>
      <c r="T81" s="375"/>
      <c r="U81" s="375"/>
      <c r="V81" s="375"/>
      <c r="W81" s="375"/>
      <c r="X81" s="375"/>
      <c r="Y81" s="375"/>
      <c r="Z81" s="375"/>
      <c r="AA81" s="375"/>
      <c r="AB81" s="375"/>
      <c r="AC81" s="375"/>
      <c r="AD81" s="375"/>
      <c r="AE81" s="375"/>
      <c r="AF81" s="375"/>
      <c r="AG81" s="375"/>
      <c r="AH81" s="375"/>
      <c r="AI81" s="375"/>
      <c r="AJ81" s="375"/>
      <c r="AK81" s="375"/>
      <c r="AL81" s="375"/>
      <c r="AM81" s="375"/>
      <c r="AN81" s="375"/>
      <c r="AO81" s="375"/>
      <c r="AP81" s="375"/>
      <c r="AQ81" s="375"/>
      <c r="AR81" s="375"/>
      <c r="AS81" s="375"/>
      <c r="AT81" s="375"/>
    </row>
    <row r="82" spans="2:46" ht="15" customHeight="1" thickBot="1">
      <c r="B82" s="1070" t="s">
        <v>23</v>
      </c>
      <c r="C82" s="380">
        <f>SUM(C76:C81)</f>
        <v>0</v>
      </c>
      <c r="D82" s="381">
        <f t="shared" ref="D82:P82" si="15">SUM(D76:D81)</f>
        <v>0</v>
      </c>
      <c r="E82" s="381">
        <f t="shared" si="15"/>
        <v>0</v>
      </c>
      <c r="F82" s="381">
        <f t="shared" si="15"/>
        <v>0</v>
      </c>
      <c r="G82" s="381">
        <f t="shared" si="15"/>
        <v>0</v>
      </c>
      <c r="H82" s="381">
        <f t="shared" si="15"/>
        <v>0</v>
      </c>
      <c r="I82" s="381">
        <f t="shared" si="15"/>
        <v>0</v>
      </c>
      <c r="J82" s="381">
        <f t="shared" si="15"/>
        <v>0</v>
      </c>
      <c r="K82" s="381">
        <f t="shared" si="15"/>
        <v>0</v>
      </c>
      <c r="L82" s="381">
        <f t="shared" si="15"/>
        <v>0</v>
      </c>
      <c r="M82" s="381">
        <f t="shared" si="15"/>
        <v>0</v>
      </c>
      <c r="N82" s="381">
        <f t="shared" si="15"/>
        <v>0</v>
      </c>
      <c r="O82" s="382">
        <f t="shared" si="15"/>
        <v>0</v>
      </c>
      <c r="P82" s="383">
        <f t="shared" si="15"/>
        <v>0</v>
      </c>
    </row>
    <row r="83" spans="2:46" s="242" customFormat="1" ht="15" customHeight="1" thickBot="1">
      <c r="B83" s="375"/>
      <c r="C83" s="375"/>
      <c r="D83" s="375"/>
      <c r="E83" s="375"/>
      <c r="F83" s="375"/>
      <c r="G83" s="375"/>
      <c r="H83" s="375"/>
      <c r="I83" s="375"/>
      <c r="J83" s="375"/>
      <c r="K83" s="375"/>
      <c r="L83" s="375"/>
      <c r="M83" s="375"/>
      <c r="N83" s="375"/>
      <c r="O83" s="375"/>
      <c r="P83" s="375"/>
    </row>
    <row r="84" spans="2:46" ht="15" customHeight="1" thickBot="1">
      <c r="B84" s="1060" t="s">
        <v>744</v>
      </c>
      <c r="C84" s="1290" t="s">
        <v>524</v>
      </c>
      <c r="D84" s="1291"/>
      <c r="E84" s="1291"/>
      <c r="F84" s="1291"/>
      <c r="G84" s="1291"/>
      <c r="H84" s="1291"/>
      <c r="I84" s="1291"/>
      <c r="J84" s="1291"/>
      <c r="K84" s="1291"/>
      <c r="L84" s="1291"/>
      <c r="M84" s="1291"/>
      <c r="N84" s="1291"/>
      <c r="O84" s="1292"/>
      <c r="P84" s="1061"/>
    </row>
    <row r="85" spans="2:46" ht="23.25" customHeight="1">
      <c r="B85" s="1062" t="s">
        <v>101</v>
      </c>
      <c r="C85" s="1063" t="s">
        <v>4</v>
      </c>
      <c r="D85" s="1064" t="s">
        <v>5</v>
      </c>
      <c r="E85" s="1064" t="s">
        <v>6</v>
      </c>
      <c r="F85" s="1064" t="s">
        <v>7</v>
      </c>
      <c r="G85" s="1064" t="s">
        <v>8</v>
      </c>
      <c r="H85" s="1064" t="s">
        <v>9</v>
      </c>
      <c r="I85" s="1064" t="s">
        <v>10</v>
      </c>
      <c r="J85" s="1064" t="s">
        <v>11</v>
      </c>
      <c r="K85" s="1064" t="s">
        <v>12</v>
      </c>
      <c r="L85" s="1064" t="s">
        <v>13</v>
      </c>
      <c r="M85" s="1064" t="s">
        <v>14</v>
      </c>
      <c r="N85" s="1064" t="s">
        <v>15</v>
      </c>
      <c r="O85" s="1065" t="s">
        <v>16</v>
      </c>
      <c r="P85" s="1066" t="s">
        <v>523</v>
      </c>
    </row>
    <row r="86" spans="2:46" ht="15" customHeight="1">
      <c r="B86" s="1067" t="s">
        <v>17</v>
      </c>
      <c r="C86" s="371"/>
      <c r="D86" s="372"/>
      <c r="E86" s="372"/>
      <c r="F86" s="372"/>
      <c r="G86" s="372"/>
      <c r="H86" s="372"/>
      <c r="I86" s="372"/>
      <c r="J86" s="372"/>
      <c r="K86" s="372"/>
      <c r="L86" s="372"/>
      <c r="M86" s="372"/>
      <c r="N86" s="372"/>
      <c r="O86" s="373">
        <f t="shared" ref="O86:O91" si="16">SUM(C86:N86)</f>
        <v>0</v>
      </c>
      <c r="P86" s="374"/>
    </row>
    <row r="87" spans="2:46" ht="15" customHeight="1">
      <c r="B87" s="1067" t="s">
        <v>18</v>
      </c>
      <c r="C87" s="371"/>
      <c r="D87" s="372"/>
      <c r="E87" s="372"/>
      <c r="F87" s="372"/>
      <c r="G87" s="372"/>
      <c r="H87" s="372"/>
      <c r="I87" s="372"/>
      <c r="J87" s="372"/>
      <c r="K87" s="372"/>
      <c r="L87" s="372"/>
      <c r="M87" s="372"/>
      <c r="N87" s="372"/>
      <c r="O87" s="373">
        <f t="shared" si="16"/>
        <v>0</v>
      </c>
      <c r="P87" s="374"/>
    </row>
    <row r="88" spans="2:46" ht="15" customHeight="1">
      <c r="B88" s="1067" t="s">
        <v>19</v>
      </c>
      <c r="C88" s="371"/>
      <c r="D88" s="372"/>
      <c r="E88" s="372"/>
      <c r="F88" s="372"/>
      <c r="G88" s="372"/>
      <c r="H88" s="372"/>
      <c r="I88" s="372"/>
      <c r="J88" s="372"/>
      <c r="K88" s="372"/>
      <c r="L88" s="372"/>
      <c r="M88" s="372"/>
      <c r="N88" s="372"/>
      <c r="O88" s="373">
        <f t="shared" si="16"/>
        <v>0</v>
      </c>
      <c r="P88" s="374"/>
    </row>
    <row r="89" spans="2:46" ht="15" customHeight="1">
      <c r="B89" s="1067" t="s">
        <v>20</v>
      </c>
      <c r="C89" s="371"/>
      <c r="D89" s="372"/>
      <c r="E89" s="372"/>
      <c r="F89" s="372"/>
      <c r="G89" s="372"/>
      <c r="H89" s="372"/>
      <c r="I89" s="372"/>
      <c r="J89" s="372"/>
      <c r="K89" s="372"/>
      <c r="L89" s="372"/>
      <c r="M89" s="372"/>
      <c r="N89" s="372"/>
      <c r="O89" s="373">
        <f t="shared" si="16"/>
        <v>0</v>
      </c>
      <c r="P89" s="374"/>
    </row>
    <row r="90" spans="2:46" s="1068" customFormat="1" ht="15" customHeight="1">
      <c r="B90" s="1067" t="s">
        <v>21</v>
      </c>
      <c r="C90" s="371"/>
      <c r="D90" s="372"/>
      <c r="E90" s="372"/>
      <c r="F90" s="372"/>
      <c r="G90" s="372"/>
      <c r="H90" s="372"/>
      <c r="I90" s="372"/>
      <c r="J90" s="372"/>
      <c r="K90" s="372"/>
      <c r="L90" s="372"/>
      <c r="M90" s="372"/>
      <c r="N90" s="372"/>
      <c r="O90" s="373">
        <f t="shared" si="16"/>
        <v>0</v>
      </c>
      <c r="P90" s="374"/>
      <c r="Q90" s="375"/>
      <c r="R90" s="375"/>
      <c r="S90" s="375"/>
      <c r="T90" s="375"/>
      <c r="U90" s="375"/>
      <c r="V90" s="375"/>
      <c r="W90" s="375"/>
      <c r="X90" s="375"/>
      <c r="Y90" s="375"/>
      <c r="Z90" s="375"/>
      <c r="AA90" s="375"/>
      <c r="AB90" s="375"/>
      <c r="AC90" s="375"/>
      <c r="AD90" s="375"/>
      <c r="AE90" s="375"/>
      <c r="AF90" s="375"/>
      <c r="AG90" s="375"/>
      <c r="AH90" s="375"/>
      <c r="AI90" s="375"/>
      <c r="AJ90" s="375"/>
      <c r="AK90" s="375"/>
      <c r="AL90" s="375"/>
      <c r="AM90" s="375"/>
      <c r="AN90" s="375"/>
      <c r="AO90" s="375"/>
      <c r="AP90" s="375"/>
      <c r="AQ90" s="375"/>
      <c r="AR90" s="375"/>
      <c r="AS90" s="375"/>
      <c r="AT90" s="375"/>
    </row>
    <row r="91" spans="2:46" s="1068" customFormat="1" ht="15" customHeight="1" thickBot="1">
      <c r="B91" s="1069" t="s">
        <v>22</v>
      </c>
      <c r="C91" s="376"/>
      <c r="D91" s="377"/>
      <c r="E91" s="377"/>
      <c r="F91" s="377"/>
      <c r="G91" s="377"/>
      <c r="H91" s="377"/>
      <c r="I91" s="377"/>
      <c r="J91" s="377"/>
      <c r="K91" s="377"/>
      <c r="L91" s="377"/>
      <c r="M91" s="377"/>
      <c r="N91" s="377"/>
      <c r="O91" s="378">
        <f t="shared" si="16"/>
        <v>0</v>
      </c>
      <c r="P91" s="379"/>
      <c r="Q91" s="375"/>
      <c r="R91" s="375"/>
      <c r="S91" s="375"/>
      <c r="T91" s="375"/>
      <c r="U91" s="375"/>
      <c r="V91" s="375"/>
      <c r="W91" s="375"/>
      <c r="X91" s="375"/>
      <c r="Y91" s="375"/>
      <c r="Z91" s="375"/>
      <c r="AA91" s="375"/>
      <c r="AB91" s="375"/>
      <c r="AC91" s="375"/>
      <c r="AD91" s="375"/>
      <c r="AE91" s="375"/>
      <c r="AF91" s="375"/>
      <c r="AG91" s="375"/>
      <c r="AH91" s="375"/>
      <c r="AI91" s="375"/>
      <c r="AJ91" s="375"/>
      <c r="AK91" s="375"/>
      <c r="AL91" s="375"/>
      <c r="AM91" s="375"/>
      <c r="AN91" s="375"/>
      <c r="AO91" s="375"/>
      <c r="AP91" s="375"/>
      <c r="AQ91" s="375"/>
      <c r="AR91" s="375"/>
      <c r="AS91" s="375"/>
      <c r="AT91" s="375"/>
    </row>
    <row r="92" spans="2:46" ht="15" customHeight="1" thickBot="1">
      <c r="B92" s="1070" t="s">
        <v>23</v>
      </c>
      <c r="C92" s="380">
        <f>SUM(C86:C91)</f>
        <v>0</v>
      </c>
      <c r="D92" s="381">
        <f t="shared" ref="D92:P92" si="17">SUM(D86:D91)</f>
        <v>0</v>
      </c>
      <c r="E92" s="381">
        <f t="shared" si="17"/>
        <v>0</v>
      </c>
      <c r="F92" s="381">
        <f t="shared" si="17"/>
        <v>0</v>
      </c>
      <c r="G92" s="381">
        <f t="shared" si="17"/>
        <v>0</v>
      </c>
      <c r="H92" s="381">
        <f t="shared" si="17"/>
        <v>0</v>
      </c>
      <c r="I92" s="381">
        <f t="shared" si="17"/>
        <v>0</v>
      </c>
      <c r="J92" s="381">
        <f t="shared" si="17"/>
        <v>0</v>
      </c>
      <c r="K92" s="381">
        <f t="shared" si="17"/>
        <v>0</v>
      </c>
      <c r="L92" s="381">
        <f t="shared" si="17"/>
        <v>0</v>
      </c>
      <c r="M92" s="381">
        <f t="shared" si="17"/>
        <v>0</v>
      </c>
      <c r="N92" s="381">
        <f t="shared" si="17"/>
        <v>0</v>
      </c>
      <c r="O92" s="382">
        <f t="shared" si="17"/>
        <v>0</v>
      </c>
      <c r="P92" s="383">
        <f t="shared" si="17"/>
        <v>0</v>
      </c>
    </row>
    <row r="93" spans="2:46" s="242" customFormat="1" ht="11.25">
      <c r="B93" s="375" t="s">
        <v>745</v>
      </c>
      <c r="C93" s="1071"/>
      <c r="D93" s="1071"/>
      <c r="E93" s="1071"/>
      <c r="F93" s="1071"/>
      <c r="G93" s="1071"/>
      <c r="H93" s="1071"/>
      <c r="I93" s="1071"/>
      <c r="J93" s="1071"/>
      <c r="K93" s="1071"/>
      <c r="L93" s="1071"/>
      <c r="M93" s="1071"/>
      <c r="N93" s="1071"/>
      <c r="O93" s="1071"/>
      <c r="P93" s="1071"/>
    </row>
    <row r="94" spans="2:46" s="242" customFormat="1" ht="11.25">
      <c r="B94" s="375" t="s">
        <v>99</v>
      </c>
      <c r="C94" s="375"/>
      <c r="D94" s="375"/>
      <c r="E94" s="375"/>
      <c r="F94" s="375"/>
      <c r="G94" s="375"/>
      <c r="H94" s="375"/>
      <c r="I94" s="375"/>
      <c r="J94" s="375"/>
      <c r="K94" s="375"/>
      <c r="L94" s="375"/>
      <c r="M94" s="375"/>
      <c r="N94" s="375"/>
      <c r="O94" s="375"/>
      <c r="P94" s="375"/>
    </row>
    <row r="95" spans="2:46" s="242" customFormat="1" ht="15" customHeight="1"/>
    <row r="96" spans="2:46" s="242" customFormat="1" ht="15" customHeight="1"/>
    <row r="97" s="242" customFormat="1" ht="15" customHeight="1"/>
    <row r="98" s="242" customFormat="1" ht="15" customHeight="1"/>
    <row r="99" s="242" customFormat="1" ht="15" customHeight="1"/>
    <row r="100" s="242" customFormat="1" ht="15" customHeight="1"/>
    <row r="101" s="242" customFormat="1" ht="15" customHeight="1"/>
    <row r="102" s="242" customFormat="1" ht="15" customHeight="1"/>
    <row r="103" s="242" customFormat="1" ht="15" customHeight="1"/>
    <row r="104" s="242" customFormat="1" ht="15" customHeight="1"/>
    <row r="105" s="242" customFormat="1" ht="15" customHeight="1"/>
    <row r="106" s="242" customFormat="1" ht="15" customHeight="1"/>
    <row r="107" s="242" customFormat="1" ht="15" customHeight="1"/>
    <row r="108" s="242" customFormat="1" ht="15" customHeight="1"/>
    <row r="109" s="242" customFormat="1" ht="15" customHeight="1"/>
    <row r="110" s="242" customFormat="1" ht="15" customHeight="1"/>
    <row r="111" s="242" customFormat="1" ht="15" customHeight="1"/>
    <row r="112" s="242" customFormat="1" ht="15" customHeight="1"/>
    <row r="113" s="242" customFormat="1" ht="15" customHeight="1"/>
    <row r="114" s="242" customFormat="1" ht="15" customHeight="1"/>
    <row r="115" s="242" customFormat="1" ht="15" customHeight="1"/>
    <row r="116" s="242" customFormat="1" ht="15" customHeight="1"/>
    <row r="117" s="242" customFormat="1" ht="15" customHeight="1"/>
    <row r="118" s="242" customFormat="1" ht="15" customHeight="1"/>
    <row r="119" s="242" customFormat="1" ht="15" customHeight="1"/>
    <row r="120" s="242" customFormat="1" ht="15" customHeight="1"/>
    <row r="121" s="242" customFormat="1" ht="15" customHeight="1"/>
    <row r="122" s="242" customFormat="1" ht="15" customHeight="1"/>
  </sheetData>
  <sheetProtection password="96CB" sheet="1" objects="1" scenarios="1" formatCells="0" formatColumns="0" formatRows="0" insertColumns="0" insertRows="0" deleteColumns="0" deleteRows="0" selectLockedCells="1"/>
  <mergeCells count="9">
    <mergeCell ref="C24:O24"/>
    <mergeCell ref="C14:O14"/>
    <mergeCell ref="C4:O4"/>
    <mergeCell ref="C74:O74"/>
    <mergeCell ref="C84:O84"/>
    <mergeCell ref="C54:O54"/>
    <mergeCell ref="C64:O64"/>
    <mergeCell ref="C44:O44"/>
    <mergeCell ref="C34:O34"/>
  </mergeCells>
  <pageMargins left="0.74803149606299213" right="0.74803149606299213" top="0.43307086614173229" bottom="0.35433070866141736" header="0.35433070866141736" footer="0.23622047244094491"/>
  <pageSetup paperSize="9" scale="68" orientation="landscape" r:id="rId1"/>
  <headerFooter alignWithMargins="0"/>
  <rowBreaks count="1" manualBreakCount="1">
    <brk id="43" max="16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Y22"/>
  <sheetViews>
    <sheetView showGridLines="0" view="pageBreakPreview" topLeftCell="C1" zoomScale="85" zoomScaleNormal="80" zoomScaleSheetLayoutView="85" workbookViewId="0">
      <selection activeCell="C7" sqref="C7:R12"/>
    </sheetView>
  </sheetViews>
  <sheetFormatPr defaultColWidth="4.28515625" defaultRowHeight="14.25"/>
  <cols>
    <col min="1" max="1" width="1.7109375" style="1072" customWidth="1"/>
    <col min="2" max="2" width="25.28515625" style="1072" customWidth="1"/>
    <col min="3" max="28" width="13.7109375" style="1072" customWidth="1"/>
    <col min="29" max="29" width="15.28515625" style="1072" customWidth="1"/>
    <col min="30" max="30" width="1.7109375" style="244" customWidth="1"/>
    <col min="31" max="77" width="4.28515625" style="244"/>
    <col min="78" max="16384" width="4.28515625" style="1072"/>
  </cols>
  <sheetData>
    <row r="1" spans="2:29" ht="9" customHeight="1"/>
    <row r="2" spans="2:29" ht="15.75">
      <c r="B2" s="232" t="s">
        <v>750</v>
      </c>
      <c r="C2" s="1073"/>
      <c r="D2" s="1056"/>
      <c r="E2" s="1056"/>
      <c r="F2" s="1056"/>
      <c r="G2" s="1056"/>
      <c r="H2" s="1056"/>
      <c r="I2" s="1056"/>
      <c r="J2" s="1056"/>
      <c r="K2" s="1056"/>
      <c r="L2" s="1056"/>
      <c r="M2" s="1056"/>
      <c r="N2" s="1056"/>
      <c r="O2" s="498"/>
      <c r="P2" s="1056"/>
    </row>
    <row r="3" spans="2:29" ht="7.9" customHeight="1" thickBot="1">
      <c r="B3" s="1000"/>
      <c r="C3" s="1073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N3" s="1056"/>
      <c r="O3" s="1056"/>
      <c r="P3" s="1056"/>
    </row>
    <row r="4" spans="2:29" ht="15.75" thickBot="1">
      <c r="B4" s="1074">
        <v>2015</v>
      </c>
      <c r="C4" s="1293"/>
      <c r="D4" s="1293"/>
      <c r="E4" s="1293"/>
      <c r="F4" s="1293"/>
      <c r="G4" s="1293"/>
      <c r="H4" s="1293"/>
      <c r="I4" s="1293"/>
      <c r="J4" s="1293"/>
      <c r="K4" s="1293"/>
      <c r="L4" s="1293"/>
      <c r="M4" s="1293"/>
      <c r="N4" s="1293"/>
      <c r="O4" s="1293"/>
      <c r="P4" s="1293"/>
      <c r="Q4" s="1293"/>
      <c r="R4" s="1293"/>
      <c r="S4" s="1293"/>
      <c r="T4" s="1293"/>
      <c r="U4" s="1293"/>
      <c r="V4" s="1293"/>
      <c r="W4" s="1293"/>
      <c r="X4" s="1293"/>
      <c r="Y4" s="1293"/>
      <c r="Z4" s="1293"/>
      <c r="AA4" s="1293"/>
      <c r="AB4" s="1293"/>
      <c r="AC4" s="1294"/>
    </row>
    <row r="5" spans="2:29" ht="21" customHeight="1" thickBot="1">
      <c r="B5" s="1075" t="s">
        <v>101</v>
      </c>
      <c r="C5" s="1295" t="s">
        <v>4</v>
      </c>
      <c r="D5" s="1296"/>
      <c r="E5" s="1295" t="s">
        <v>5</v>
      </c>
      <c r="F5" s="1296"/>
      <c r="G5" s="1295" t="s">
        <v>6</v>
      </c>
      <c r="H5" s="1296"/>
      <c r="I5" s="1295" t="s">
        <v>7</v>
      </c>
      <c r="J5" s="1296"/>
      <c r="K5" s="1295" t="s">
        <v>8</v>
      </c>
      <c r="L5" s="1296"/>
      <c r="M5" s="1295" t="s">
        <v>9</v>
      </c>
      <c r="N5" s="1296"/>
      <c r="O5" s="1295" t="s">
        <v>10</v>
      </c>
      <c r="P5" s="1296"/>
      <c r="Q5" s="1295" t="s">
        <v>11</v>
      </c>
      <c r="R5" s="1296"/>
      <c r="S5" s="1295" t="s">
        <v>12</v>
      </c>
      <c r="T5" s="1299"/>
      <c r="U5" s="1295" t="s">
        <v>13</v>
      </c>
      <c r="V5" s="1296"/>
      <c r="W5" s="1295" t="s">
        <v>14</v>
      </c>
      <c r="X5" s="1296"/>
      <c r="Y5" s="1295" t="s">
        <v>15</v>
      </c>
      <c r="Z5" s="1296"/>
      <c r="AA5" s="1297" t="s">
        <v>16</v>
      </c>
      <c r="AB5" s="1298"/>
      <c r="AC5" s="1300" t="s">
        <v>523</v>
      </c>
    </row>
    <row r="6" spans="2:29" ht="15" thickBot="1">
      <c r="B6" s="1076"/>
      <c r="C6" s="1077" t="s">
        <v>748</v>
      </c>
      <c r="D6" s="1078" t="s">
        <v>749</v>
      </c>
      <c r="E6" s="1077" t="s">
        <v>748</v>
      </c>
      <c r="F6" s="1078" t="s">
        <v>749</v>
      </c>
      <c r="G6" s="1077" t="s">
        <v>748</v>
      </c>
      <c r="H6" s="1078" t="s">
        <v>749</v>
      </c>
      <c r="I6" s="1077" t="s">
        <v>748</v>
      </c>
      <c r="J6" s="1078" t="s">
        <v>749</v>
      </c>
      <c r="K6" s="1077" t="s">
        <v>748</v>
      </c>
      <c r="L6" s="1078" t="s">
        <v>749</v>
      </c>
      <c r="M6" s="1077" t="s">
        <v>748</v>
      </c>
      <c r="N6" s="1078" t="s">
        <v>749</v>
      </c>
      <c r="O6" s="1077" t="s">
        <v>748</v>
      </c>
      <c r="P6" s="1078" t="s">
        <v>749</v>
      </c>
      <c r="Q6" s="1077" t="s">
        <v>748</v>
      </c>
      <c r="R6" s="1078" t="s">
        <v>749</v>
      </c>
      <c r="S6" s="1077" t="s">
        <v>748</v>
      </c>
      <c r="T6" s="1078" t="s">
        <v>749</v>
      </c>
      <c r="U6" s="1077" t="s">
        <v>748</v>
      </c>
      <c r="V6" s="1078" t="s">
        <v>749</v>
      </c>
      <c r="W6" s="1077" t="s">
        <v>748</v>
      </c>
      <c r="X6" s="1078" t="s">
        <v>749</v>
      </c>
      <c r="Y6" s="1077" t="s">
        <v>748</v>
      </c>
      <c r="Z6" s="1078" t="s">
        <v>749</v>
      </c>
      <c r="AA6" s="1079" t="s">
        <v>748</v>
      </c>
      <c r="AB6" s="1080" t="s">
        <v>749</v>
      </c>
      <c r="AC6" s="1301"/>
    </row>
    <row r="7" spans="2:29">
      <c r="B7" s="1081" t="s">
        <v>17</v>
      </c>
      <c r="C7" s="245"/>
      <c r="D7" s="246"/>
      <c r="E7" s="245"/>
      <c r="F7" s="246"/>
      <c r="G7" s="245"/>
      <c r="H7" s="436"/>
      <c r="I7" s="245"/>
      <c r="J7" s="246"/>
      <c r="K7" s="245"/>
      <c r="L7" s="246"/>
      <c r="M7" s="245"/>
      <c r="N7" s="246"/>
      <c r="O7" s="245"/>
      <c r="P7" s="246"/>
      <c r="Q7" s="245"/>
      <c r="R7" s="246"/>
      <c r="S7" s="245"/>
      <c r="T7" s="247"/>
      <c r="U7" s="245"/>
      <c r="V7" s="246"/>
      <c r="W7" s="245"/>
      <c r="X7" s="246"/>
      <c r="Y7" s="245"/>
      <c r="Z7" s="246"/>
      <c r="AA7" s="1082">
        <f t="shared" ref="AA7:AA13" si="0">SUM(C7,E7,G7,I7,K7,M7,O7,Q7,S7,U7,W7,Y7)</f>
        <v>0</v>
      </c>
      <c r="AB7" s="1083">
        <f t="shared" ref="AB7:AB13" si="1">SUM(D7,F7,H7,J7,L7,N7,P7,R7,T7,V7,X7,Z7)</f>
        <v>0</v>
      </c>
      <c r="AC7" s="439"/>
    </row>
    <row r="8" spans="2:29">
      <c r="B8" s="1081" t="s">
        <v>18</v>
      </c>
      <c r="C8" s="248"/>
      <c r="D8" s="249"/>
      <c r="E8" s="248"/>
      <c r="F8" s="249"/>
      <c r="G8" s="248"/>
      <c r="H8" s="437"/>
      <c r="I8" s="248"/>
      <c r="J8" s="249"/>
      <c r="K8" s="248"/>
      <c r="L8" s="249"/>
      <c r="M8" s="248"/>
      <c r="N8" s="249"/>
      <c r="O8" s="248"/>
      <c r="P8" s="249"/>
      <c r="Q8" s="248"/>
      <c r="R8" s="249"/>
      <c r="S8" s="248"/>
      <c r="T8" s="250"/>
      <c r="U8" s="248"/>
      <c r="V8" s="249"/>
      <c r="W8" s="248"/>
      <c r="X8" s="249"/>
      <c r="Y8" s="248"/>
      <c r="Z8" s="249"/>
      <c r="AA8" s="1084">
        <f t="shared" si="0"/>
        <v>0</v>
      </c>
      <c r="AB8" s="1085">
        <f t="shared" si="1"/>
        <v>0</v>
      </c>
      <c r="AC8" s="440"/>
    </row>
    <row r="9" spans="2:29">
      <c r="B9" s="1081" t="s">
        <v>19</v>
      </c>
      <c r="C9" s="248"/>
      <c r="D9" s="249"/>
      <c r="E9" s="248"/>
      <c r="F9" s="249"/>
      <c r="G9" s="248"/>
      <c r="H9" s="437"/>
      <c r="I9" s="248"/>
      <c r="J9" s="249"/>
      <c r="K9" s="248"/>
      <c r="L9" s="249"/>
      <c r="M9" s="248"/>
      <c r="N9" s="249"/>
      <c r="O9" s="248"/>
      <c r="P9" s="249"/>
      <c r="Q9" s="248"/>
      <c r="R9" s="249"/>
      <c r="S9" s="248"/>
      <c r="T9" s="250"/>
      <c r="U9" s="248"/>
      <c r="V9" s="249"/>
      <c r="W9" s="248"/>
      <c r="X9" s="249"/>
      <c r="Y9" s="248"/>
      <c r="Z9" s="249"/>
      <c r="AA9" s="1084">
        <f t="shared" si="0"/>
        <v>0</v>
      </c>
      <c r="AB9" s="1085">
        <f t="shared" si="1"/>
        <v>0</v>
      </c>
      <c r="AC9" s="440"/>
    </row>
    <row r="10" spans="2:29">
      <c r="B10" s="1081" t="s">
        <v>20</v>
      </c>
      <c r="C10" s="248"/>
      <c r="D10" s="249"/>
      <c r="E10" s="248"/>
      <c r="F10" s="249"/>
      <c r="G10" s="248"/>
      <c r="H10" s="437"/>
      <c r="I10" s="248"/>
      <c r="J10" s="249"/>
      <c r="K10" s="248"/>
      <c r="L10" s="249"/>
      <c r="M10" s="248"/>
      <c r="N10" s="249"/>
      <c r="O10" s="248"/>
      <c r="P10" s="249"/>
      <c r="Q10" s="248"/>
      <c r="R10" s="249"/>
      <c r="S10" s="248"/>
      <c r="T10" s="250"/>
      <c r="U10" s="248"/>
      <c r="V10" s="249"/>
      <c r="W10" s="248"/>
      <c r="X10" s="249"/>
      <c r="Y10" s="248"/>
      <c r="Z10" s="249"/>
      <c r="AA10" s="1084">
        <f t="shared" si="0"/>
        <v>0</v>
      </c>
      <c r="AB10" s="1085">
        <f t="shared" si="1"/>
        <v>0</v>
      </c>
      <c r="AC10" s="440"/>
    </row>
    <row r="11" spans="2:29">
      <c r="B11" s="1081" t="s">
        <v>21</v>
      </c>
      <c r="C11" s="248"/>
      <c r="D11" s="249"/>
      <c r="E11" s="248"/>
      <c r="F11" s="249"/>
      <c r="G11" s="248"/>
      <c r="H11" s="437"/>
      <c r="I11" s="248"/>
      <c r="J11" s="249"/>
      <c r="K11" s="248"/>
      <c r="L11" s="249"/>
      <c r="M11" s="248"/>
      <c r="N11" s="249"/>
      <c r="O11" s="248"/>
      <c r="P11" s="249"/>
      <c r="Q11" s="248"/>
      <c r="R11" s="249"/>
      <c r="S11" s="248"/>
      <c r="T11" s="250"/>
      <c r="U11" s="248"/>
      <c r="V11" s="249"/>
      <c r="W11" s="248"/>
      <c r="X11" s="249"/>
      <c r="Y11" s="248"/>
      <c r="Z11" s="249"/>
      <c r="AA11" s="1084">
        <f t="shared" si="0"/>
        <v>0</v>
      </c>
      <c r="AB11" s="1085">
        <f t="shared" si="1"/>
        <v>0</v>
      </c>
      <c r="AC11" s="440"/>
    </row>
    <row r="12" spans="2:29" ht="15" thickBot="1">
      <c r="B12" s="1086" t="s">
        <v>22</v>
      </c>
      <c r="C12" s="253"/>
      <c r="D12" s="254"/>
      <c r="E12" s="253"/>
      <c r="F12" s="254"/>
      <c r="G12" s="253"/>
      <c r="H12" s="438"/>
      <c r="I12" s="253"/>
      <c r="J12" s="254"/>
      <c r="K12" s="253"/>
      <c r="L12" s="254"/>
      <c r="M12" s="253"/>
      <c r="N12" s="254"/>
      <c r="O12" s="253"/>
      <c r="P12" s="254"/>
      <c r="Q12" s="253"/>
      <c r="R12" s="254"/>
      <c r="S12" s="253"/>
      <c r="T12" s="255"/>
      <c r="U12" s="253"/>
      <c r="V12" s="254"/>
      <c r="W12" s="253"/>
      <c r="X12" s="254"/>
      <c r="Y12" s="253"/>
      <c r="Z12" s="254"/>
      <c r="AA12" s="1087">
        <f t="shared" si="0"/>
        <v>0</v>
      </c>
      <c r="AB12" s="1088">
        <f t="shared" si="1"/>
        <v>0</v>
      </c>
      <c r="AC12" s="441"/>
    </row>
    <row r="13" spans="2:29" ht="15" thickBot="1">
      <c r="B13" s="1075" t="s">
        <v>23</v>
      </c>
      <c r="C13" s="1089">
        <f>SUM(C7:C12)</f>
        <v>0</v>
      </c>
      <c r="D13" s="1090">
        <f>SUM(D7:D12)</f>
        <v>0</v>
      </c>
      <c r="E13" s="1089">
        <f t="shared" ref="E13:Y13" si="2">SUM(E7:E12)</f>
        <v>0</v>
      </c>
      <c r="F13" s="1090">
        <f t="shared" si="2"/>
        <v>0</v>
      </c>
      <c r="G13" s="1089">
        <f t="shared" si="2"/>
        <v>0</v>
      </c>
      <c r="H13" s="1091">
        <f t="shared" si="2"/>
        <v>0</v>
      </c>
      <c r="I13" s="1089">
        <f t="shared" si="2"/>
        <v>0</v>
      </c>
      <c r="J13" s="1090">
        <f t="shared" si="2"/>
        <v>0</v>
      </c>
      <c r="K13" s="1089">
        <f t="shared" si="2"/>
        <v>0</v>
      </c>
      <c r="L13" s="1090">
        <f t="shared" si="2"/>
        <v>0</v>
      </c>
      <c r="M13" s="1089">
        <f t="shared" si="2"/>
        <v>0</v>
      </c>
      <c r="N13" s="1090">
        <f t="shared" si="2"/>
        <v>0</v>
      </c>
      <c r="O13" s="1089">
        <f t="shared" si="2"/>
        <v>0</v>
      </c>
      <c r="P13" s="1090">
        <f t="shared" si="2"/>
        <v>0</v>
      </c>
      <c r="Q13" s="1089">
        <f t="shared" si="2"/>
        <v>0</v>
      </c>
      <c r="R13" s="1090">
        <f t="shared" si="2"/>
        <v>0</v>
      </c>
      <c r="S13" s="1089">
        <f t="shared" si="2"/>
        <v>0</v>
      </c>
      <c r="T13" s="1092">
        <f t="shared" si="2"/>
        <v>0</v>
      </c>
      <c r="U13" s="1089">
        <f t="shared" si="2"/>
        <v>0</v>
      </c>
      <c r="V13" s="1090">
        <f t="shared" si="2"/>
        <v>0</v>
      </c>
      <c r="W13" s="1089">
        <f t="shared" si="2"/>
        <v>0</v>
      </c>
      <c r="X13" s="1090">
        <f t="shared" si="2"/>
        <v>0</v>
      </c>
      <c r="Y13" s="1089">
        <f t="shared" si="2"/>
        <v>0</v>
      </c>
      <c r="Z13" s="1090">
        <f>SUM(Z7:Z12)</f>
        <v>0</v>
      </c>
      <c r="AA13" s="1093">
        <f t="shared" si="0"/>
        <v>0</v>
      </c>
      <c r="AB13" s="1094">
        <f t="shared" si="1"/>
        <v>0</v>
      </c>
      <c r="AC13" s="1095">
        <f>SUM(AC7:AC12)</f>
        <v>0</v>
      </c>
    </row>
    <row r="14" spans="2:29" s="244" customFormat="1" ht="9" customHeight="1"/>
    <row r="15" spans="2:29" s="244" customFormat="1"/>
    <row r="16" spans="2:29" s="244" customFormat="1"/>
    <row r="17" s="244" customFormat="1"/>
    <row r="18" s="244" customFormat="1"/>
    <row r="19" s="244" customFormat="1"/>
    <row r="20" s="244" customFormat="1"/>
    <row r="21" s="244" customFormat="1"/>
    <row r="22" s="244" customFormat="1"/>
  </sheetData>
  <sheetProtection password="96CB" sheet="1" objects="1" scenarios="1" formatCells="0" formatColumns="0" formatRows="0" insertColumns="0" insertRows="0" deleteColumns="0" deleteRows="0" selectLockedCells="1"/>
  <mergeCells count="15">
    <mergeCell ref="C4:AC4"/>
    <mergeCell ref="C5:D5"/>
    <mergeCell ref="E5:F5"/>
    <mergeCell ref="G5:H5"/>
    <mergeCell ref="I5:J5"/>
    <mergeCell ref="K5:L5"/>
    <mergeCell ref="M5:N5"/>
    <mergeCell ref="O5:P5"/>
    <mergeCell ref="AA5:AB5"/>
    <mergeCell ref="Q5:R5"/>
    <mergeCell ref="S5:T5"/>
    <mergeCell ref="U5:V5"/>
    <mergeCell ref="W5:X5"/>
    <mergeCell ref="Y5:Z5"/>
    <mergeCell ref="AC5:AC6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colBreaks count="1" manualBreakCount="1">
    <brk id="16" max="24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90"/>
  <sheetViews>
    <sheetView showGridLines="0" view="pageBreakPreview" topLeftCell="A52" zoomScale="85" zoomScaleNormal="85" zoomScaleSheetLayoutView="85" workbookViewId="0">
      <selection activeCell="N56" sqref="C56:N61"/>
    </sheetView>
  </sheetViews>
  <sheetFormatPr defaultColWidth="9.140625" defaultRowHeight="12.75"/>
  <cols>
    <col min="1" max="1" width="1.7109375" style="7" customWidth="1"/>
    <col min="2" max="2" width="29.5703125" style="7" customWidth="1"/>
    <col min="3" max="14" width="10.85546875" style="7" customWidth="1"/>
    <col min="15" max="15" width="12.7109375" style="7" customWidth="1"/>
    <col min="16" max="16" width="10.28515625" style="8" customWidth="1"/>
    <col min="17" max="17" width="9.28515625" style="7" bestFit="1" customWidth="1"/>
    <col min="18" max="18" width="1.7109375" style="145" customWidth="1"/>
    <col min="19" max="41" width="9.140625" style="145"/>
    <col min="42" max="16384" width="9.140625" style="7"/>
  </cols>
  <sheetData>
    <row r="1" spans="2:41" ht="7.9" customHeight="1"/>
    <row r="2" spans="2:41" s="9" customFormat="1" ht="19.5" customHeight="1">
      <c r="B2" s="13" t="s">
        <v>751</v>
      </c>
      <c r="C2" s="8"/>
      <c r="P2" s="20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2"/>
      <c r="AN2" s="242"/>
      <c r="AO2" s="242"/>
    </row>
    <row r="3" spans="2:41" s="9" customFormat="1" ht="7.9" customHeight="1" thickBot="1">
      <c r="B3" s="18"/>
      <c r="C3" s="8"/>
      <c r="P3" s="20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</row>
    <row r="4" spans="2:41" ht="18" thickBot="1">
      <c r="B4" s="155" t="s">
        <v>31</v>
      </c>
      <c r="C4" s="1096"/>
      <c r="D4" s="1096"/>
      <c r="E4" s="1096"/>
      <c r="F4" s="1096"/>
      <c r="G4" s="1096"/>
      <c r="H4" s="1096"/>
      <c r="I4" s="1096"/>
      <c r="J4" s="1096"/>
      <c r="K4" s="1096"/>
      <c r="L4" s="1096"/>
      <c r="M4" s="1096"/>
      <c r="N4" s="1096"/>
      <c r="O4" s="1096"/>
      <c r="P4" s="1096"/>
      <c r="Q4" s="1096"/>
    </row>
    <row r="5" spans="2:41" ht="25.5">
      <c r="B5" s="451" t="s">
        <v>752</v>
      </c>
      <c r="C5" s="150" t="s">
        <v>4</v>
      </c>
      <c r="D5" s="150" t="s">
        <v>5</v>
      </c>
      <c r="E5" s="150" t="s">
        <v>6</v>
      </c>
      <c r="F5" s="150" t="s">
        <v>7</v>
      </c>
      <c r="G5" s="150" t="s">
        <v>8</v>
      </c>
      <c r="H5" s="150" t="s">
        <v>9</v>
      </c>
      <c r="I5" s="150" t="s">
        <v>10</v>
      </c>
      <c r="J5" s="150" t="s">
        <v>11</v>
      </c>
      <c r="K5" s="150" t="s">
        <v>12</v>
      </c>
      <c r="L5" s="150" t="s">
        <v>13</v>
      </c>
      <c r="M5" s="150" t="s">
        <v>14</v>
      </c>
      <c r="N5" s="150" t="s">
        <v>15</v>
      </c>
      <c r="O5" s="150" t="s">
        <v>16</v>
      </c>
      <c r="P5" s="450" t="s">
        <v>100</v>
      </c>
      <c r="Q5" s="450" t="s">
        <v>540</v>
      </c>
    </row>
    <row r="6" spans="2:41">
      <c r="B6" s="151" t="s">
        <v>552</v>
      </c>
      <c r="C6" s="1099"/>
      <c r="D6" s="1099"/>
      <c r="E6" s="1099"/>
      <c r="F6" s="1099"/>
      <c r="G6" s="1099"/>
      <c r="H6" s="1099"/>
      <c r="I6" s="1099"/>
      <c r="J6" s="1099"/>
      <c r="K6" s="1099"/>
      <c r="L6" s="1099"/>
      <c r="M6" s="1099"/>
      <c r="N6" s="1099"/>
      <c r="O6" s="12">
        <f t="shared" ref="O6:O11" si="0">SUM(C6:N6)</f>
        <v>0</v>
      </c>
      <c r="P6" s="1098"/>
      <c r="Q6" s="149">
        <f>IF($O$12=0,0,O6/$O$12)</f>
        <v>0</v>
      </c>
    </row>
    <row r="7" spans="2:41">
      <c r="B7" s="151" t="s">
        <v>551</v>
      </c>
      <c r="C7" s="1099"/>
      <c r="D7" s="1099"/>
      <c r="E7" s="1099"/>
      <c r="F7" s="1099"/>
      <c r="G7" s="1099"/>
      <c r="H7" s="1099"/>
      <c r="I7" s="1099"/>
      <c r="J7" s="1099"/>
      <c r="K7" s="1099"/>
      <c r="L7" s="1099"/>
      <c r="M7" s="1099"/>
      <c r="N7" s="1099"/>
      <c r="O7" s="12">
        <f t="shared" si="0"/>
        <v>0</v>
      </c>
      <c r="P7" s="1098"/>
      <c r="Q7" s="149">
        <f t="shared" ref="Q7:Q12" si="1">IF($O$12=0,0,O7/$O$12)</f>
        <v>0</v>
      </c>
    </row>
    <row r="8" spans="2:41">
      <c r="B8" s="151" t="s">
        <v>549</v>
      </c>
      <c r="C8" s="1099"/>
      <c r="D8" s="1099"/>
      <c r="E8" s="1099"/>
      <c r="F8" s="1099"/>
      <c r="G8" s="1099"/>
      <c r="H8" s="1099"/>
      <c r="I8" s="1099"/>
      <c r="J8" s="1099"/>
      <c r="K8" s="1099"/>
      <c r="L8" s="1099"/>
      <c r="M8" s="1099"/>
      <c r="N8" s="1099"/>
      <c r="O8" s="12">
        <f t="shared" si="0"/>
        <v>0</v>
      </c>
      <c r="P8" s="1098"/>
      <c r="Q8" s="149">
        <f t="shared" si="1"/>
        <v>0</v>
      </c>
    </row>
    <row r="9" spans="2:41">
      <c r="B9" s="151" t="s">
        <v>548</v>
      </c>
      <c r="C9" s="1099"/>
      <c r="D9" s="1099"/>
      <c r="E9" s="1099"/>
      <c r="F9" s="1099"/>
      <c r="G9" s="1099"/>
      <c r="H9" s="1099"/>
      <c r="I9" s="1099"/>
      <c r="J9" s="1099"/>
      <c r="K9" s="1099"/>
      <c r="L9" s="1099"/>
      <c r="M9" s="1099"/>
      <c r="N9" s="1099"/>
      <c r="O9" s="12">
        <f t="shared" si="0"/>
        <v>0</v>
      </c>
      <c r="P9" s="1098"/>
      <c r="Q9" s="149">
        <f t="shared" si="1"/>
        <v>0</v>
      </c>
    </row>
    <row r="10" spans="2:41">
      <c r="B10" s="151" t="s">
        <v>550</v>
      </c>
      <c r="C10" s="1099"/>
      <c r="D10" s="1099"/>
      <c r="E10" s="1099"/>
      <c r="F10" s="1099"/>
      <c r="G10" s="1099"/>
      <c r="H10" s="1099"/>
      <c r="I10" s="1099"/>
      <c r="J10" s="1099"/>
      <c r="K10" s="1099"/>
      <c r="L10" s="1099"/>
      <c r="M10" s="1099"/>
      <c r="N10" s="1099"/>
      <c r="O10" s="12">
        <f t="shared" si="0"/>
        <v>0</v>
      </c>
      <c r="P10" s="1098"/>
      <c r="Q10" s="149">
        <f t="shared" si="1"/>
        <v>0</v>
      </c>
    </row>
    <row r="11" spans="2:41">
      <c r="B11" s="151" t="s">
        <v>547</v>
      </c>
      <c r="C11" s="1099"/>
      <c r="D11" s="1099"/>
      <c r="E11" s="1099"/>
      <c r="F11" s="1099"/>
      <c r="G11" s="1099"/>
      <c r="H11" s="1099"/>
      <c r="I11" s="1099"/>
      <c r="J11" s="1099"/>
      <c r="K11" s="1099"/>
      <c r="L11" s="1099"/>
      <c r="M11" s="1099"/>
      <c r="N11" s="1099"/>
      <c r="O11" s="12">
        <f t="shared" si="0"/>
        <v>0</v>
      </c>
      <c r="P11" s="1098"/>
      <c r="Q11" s="149">
        <f t="shared" si="1"/>
        <v>0</v>
      </c>
    </row>
    <row r="12" spans="2:41" ht="15.75" thickBot="1">
      <c r="B12" s="152" t="s">
        <v>16</v>
      </c>
      <c r="C12" s="153">
        <f>SUM(C6:C11)</f>
        <v>0</v>
      </c>
      <c r="D12" s="153">
        <f t="shared" ref="D12:O12" si="2">SUM(D6:D11)</f>
        <v>0</v>
      </c>
      <c r="E12" s="153">
        <f t="shared" si="2"/>
        <v>0</v>
      </c>
      <c r="F12" s="153">
        <f t="shared" si="2"/>
        <v>0</v>
      </c>
      <c r="G12" s="153">
        <f t="shared" si="2"/>
        <v>0</v>
      </c>
      <c r="H12" s="153">
        <f t="shared" si="2"/>
        <v>0</v>
      </c>
      <c r="I12" s="153">
        <f t="shared" si="2"/>
        <v>0</v>
      </c>
      <c r="J12" s="153">
        <f t="shared" si="2"/>
        <v>0</v>
      </c>
      <c r="K12" s="153">
        <f t="shared" si="2"/>
        <v>0</v>
      </c>
      <c r="L12" s="153">
        <f t="shared" si="2"/>
        <v>0</v>
      </c>
      <c r="M12" s="153">
        <f t="shared" si="2"/>
        <v>0</v>
      </c>
      <c r="N12" s="153">
        <f t="shared" si="2"/>
        <v>0</v>
      </c>
      <c r="O12" s="153">
        <f t="shared" si="2"/>
        <v>0</v>
      </c>
      <c r="P12" s="153">
        <f>SUM(P6:P11)</f>
        <v>0</v>
      </c>
      <c r="Q12" s="154">
        <f t="shared" si="1"/>
        <v>0</v>
      </c>
    </row>
    <row r="13" spans="2:41" s="145" customFormat="1" ht="13.5" thickBot="1">
      <c r="B13" s="1096"/>
      <c r="C13" s="1097"/>
      <c r="D13" s="1097"/>
      <c r="E13" s="1097"/>
      <c r="F13" s="1097"/>
      <c r="G13" s="1097"/>
      <c r="H13" s="1097"/>
      <c r="I13" s="1097"/>
      <c r="J13" s="1097"/>
      <c r="K13" s="1097"/>
      <c r="L13" s="1097"/>
      <c r="M13" s="1097"/>
      <c r="N13" s="1097"/>
      <c r="O13" s="1097"/>
      <c r="P13" s="1096"/>
      <c r="Q13" s="1097"/>
    </row>
    <row r="14" spans="2:41" ht="18" thickBot="1">
      <c r="B14" s="155" t="s">
        <v>30</v>
      </c>
      <c r="C14" s="1096"/>
      <c r="D14" s="1096"/>
      <c r="E14" s="1096"/>
      <c r="F14" s="1096"/>
      <c r="G14" s="1096"/>
      <c r="H14" s="1096"/>
      <c r="I14" s="1096"/>
      <c r="J14" s="1096"/>
      <c r="K14" s="1096"/>
      <c r="L14" s="1096"/>
      <c r="M14" s="1096"/>
      <c r="N14" s="1096"/>
      <c r="O14" s="1096"/>
      <c r="P14" s="1096"/>
      <c r="Q14" s="1096"/>
    </row>
    <row r="15" spans="2:41" ht="25.5">
      <c r="B15" s="451" t="s">
        <v>752</v>
      </c>
      <c r="C15" s="150" t="s">
        <v>4</v>
      </c>
      <c r="D15" s="150" t="s">
        <v>5</v>
      </c>
      <c r="E15" s="150" t="s">
        <v>6</v>
      </c>
      <c r="F15" s="150" t="s">
        <v>7</v>
      </c>
      <c r="G15" s="150" t="s">
        <v>8</v>
      </c>
      <c r="H15" s="150" t="s">
        <v>9</v>
      </c>
      <c r="I15" s="150" t="s">
        <v>10</v>
      </c>
      <c r="J15" s="150" t="s">
        <v>11</v>
      </c>
      <c r="K15" s="150" t="s">
        <v>12</v>
      </c>
      <c r="L15" s="150" t="s">
        <v>13</v>
      </c>
      <c r="M15" s="150" t="s">
        <v>14</v>
      </c>
      <c r="N15" s="150" t="s">
        <v>15</v>
      </c>
      <c r="O15" s="150" t="s">
        <v>16</v>
      </c>
      <c r="P15" s="450" t="s">
        <v>100</v>
      </c>
      <c r="Q15" s="450" t="s">
        <v>540</v>
      </c>
    </row>
    <row r="16" spans="2:41">
      <c r="B16" s="151" t="s">
        <v>552</v>
      </c>
      <c r="C16" s="1099"/>
      <c r="D16" s="1099"/>
      <c r="E16" s="1099"/>
      <c r="F16" s="1099"/>
      <c r="G16" s="1099"/>
      <c r="H16" s="1099"/>
      <c r="I16" s="1099"/>
      <c r="J16" s="1099"/>
      <c r="K16" s="1099"/>
      <c r="L16" s="1099"/>
      <c r="M16" s="1099"/>
      <c r="N16" s="1099"/>
      <c r="O16" s="12">
        <f t="shared" ref="O16:O21" si="3">SUM(C16:N16)</f>
        <v>0</v>
      </c>
      <c r="P16" s="1098"/>
      <c r="Q16" s="149">
        <f>IF($O$12=0,0,O16/$O$12)</f>
        <v>0</v>
      </c>
    </row>
    <row r="17" spans="2:17">
      <c r="B17" s="151" t="s">
        <v>551</v>
      </c>
      <c r="C17" s="1099"/>
      <c r="D17" s="1099"/>
      <c r="E17" s="1099"/>
      <c r="F17" s="1099"/>
      <c r="G17" s="1099"/>
      <c r="H17" s="1099"/>
      <c r="I17" s="1099"/>
      <c r="J17" s="1099"/>
      <c r="K17" s="1099"/>
      <c r="L17" s="1099"/>
      <c r="M17" s="1099"/>
      <c r="N17" s="1099"/>
      <c r="O17" s="12">
        <f t="shared" si="3"/>
        <v>0</v>
      </c>
      <c r="P17" s="1098"/>
      <c r="Q17" s="149">
        <f t="shared" ref="Q17:Q22" si="4">IF($O$12=0,0,O17/$O$12)</f>
        <v>0</v>
      </c>
    </row>
    <row r="18" spans="2:17">
      <c r="B18" s="151" t="s">
        <v>549</v>
      </c>
      <c r="C18" s="1099"/>
      <c r="D18" s="1099"/>
      <c r="E18" s="1099"/>
      <c r="F18" s="1099"/>
      <c r="G18" s="1099"/>
      <c r="H18" s="1099"/>
      <c r="I18" s="1099"/>
      <c r="J18" s="1099"/>
      <c r="K18" s="1099"/>
      <c r="L18" s="1099"/>
      <c r="M18" s="1099"/>
      <c r="N18" s="1099"/>
      <c r="O18" s="12">
        <f t="shared" si="3"/>
        <v>0</v>
      </c>
      <c r="P18" s="1098"/>
      <c r="Q18" s="149">
        <f t="shared" si="4"/>
        <v>0</v>
      </c>
    </row>
    <row r="19" spans="2:17">
      <c r="B19" s="151" t="s">
        <v>548</v>
      </c>
      <c r="C19" s="1099"/>
      <c r="D19" s="1099"/>
      <c r="E19" s="1099"/>
      <c r="F19" s="1099"/>
      <c r="G19" s="1099"/>
      <c r="H19" s="1099"/>
      <c r="I19" s="1099"/>
      <c r="J19" s="1099"/>
      <c r="K19" s="1099"/>
      <c r="L19" s="1099"/>
      <c r="M19" s="1099"/>
      <c r="N19" s="1099"/>
      <c r="O19" s="12">
        <f t="shared" si="3"/>
        <v>0</v>
      </c>
      <c r="P19" s="1098"/>
      <c r="Q19" s="149">
        <f t="shared" si="4"/>
        <v>0</v>
      </c>
    </row>
    <row r="20" spans="2:17">
      <c r="B20" s="151" t="s">
        <v>550</v>
      </c>
      <c r="C20" s="1099"/>
      <c r="D20" s="1099"/>
      <c r="E20" s="1099"/>
      <c r="F20" s="1099"/>
      <c r="G20" s="1099"/>
      <c r="H20" s="1099"/>
      <c r="I20" s="1099"/>
      <c r="J20" s="1099"/>
      <c r="K20" s="1099"/>
      <c r="L20" s="1099"/>
      <c r="M20" s="1099"/>
      <c r="N20" s="1099"/>
      <c r="O20" s="12">
        <f t="shared" si="3"/>
        <v>0</v>
      </c>
      <c r="P20" s="1098"/>
      <c r="Q20" s="149">
        <f t="shared" si="4"/>
        <v>0</v>
      </c>
    </row>
    <row r="21" spans="2:17">
      <c r="B21" s="151" t="s">
        <v>547</v>
      </c>
      <c r="C21" s="1099"/>
      <c r="D21" s="1099"/>
      <c r="E21" s="1099"/>
      <c r="F21" s="1099"/>
      <c r="G21" s="1099"/>
      <c r="H21" s="1099"/>
      <c r="I21" s="1099"/>
      <c r="J21" s="1099"/>
      <c r="K21" s="1099"/>
      <c r="L21" s="1099"/>
      <c r="M21" s="1099"/>
      <c r="N21" s="1099"/>
      <c r="O21" s="12">
        <f t="shared" si="3"/>
        <v>0</v>
      </c>
      <c r="P21" s="1098"/>
      <c r="Q21" s="149">
        <f t="shared" si="4"/>
        <v>0</v>
      </c>
    </row>
    <row r="22" spans="2:17" ht="15.75" thickBot="1">
      <c r="B22" s="152" t="s">
        <v>16</v>
      </c>
      <c r="C22" s="153">
        <f>SUM(C16:C21)</f>
        <v>0</v>
      </c>
      <c r="D22" s="153">
        <f t="shared" ref="D22:O22" si="5">SUM(D16:D21)</f>
        <v>0</v>
      </c>
      <c r="E22" s="153">
        <f t="shared" si="5"/>
        <v>0</v>
      </c>
      <c r="F22" s="153">
        <f t="shared" si="5"/>
        <v>0</v>
      </c>
      <c r="G22" s="153">
        <f t="shared" si="5"/>
        <v>0</v>
      </c>
      <c r="H22" s="153">
        <f t="shared" si="5"/>
        <v>0</v>
      </c>
      <c r="I22" s="153">
        <f t="shared" si="5"/>
        <v>0</v>
      </c>
      <c r="J22" s="153">
        <f t="shared" si="5"/>
        <v>0</v>
      </c>
      <c r="K22" s="153">
        <f t="shared" si="5"/>
        <v>0</v>
      </c>
      <c r="L22" s="153">
        <f t="shared" si="5"/>
        <v>0</v>
      </c>
      <c r="M22" s="153">
        <f t="shared" si="5"/>
        <v>0</v>
      </c>
      <c r="N22" s="153">
        <f t="shared" si="5"/>
        <v>0</v>
      </c>
      <c r="O22" s="153">
        <f t="shared" si="5"/>
        <v>0</v>
      </c>
      <c r="P22" s="153">
        <f>SUM(P16:P21)</f>
        <v>0</v>
      </c>
      <c r="Q22" s="154">
        <f t="shared" si="4"/>
        <v>0</v>
      </c>
    </row>
    <row r="23" spans="2:17" s="145" customFormat="1" ht="13.5" thickBot="1">
      <c r="B23" s="1096"/>
      <c r="C23" s="1097"/>
      <c r="D23" s="1097"/>
      <c r="E23" s="1097"/>
      <c r="F23" s="1097"/>
      <c r="G23" s="1097"/>
      <c r="H23" s="1097"/>
      <c r="I23" s="1097"/>
      <c r="J23" s="1097"/>
      <c r="K23" s="1097"/>
      <c r="L23" s="1097"/>
      <c r="M23" s="1097"/>
      <c r="N23" s="1097"/>
      <c r="O23" s="1097"/>
      <c r="P23" s="1096"/>
      <c r="Q23" s="1097"/>
    </row>
    <row r="24" spans="2:17" ht="18" thickBot="1">
      <c r="B24" s="155" t="s">
        <v>29</v>
      </c>
      <c r="C24" s="1096"/>
      <c r="D24" s="1096"/>
      <c r="E24" s="1096"/>
      <c r="F24" s="1096"/>
      <c r="G24" s="1096"/>
      <c r="H24" s="1096"/>
      <c r="I24" s="1096"/>
      <c r="J24" s="1096"/>
      <c r="K24" s="1096"/>
      <c r="L24" s="1096"/>
      <c r="M24" s="1096"/>
      <c r="N24" s="1096"/>
      <c r="O24" s="1096"/>
      <c r="P24" s="1096"/>
      <c r="Q24" s="1096"/>
    </row>
    <row r="25" spans="2:17" ht="25.5">
      <c r="B25" s="451" t="s">
        <v>752</v>
      </c>
      <c r="C25" s="150" t="s">
        <v>4</v>
      </c>
      <c r="D25" s="150" t="s">
        <v>5</v>
      </c>
      <c r="E25" s="150" t="s">
        <v>6</v>
      </c>
      <c r="F25" s="150" t="s">
        <v>7</v>
      </c>
      <c r="G25" s="150" t="s">
        <v>8</v>
      </c>
      <c r="H25" s="150" t="s">
        <v>9</v>
      </c>
      <c r="I25" s="150" t="s">
        <v>10</v>
      </c>
      <c r="J25" s="150" t="s">
        <v>11</v>
      </c>
      <c r="K25" s="150" t="s">
        <v>12</v>
      </c>
      <c r="L25" s="150" t="s">
        <v>13</v>
      </c>
      <c r="M25" s="150" t="s">
        <v>14</v>
      </c>
      <c r="N25" s="150" t="s">
        <v>15</v>
      </c>
      <c r="O25" s="150" t="s">
        <v>16</v>
      </c>
      <c r="P25" s="450" t="s">
        <v>100</v>
      </c>
      <c r="Q25" s="450" t="s">
        <v>540</v>
      </c>
    </row>
    <row r="26" spans="2:17">
      <c r="B26" s="151" t="s">
        <v>552</v>
      </c>
      <c r="C26" s="1099"/>
      <c r="D26" s="1099"/>
      <c r="E26" s="1099"/>
      <c r="F26" s="1099"/>
      <c r="G26" s="1099"/>
      <c r="H26" s="1099"/>
      <c r="I26" s="1099"/>
      <c r="J26" s="1099"/>
      <c r="K26" s="1099"/>
      <c r="L26" s="1099"/>
      <c r="M26" s="1099"/>
      <c r="N26" s="1099"/>
      <c r="O26" s="12">
        <f t="shared" ref="O26:O31" si="6">SUM(C26:N26)</f>
        <v>0</v>
      </c>
      <c r="P26" s="1098"/>
      <c r="Q26" s="149">
        <f>IF($O$12=0,0,O26/$O$12)</f>
        <v>0</v>
      </c>
    </row>
    <row r="27" spans="2:17">
      <c r="B27" s="151" t="s">
        <v>551</v>
      </c>
      <c r="C27" s="1099"/>
      <c r="D27" s="1099"/>
      <c r="E27" s="1099"/>
      <c r="F27" s="1099"/>
      <c r="G27" s="1099"/>
      <c r="H27" s="1099"/>
      <c r="I27" s="1099"/>
      <c r="J27" s="1099"/>
      <c r="K27" s="1099"/>
      <c r="L27" s="1099"/>
      <c r="M27" s="1099"/>
      <c r="N27" s="1099"/>
      <c r="O27" s="12">
        <f t="shared" si="6"/>
        <v>0</v>
      </c>
      <c r="P27" s="1098"/>
      <c r="Q27" s="149">
        <f t="shared" ref="Q27:Q32" si="7">IF($O$12=0,0,O27/$O$12)</f>
        <v>0</v>
      </c>
    </row>
    <row r="28" spans="2:17">
      <c r="B28" s="151" t="s">
        <v>549</v>
      </c>
      <c r="C28" s="1099"/>
      <c r="D28" s="1099"/>
      <c r="E28" s="1099"/>
      <c r="F28" s="1099"/>
      <c r="G28" s="1099"/>
      <c r="H28" s="1099"/>
      <c r="I28" s="1099"/>
      <c r="J28" s="1099"/>
      <c r="K28" s="1099"/>
      <c r="L28" s="1099"/>
      <c r="M28" s="1099"/>
      <c r="N28" s="1099"/>
      <c r="O28" s="12">
        <f t="shared" si="6"/>
        <v>0</v>
      </c>
      <c r="P28" s="1098"/>
      <c r="Q28" s="149">
        <f t="shared" si="7"/>
        <v>0</v>
      </c>
    </row>
    <row r="29" spans="2:17">
      <c r="B29" s="151" t="s">
        <v>548</v>
      </c>
      <c r="C29" s="1099"/>
      <c r="D29" s="1099"/>
      <c r="E29" s="1099"/>
      <c r="F29" s="1099"/>
      <c r="G29" s="1099"/>
      <c r="H29" s="1099"/>
      <c r="I29" s="1099"/>
      <c r="J29" s="1099"/>
      <c r="K29" s="1099"/>
      <c r="L29" s="1099"/>
      <c r="M29" s="1099"/>
      <c r="N29" s="1099"/>
      <c r="O29" s="12">
        <f t="shared" si="6"/>
        <v>0</v>
      </c>
      <c r="P29" s="1098"/>
      <c r="Q29" s="149">
        <f t="shared" si="7"/>
        <v>0</v>
      </c>
    </row>
    <row r="30" spans="2:17">
      <c r="B30" s="151" t="s">
        <v>550</v>
      </c>
      <c r="C30" s="1099"/>
      <c r="D30" s="1099"/>
      <c r="E30" s="1099"/>
      <c r="F30" s="1099"/>
      <c r="G30" s="1099"/>
      <c r="H30" s="1099"/>
      <c r="I30" s="1099"/>
      <c r="J30" s="1099"/>
      <c r="K30" s="1099"/>
      <c r="L30" s="1099"/>
      <c r="M30" s="1099"/>
      <c r="N30" s="1099"/>
      <c r="O30" s="12">
        <f t="shared" si="6"/>
        <v>0</v>
      </c>
      <c r="P30" s="1098"/>
      <c r="Q30" s="149">
        <f t="shared" si="7"/>
        <v>0</v>
      </c>
    </row>
    <row r="31" spans="2:17">
      <c r="B31" s="151" t="s">
        <v>547</v>
      </c>
      <c r="C31" s="1099"/>
      <c r="D31" s="1099"/>
      <c r="E31" s="1099"/>
      <c r="F31" s="1099"/>
      <c r="G31" s="1099"/>
      <c r="H31" s="1099"/>
      <c r="I31" s="1099"/>
      <c r="J31" s="1099"/>
      <c r="K31" s="1099"/>
      <c r="L31" s="1099"/>
      <c r="M31" s="1099"/>
      <c r="N31" s="1099"/>
      <c r="O31" s="12">
        <f t="shared" si="6"/>
        <v>0</v>
      </c>
      <c r="P31" s="1098"/>
      <c r="Q31" s="149">
        <f t="shared" si="7"/>
        <v>0</v>
      </c>
    </row>
    <row r="32" spans="2:17" ht="15.75" thickBot="1">
      <c r="B32" s="152" t="s">
        <v>16</v>
      </c>
      <c r="C32" s="153">
        <f>SUM(C26:C31)</f>
        <v>0</v>
      </c>
      <c r="D32" s="153">
        <f t="shared" ref="D32:O32" si="8">SUM(D26:D31)</f>
        <v>0</v>
      </c>
      <c r="E32" s="153">
        <f t="shared" si="8"/>
        <v>0</v>
      </c>
      <c r="F32" s="153">
        <f t="shared" si="8"/>
        <v>0</v>
      </c>
      <c r="G32" s="153">
        <f t="shared" si="8"/>
        <v>0</v>
      </c>
      <c r="H32" s="153">
        <f t="shared" si="8"/>
        <v>0</v>
      </c>
      <c r="I32" s="153">
        <f t="shared" si="8"/>
        <v>0</v>
      </c>
      <c r="J32" s="153">
        <f t="shared" si="8"/>
        <v>0</v>
      </c>
      <c r="K32" s="153">
        <f t="shared" si="8"/>
        <v>0</v>
      </c>
      <c r="L32" s="153">
        <f t="shared" si="8"/>
        <v>0</v>
      </c>
      <c r="M32" s="153">
        <f t="shared" si="8"/>
        <v>0</v>
      </c>
      <c r="N32" s="153">
        <f t="shared" si="8"/>
        <v>0</v>
      </c>
      <c r="O32" s="153">
        <f t="shared" si="8"/>
        <v>0</v>
      </c>
      <c r="P32" s="153">
        <f>SUM(P26:P31)</f>
        <v>0</v>
      </c>
      <c r="Q32" s="154">
        <f t="shared" si="7"/>
        <v>0</v>
      </c>
    </row>
    <row r="33" spans="2:17" s="145" customFormat="1" ht="13.5" thickBot="1">
      <c r="B33" s="1096"/>
      <c r="C33" s="1097"/>
      <c r="D33" s="1097"/>
      <c r="E33" s="1097"/>
      <c r="F33" s="1097"/>
      <c r="G33" s="1097"/>
      <c r="H33" s="1097"/>
      <c r="I33" s="1097"/>
      <c r="J33" s="1097"/>
      <c r="K33" s="1097"/>
      <c r="L33" s="1097"/>
      <c r="M33" s="1097"/>
      <c r="N33" s="1097"/>
      <c r="O33" s="1097"/>
      <c r="P33" s="1096"/>
      <c r="Q33" s="1097"/>
    </row>
    <row r="34" spans="2:17" ht="18" thickBot="1">
      <c r="B34" s="155" t="s">
        <v>28</v>
      </c>
      <c r="C34" s="1096"/>
      <c r="D34" s="1096"/>
      <c r="E34" s="1096"/>
      <c r="F34" s="1096"/>
      <c r="G34" s="1096"/>
      <c r="H34" s="1096"/>
      <c r="I34" s="1096"/>
      <c r="J34" s="1096"/>
      <c r="K34" s="1096"/>
      <c r="L34" s="1096"/>
      <c r="M34" s="1096"/>
      <c r="N34" s="1096"/>
      <c r="O34" s="1096"/>
      <c r="P34" s="1096"/>
      <c r="Q34" s="1096"/>
    </row>
    <row r="35" spans="2:17" ht="25.5">
      <c r="B35" s="451" t="s">
        <v>752</v>
      </c>
      <c r="C35" s="150" t="s">
        <v>4</v>
      </c>
      <c r="D35" s="150" t="s">
        <v>5</v>
      </c>
      <c r="E35" s="150" t="s">
        <v>6</v>
      </c>
      <c r="F35" s="150" t="s">
        <v>7</v>
      </c>
      <c r="G35" s="150" t="s">
        <v>8</v>
      </c>
      <c r="H35" s="150" t="s">
        <v>9</v>
      </c>
      <c r="I35" s="150" t="s">
        <v>10</v>
      </c>
      <c r="J35" s="150" t="s">
        <v>11</v>
      </c>
      <c r="K35" s="150" t="s">
        <v>12</v>
      </c>
      <c r="L35" s="150" t="s">
        <v>13</v>
      </c>
      <c r="M35" s="150" t="s">
        <v>14</v>
      </c>
      <c r="N35" s="150" t="s">
        <v>15</v>
      </c>
      <c r="O35" s="150" t="s">
        <v>16</v>
      </c>
      <c r="P35" s="450" t="s">
        <v>100</v>
      </c>
      <c r="Q35" s="450" t="s">
        <v>540</v>
      </c>
    </row>
    <row r="36" spans="2:17">
      <c r="B36" s="151" t="s">
        <v>552</v>
      </c>
      <c r="C36" s="1099"/>
      <c r="D36" s="1099"/>
      <c r="E36" s="1099"/>
      <c r="F36" s="1099"/>
      <c r="G36" s="1099"/>
      <c r="H36" s="1099"/>
      <c r="I36" s="1099"/>
      <c r="J36" s="1099"/>
      <c r="K36" s="1099"/>
      <c r="L36" s="1099"/>
      <c r="M36" s="1099"/>
      <c r="N36" s="1099"/>
      <c r="O36" s="12">
        <f t="shared" ref="O36:O41" si="9">SUM(C36:N36)</f>
        <v>0</v>
      </c>
      <c r="P36" s="1098"/>
      <c r="Q36" s="149">
        <f>IF($O$12=0,0,O36/$O$12)</f>
        <v>0</v>
      </c>
    </row>
    <row r="37" spans="2:17">
      <c r="B37" s="151" t="s">
        <v>551</v>
      </c>
      <c r="C37" s="1099"/>
      <c r="D37" s="1099"/>
      <c r="E37" s="1099"/>
      <c r="F37" s="1099"/>
      <c r="G37" s="1099"/>
      <c r="H37" s="1099"/>
      <c r="I37" s="1099"/>
      <c r="J37" s="1099"/>
      <c r="K37" s="1099"/>
      <c r="L37" s="1099"/>
      <c r="M37" s="1099"/>
      <c r="N37" s="1099"/>
      <c r="O37" s="12">
        <f t="shared" si="9"/>
        <v>0</v>
      </c>
      <c r="P37" s="1098"/>
      <c r="Q37" s="149">
        <f t="shared" ref="Q37:Q42" si="10">IF($O$12=0,0,O37/$O$12)</f>
        <v>0</v>
      </c>
    </row>
    <row r="38" spans="2:17">
      <c r="B38" s="151" t="s">
        <v>549</v>
      </c>
      <c r="C38" s="1099"/>
      <c r="D38" s="1099"/>
      <c r="E38" s="1099"/>
      <c r="F38" s="1099"/>
      <c r="G38" s="1099"/>
      <c r="H38" s="1099"/>
      <c r="I38" s="1099"/>
      <c r="J38" s="1099"/>
      <c r="K38" s="1099"/>
      <c r="L38" s="1099"/>
      <c r="M38" s="1099"/>
      <c r="N38" s="1099"/>
      <c r="O38" s="12">
        <f t="shared" si="9"/>
        <v>0</v>
      </c>
      <c r="P38" s="1098"/>
      <c r="Q38" s="149">
        <f t="shared" si="10"/>
        <v>0</v>
      </c>
    </row>
    <row r="39" spans="2:17">
      <c r="B39" s="151" t="s">
        <v>548</v>
      </c>
      <c r="C39" s="1099"/>
      <c r="D39" s="1099"/>
      <c r="E39" s="1099"/>
      <c r="F39" s="1099"/>
      <c r="G39" s="1099"/>
      <c r="H39" s="1099"/>
      <c r="I39" s="1099"/>
      <c r="J39" s="1099"/>
      <c r="K39" s="1099"/>
      <c r="L39" s="1099"/>
      <c r="M39" s="1099"/>
      <c r="N39" s="1099"/>
      <c r="O39" s="12">
        <f t="shared" si="9"/>
        <v>0</v>
      </c>
      <c r="P39" s="1098"/>
      <c r="Q39" s="149">
        <f t="shared" si="10"/>
        <v>0</v>
      </c>
    </row>
    <row r="40" spans="2:17">
      <c r="B40" s="151" t="s">
        <v>550</v>
      </c>
      <c r="C40" s="1099"/>
      <c r="D40" s="1099"/>
      <c r="E40" s="1099"/>
      <c r="F40" s="1099"/>
      <c r="G40" s="1099"/>
      <c r="H40" s="1099"/>
      <c r="I40" s="1099"/>
      <c r="J40" s="1099"/>
      <c r="K40" s="1099"/>
      <c r="L40" s="1099"/>
      <c r="M40" s="1099"/>
      <c r="N40" s="1099"/>
      <c r="O40" s="12">
        <f t="shared" si="9"/>
        <v>0</v>
      </c>
      <c r="P40" s="1098"/>
      <c r="Q40" s="149">
        <f t="shared" si="10"/>
        <v>0</v>
      </c>
    </row>
    <row r="41" spans="2:17">
      <c r="B41" s="151" t="s">
        <v>547</v>
      </c>
      <c r="C41" s="1099"/>
      <c r="D41" s="1099"/>
      <c r="E41" s="1099"/>
      <c r="F41" s="1099"/>
      <c r="G41" s="1099"/>
      <c r="H41" s="1099"/>
      <c r="I41" s="1099"/>
      <c r="J41" s="1099"/>
      <c r="K41" s="1099"/>
      <c r="L41" s="1099"/>
      <c r="M41" s="1099"/>
      <c r="N41" s="1099"/>
      <c r="O41" s="12">
        <f t="shared" si="9"/>
        <v>0</v>
      </c>
      <c r="P41" s="1098"/>
      <c r="Q41" s="149">
        <f t="shared" si="10"/>
        <v>0</v>
      </c>
    </row>
    <row r="42" spans="2:17" ht="15.75" thickBot="1">
      <c r="B42" s="152" t="s">
        <v>16</v>
      </c>
      <c r="C42" s="153">
        <f>SUM(C36:C41)</f>
        <v>0</v>
      </c>
      <c r="D42" s="153">
        <f t="shared" ref="D42:O42" si="11">SUM(D36:D41)</f>
        <v>0</v>
      </c>
      <c r="E42" s="153">
        <f t="shared" si="11"/>
        <v>0</v>
      </c>
      <c r="F42" s="153">
        <f t="shared" si="11"/>
        <v>0</v>
      </c>
      <c r="G42" s="153">
        <f t="shared" si="11"/>
        <v>0</v>
      </c>
      <c r="H42" s="153">
        <f t="shared" si="11"/>
        <v>0</v>
      </c>
      <c r="I42" s="153">
        <f t="shared" si="11"/>
        <v>0</v>
      </c>
      <c r="J42" s="153">
        <f t="shared" si="11"/>
        <v>0</v>
      </c>
      <c r="K42" s="153">
        <f t="shared" si="11"/>
        <v>0</v>
      </c>
      <c r="L42" s="153">
        <f t="shared" si="11"/>
        <v>0</v>
      </c>
      <c r="M42" s="153">
        <f t="shared" si="11"/>
        <v>0</v>
      </c>
      <c r="N42" s="153">
        <f t="shared" si="11"/>
        <v>0</v>
      </c>
      <c r="O42" s="153">
        <f t="shared" si="11"/>
        <v>0</v>
      </c>
      <c r="P42" s="153">
        <f>SUM(P36:P41)</f>
        <v>0</v>
      </c>
      <c r="Q42" s="154">
        <f t="shared" si="10"/>
        <v>0</v>
      </c>
    </row>
    <row r="43" spans="2:17" s="145" customFormat="1" ht="13.5" thickBot="1">
      <c r="B43" s="1096"/>
      <c r="C43" s="1097"/>
      <c r="D43" s="1097"/>
      <c r="E43" s="1097"/>
      <c r="F43" s="1097"/>
      <c r="G43" s="1097"/>
      <c r="H43" s="1097"/>
      <c r="I43" s="1097"/>
      <c r="J43" s="1097"/>
      <c r="K43" s="1097"/>
      <c r="L43" s="1097"/>
      <c r="M43" s="1097"/>
      <c r="N43" s="1097"/>
      <c r="O43" s="1097"/>
      <c r="P43" s="1096"/>
      <c r="Q43" s="1097"/>
    </row>
    <row r="44" spans="2:17" ht="18" thickBot="1">
      <c r="B44" s="155" t="s">
        <v>27</v>
      </c>
      <c r="C44" s="1096"/>
      <c r="D44" s="1096"/>
      <c r="E44" s="1096"/>
      <c r="F44" s="1096"/>
      <c r="G44" s="1096"/>
      <c r="H44" s="1096"/>
      <c r="I44" s="1096"/>
      <c r="J44" s="1096"/>
      <c r="K44" s="1096"/>
      <c r="L44" s="1096"/>
      <c r="M44" s="1096"/>
      <c r="N44" s="1096"/>
      <c r="O44" s="1096"/>
      <c r="P44" s="1096"/>
      <c r="Q44" s="1096"/>
    </row>
    <row r="45" spans="2:17" ht="25.5">
      <c r="B45" s="451" t="s">
        <v>752</v>
      </c>
      <c r="C45" s="150" t="s">
        <v>4</v>
      </c>
      <c r="D45" s="150" t="s">
        <v>5</v>
      </c>
      <c r="E45" s="150" t="s">
        <v>6</v>
      </c>
      <c r="F45" s="150" t="s">
        <v>7</v>
      </c>
      <c r="G45" s="150" t="s">
        <v>8</v>
      </c>
      <c r="H45" s="150" t="s">
        <v>9</v>
      </c>
      <c r="I45" s="150" t="s">
        <v>10</v>
      </c>
      <c r="J45" s="150" t="s">
        <v>11</v>
      </c>
      <c r="K45" s="150" t="s">
        <v>12</v>
      </c>
      <c r="L45" s="150" t="s">
        <v>13</v>
      </c>
      <c r="M45" s="150" t="s">
        <v>14</v>
      </c>
      <c r="N45" s="150" t="s">
        <v>15</v>
      </c>
      <c r="O45" s="150" t="s">
        <v>16</v>
      </c>
      <c r="P45" s="450" t="s">
        <v>100</v>
      </c>
      <c r="Q45" s="450" t="s">
        <v>540</v>
      </c>
    </row>
    <row r="46" spans="2:17">
      <c r="B46" s="151" t="s">
        <v>552</v>
      </c>
      <c r="C46" s="1099"/>
      <c r="D46" s="1099"/>
      <c r="E46" s="1099"/>
      <c r="F46" s="1099"/>
      <c r="G46" s="1099"/>
      <c r="H46" s="1099"/>
      <c r="I46" s="1099"/>
      <c r="J46" s="1099"/>
      <c r="K46" s="1099"/>
      <c r="L46" s="1099"/>
      <c r="M46" s="1099"/>
      <c r="N46" s="1099"/>
      <c r="O46" s="12">
        <f t="shared" ref="O46:O51" si="12">SUM(C46:N46)</f>
        <v>0</v>
      </c>
      <c r="P46" s="1098"/>
      <c r="Q46" s="149">
        <f>IF($O$12=0,0,O46/$O$12)</f>
        <v>0</v>
      </c>
    </row>
    <row r="47" spans="2:17">
      <c r="B47" s="151" t="s">
        <v>551</v>
      </c>
      <c r="C47" s="1099"/>
      <c r="D47" s="1099"/>
      <c r="E47" s="1099"/>
      <c r="F47" s="1099"/>
      <c r="G47" s="1099"/>
      <c r="H47" s="1099"/>
      <c r="I47" s="1099"/>
      <c r="J47" s="1099"/>
      <c r="K47" s="1099"/>
      <c r="L47" s="1099"/>
      <c r="M47" s="1099"/>
      <c r="N47" s="1099"/>
      <c r="O47" s="12">
        <f t="shared" si="12"/>
        <v>0</v>
      </c>
      <c r="P47" s="1098"/>
      <c r="Q47" s="149">
        <f t="shared" ref="Q47:Q52" si="13">IF($O$12=0,0,O47/$O$12)</f>
        <v>0</v>
      </c>
    </row>
    <row r="48" spans="2:17">
      <c r="B48" s="151" t="s">
        <v>549</v>
      </c>
      <c r="C48" s="1099"/>
      <c r="D48" s="1099"/>
      <c r="E48" s="1099"/>
      <c r="F48" s="1099"/>
      <c r="G48" s="1099"/>
      <c r="H48" s="1099"/>
      <c r="I48" s="1099"/>
      <c r="J48" s="1099"/>
      <c r="K48" s="1099"/>
      <c r="L48" s="1099"/>
      <c r="M48" s="1099"/>
      <c r="N48" s="1099"/>
      <c r="O48" s="12">
        <f t="shared" si="12"/>
        <v>0</v>
      </c>
      <c r="P48" s="1098"/>
      <c r="Q48" s="149">
        <f t="shared" si="13"/>
        <v>0</v>
      </c>
    </row>
    <row r="49" spans="2:17">
      <c r="B49" s="151" t="s">
        <v>548</v>
      </c>
      <c r="C49" s="1099"/>
      <c r="D49" s="1099"/>
      <c r="E49" s="1099"/>
      <c r="F49" s="1099"/>
      <c r="G49" s="1099"/>
      <c r="H49" s="1099"/>
      <c r="I49" s="1099"/>
      <c r="J49" s="1099"/>
      <c r="K49" s="1099"/>
      <c r="L49" s="1099"/>
      <c r="M49" s="1099"/>
      <c r="N49" s="1099"/>
      <c r="O49" s="12">
        <f t="shared" si="12"/>
        <v>0</v>
      </c>
      <c r="P49" s="1098"/>
      <c r="Q49" s="149">
        <f t="shared" si="13"/>
        <v>0</v>
      </c>
    </row>
    <row r="50" spans="2:17">
      <c r="B50" s="151" t="s">
        <v>550</v>
      </c>
      <c r="C50" s="1099"/>
      <c r="D50" s="1099"/>
      <c r="E50" s="1099"/>
      <c r="F50" s="1099"/>
      <c r="G50" s="1099"/>
      <c r="H50" s="1099"/>
      <c r="I50" s="1099"/>
      <c r="J50" s="1099"/>
      <c r="K50" s="1099"/>
      <c r="L50" s="1099"/>
      <c r="M50" s="1099"/>
      <c r="N50" s="1099"/>
      <c r="O50" s="12">
        <f t="shared" si="12"/>
        <v>0</v>
      </c>
      <c r="P50" s="1098"/>
      <c r="Q50" s="149">
        <f t="shared" si="13"/>
        <v>0</v>
      </c>
    </row>
    <row r="51" spans="2:17">
      <c r="B51" s="151" t="s">
        <v>547</v>
      </c>
      <c r="C51" s="1099"/>
      <c r="D51" s="1099"/>
      <c r="E51" s="1099"/>
      <c r="F51" s="1099"/>
      <c r="G51" s="1099"/>
      <c r="H51" s="1099"/>
      <c r="I51" s="1099"/>
      <c r="J51" s="1099"/>
      <c r="K51" s="1099"/>
      <c r="L51" s="1099"/>
      <c r="M51" s="1099"/>
      <c r="N51" s="1099"/>
      <c r="O51" s="12">
        <f t="shared" si="12"/>
        <v>0</v>
      </c>
      <c r="P51" s="1098"/>
      <c r="Q51" s="149">
        <f t="shared" si="13"/>
        <v>0</v>
      </c>
    </row>
    <row r="52" spans="2:17" ht="15.75" thickBot="1">
      <c r="B52" s="152" t="s">
        <v>16</v>
      </c>
      <c r="C52" s="153">
        <f>SUM(C46:C51)</f>
        <v>0</v>
      </c>
      <c r="D52" s="153">
        <f t="shared" ref="D52:O52" si="14">SUM(D46:D51)</f>
        <v>0</v>
      </c>
      <c r="E52" s="153">
        <f t="shared" si="14"/>
        <v>0</v>
      </c>
      <c r="F52" s="153">
        <f t="shared" si="14"/>
        <v>0</v>
      </c>
      <c r="G52" s="153">
        <f t="shared" si="14"/>
        <v>0</v>
      </c>
      <c r="H52" s="153">
        <f t="shared" si="14"/>
        <v>0</v>
      </c>
      <c r="I52" s="153">
        <f t="shared" si="14"/>
        <v>0</v>
      </c>
      <c r="J52" s="153">
        <f t="shared" si="14"/>
        <v>0</v>
      </c>
      <c r="K52" s="153">
        <f t="shared" si="14"/>
        <v>0</v>
      </c>
      <c r="L52" s="153">
        <f t="shared" si="14"/>
        <v>0</v>
      </c>
      <c r="M52" s="153">
        <f t="shared" si="14"/>
        <v>0</v>
      </c>
      <c r="N52" s="153">
        <f t="shared" si="14"/>
        <v>0</v>
      </c>
      <c r="O52" s="153">
        <f t="shared" si="14"/>
        <v>0</v>
      </c>
      <c r="P52" s="153">
        <f>SUM(P46:P51)</f>
        <v>0</v>
      </c>
      <c r="Q52" s="154">
        <f t="shared" si="13"/>
        <v>0</v>
      </c>
    </row>
    <row r="53" spans="2:17" s="145" customFormat="1" ht="13.5" thickBot="1">
      <c r="B53" s="1096"/>
      <c r="C53" s="1097"/>
      <c r="D53" s="1097"/>
      <c r="E53" s="1097"/>
      <c r="F53" s="1097"/>
      <c r="G53" s="1097"/>
      <c r="H53" s="1097"/>
      <c r="I53" s="1097"/>
      <c r="J53" s="1097"/>
      <c r="K53" s="1097"/>
      <c r="L53" s="1097"/>
      <c r="M53" s="1097"/>
      <c r="N53" s="1097"/>
      <c r="O53" s="1097"/>
      <c r="P53" s="1096"/>
      <c r="Q53" s="1097"/>
    </row>
    <row r="54" spans="2:17" ht="18" thickBot="1">
      <c r="B54" s="155" t="s">
        <v>26</v>
      </c>
      <c r="C54" s="1096"/>
      <c r="D54" s="1096"/>
      <c r="E54" s="1096"/>
      <c r="F54" s="1096"/>
      <c r="G54" s="1096"/>
      <c r="H54" s="1096"/>
      <c r="I54" s="1096"/>
      <c r="J54" s="1096"/>
      <c r="K54" s="1096"/>
      <c r="L54" s="1096"/>
      <c r="M54" s="1096"/>
      <c r="N54" s="1096"/>
      <c r="O54" s="1096"/>
      <c r="P54" s="1096"/>
      <c r="Q54" s="1096"/>
    </row>
    <row r="55" spans="2:17" ht="25.5">
      <c r="B55" s="451" t="s">
        <v>752</v>
      </c>
      <c r="C55" s="150" t="s">
        <v>4</v>
      </c>
      <c r="D55" s="150" t="s">
        <v>5</v>
      </c>
      <c r="E55" s="150" t="s">
        <v>6</v>
      </c>
      <c r="F55" s="150" t="s">
        <v>7</v>
      </c>
      <c r="G55" s="150" t="s">
        <v>8</v>
      </c>
      <c r="H55" s="150" t="s">
        <v>9</v>
      </c>
      <c r="I55" s="150" t="s">
        <v>10</v>
      </c>
      <c r="J55" s="150" t="s">
        <v>11</v>
      </c>
      <c r="K55" s="150" t="s">
        <v>12</v>
      </c>
      <c r="L55" s="150" t="s">
        <v>13</v>
      </c>
      <c r="M55" s="150" t="s">
        <v>14</v>
      </c>
      <c r="N55" s="150" t="s">
        <v>15</v>
      </c>
      <c r="O55" s="150" t="s">
        <v>16</v>
      </c>
      <c r="P55" s="450" t="s">
        <v>100</v>
      </c>
      <c r="Q55" s="450" t="s">
        <v>540</v>
      </c>
    </row>
    <row r="56" spans="2:17">
      <c r="B56" s="151" t="s">
        <v>552</v>
      </c>
      <c r="C56" s="1099"/>
      <c r="D56" s="1099"/>
      <c r="E56" s="1099"/>
      <c r="F56" s="1099"/>
      <c r="G56" s="1099"/>
      <c r="H56" s="1099"/>
      <c r="I56" s="1099"/>
      <c r="J56" s="1099"/>
      <c r="K56" s="1099"/>
      <c r="L56" s="1099"/>
      <c r="M56" s="1099"/>
      <c r="N56" s="1099"/>
      <c r="O56" s="12">
        <f t="shared" ref="O56:O61" si="15">SUM(C56:N56)</f>
        <v>0</v>
      </c>
      <c r="P56" s="1098"/>
      <c r="Q56" s="149">
        <f>IF($O$12=0,0,O56/$O$12)</f>
        <v>0</v>
      </c>
    </row>
    <row r="57" spans="2:17">
      <c r="B57" s="151" t="s">
        <v>551</v>
      </c>
      <c r="C57" s="1099"/>
      <c r="D57" s="1099"/>
      <c r="E57" s="1099"/>
      <c r="F57" s="1099"/>
      <c r="G57" s="1099"/>
      <c r="H57" s="1099"/>
      <c r="I57" s="1099"/>
      <c r="J57" s="1099"/>
      <c r="K57" s="1099"/>
      <c r="L57" s="1099"/>
      <c r="M57" s="1099"/>
      <c r="N57" s="1099"/>
      <c r="O57" s="12">
        <f t="shared" si="15"/>
        <v>0</v>
      </c>
      <c r="P57" s="1098"/>
      <c r="Q57" s="149">
        <f t="shared" ref="Q57:Q62" si="16">IF($O$12=0,0,O57/$O$12)</f>
        <v>0</v>
      </c>
    </row>
    <row r="58" spans="2:17">
      <c r="B58" s="151" t="s">
        <v>549</v>
      </c>
      <c r="C58" s="1099"/>
      <c r="D58" s="1099"/>
      <c r="E58" s="1099"/>
      <c r="F58" s="1099"/>
      <c r="G58" s="1099"/>
      <c r="H58" s="1099"/>
      <c r="I58" s="1099"/>
      <c r="J58" s="1099"/>
      <c r="K58" s="1099"/>
      <c r="L58" s="1099"/>
      <c r="M58" s="1099"/>
      <c r="N58" s="1099"/>
      <c r="O58" s="12">
        <f t="shared" si="15"/>
        <v>0</v>
      </c>
      <c r="P58" s="1098"/>
      <c r="Q58" s="149">
        <f t="shared" si="16"/>
        <v>0</v>
      </c>
    </row>
    <row r="59" spans="2:17">
      <c r="B59" s="151" t="s">
        <v>548</v>
      </c>
      <c r="C59" s="1099"/>
      <c r="D59" s="1099"/>
      <c r="E59" s="1099"/>
      <c r="F59" s="1099"/>
      <c r="G59" s="1099"/>
      <c r="H59" s="1099"/>
      <c r="I59" s="1099"/>
      <c r="J59" s="1099"/>
      <c r="K59" s="1099"/>
      <c r="L59" s="1099"/>
      <c r="M59" s="1099"/>
      <c r="N59" s="1099"/>
      <c r="O59" s="12">
        <f t="shared" si="15"/>
        <v>0</v>
      </c>
      <c r="P59" s="1098"/>
      <c r="Q59" s="149">
        <f t="shared" si="16"/>
        <v>0</v>
      </c>
    </row>
    <row r="60" spans="2:17">
      <c r="B60" s="151" t="s">
        <v>550</v>
      </c>
      <c r="C60" s="1099"/>
      <c r="D60" s="1099"/>
      <c r="E60" s="1099"/>
      <c r="F60" s="1099"/>
      <c r="G60" s="1099"/>
      <c r="H60" s="1099"/>
      <c r="I60" s="1099"/>
      <c r="J60" s="1099"/>
      <c r="K60" s="1099"/>
      <c r="L60" s="1099"/>
      <c r="M60" s="1099"/>
      <c r="N60" s="1099"/>
      <c r="O60" s="12">
        <f t="shared" si="15"/>
        <v>0</v>
      </c>
      <c r="P60" s="1098"/>
      <c r="Q60" s="149">
        <f t="shared" si="16"/>
        <v>0</v>
      </c>
    </row>
    <row r="61" spans="2:17">
      <c r="B61" s="151" t="s">
        <v>547</v>
      </c>
      <c r="C61" s="1099"/>
      <c r="D61" s="1099"/>
      <c r="E61" s="1099"/>
      <c r="F61" s="1099"/>
      <c r="G61" s="1099"/>
      <c r="H61" s="1099"/>
      <c r="I61" s="1099"/>
      <c r="J61" s="1099"/>
      <c r="K61" s="1099"/>
      <c r="L61" s="1099"/>
      <c r="M61" s="1099"/>
      <c r="N61" s="1099"/>
      <c r="O61" s="12">
        <f t="shared" si="15"/>
        <v>0</v>
      </c>
      <c r="P61" s="1098"/>
      <c r="Q61" s="149">
        <f t="shared" si="16"/>
        <v>0</v>
      </c>
    </row>
    <row r="62" spans="2:17" ht="15.75" thickBot="1">
      <c r="B62" s="152" t="s">
        <v>16</v>
      </c>
      <c r="C62" s="153">
        <f>SUM(C56:C61)</f>
        <v>0</v>
      </c>
      <c r="D62" s="153">
        <f t="shared" ref="D62:O62" si="17">SUM(D56:D61)</f>
        <v>0</v>
      </c>
      <c r="E62" s="153">
        <f t="shared" si="17"/>
        <v>0</v>
      </c>
      <c r="F62" s="153">
        <f t="shared" si="17"/>
        <v>0</v>
      </c>
      <c r="G62" s="153">
        <f t="shared" si="17"/>
        <v>0</v>
      </c>
      <c r="H62" s="153">
        <f t="shared" si="17"/>
        <v>0</v>
      </c>
      <c r="I62" s="153">
        <f t="shared" si="17"/>
        <v>0</v>
      </c>
      <c r="J62" s="153">
        <f t="shared" si="17"/>
        <v>0</v>
      </c>
      <c r="K62" s="153">
        <f t="shared" si="17"/>
        <v>0</v>
      </c>
      <c r="L62" s="153">
        <f t="shared" si="17"/>
        <v>0</v>
      </c>
      <c r="M62" s="153">
        <f t="shared" si="17"/>
        <v>0</v>
      </c>
      <c r="N62" s="153">
        <f t="shared" si="17"/>
        <v>0</v>
      </c>
      <c r="O62" s="153">
        <f t="shared" si="17"/>
        <v>0</v>
      </c>
      <c r="P62" s="153">
        <f>SUM(P56:P61)</f>
        <v>0</v>
      </c>
      <c r="Q62" s="154">
        <f t="shared" si="16"/>
        <v>0</v>
      </c>
    </row>
    <row r="63" spans="2:17" s="145" customFormat="1" ht="13.5" thickBot="1">
      <c r="B63" s="1096"/>
      <c r="C63" s="1097"/>
      <c r="D63" s="1097"/>
      <c r="E63" s="1097"/>
      <c r="F63" s="1097"/>
      <c r="G63" s="1097"/>
      <c r="H63" s="1097"/>
      <c r="I63" s="1097"/>
      <c r="J63" s="1097"/>
      <c r="K63" s="1097"/>
      <c r="L63" s="1097"/>
      <c r="M63" s="1097"/>
      <c r="N63" s="1097"/>
      <c r="O63" s="1097"/>
      <c r="P63" s="1096"/>
      <c r="Q63" s="1097"/>
    </row>
    <row r="64" spans="2:17" ht="15.75" thickBot="1">
      <c r="B64" s="155" t="s">
        <v>25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Q64" s="8"/>
    </row>
    <row r="65" spans="2:17" ht="25.5">
      <c r="B65" s="451" t="s">
        <v>752</v>
      </c>
      <c r="C65" s="150" t="s">
        <v>4</v>
      </c>
      <c r="D65" s="150" t="s">
        <v>5</v>
      </c>
      <c r="E65" s="150" t="s">
        <v>6</v>
      </c>
      <c r="F65" s="150" t="s">
        <v>7</v>
      </c>
      <c r="G65" s="150" t="s">
        <v>8</v>
      </c>
      <c r="H65" s="150" t="s">
        <v>9</v>
      </c>
      <c r="I65" s="150" t="s">
        <v>10</v>
      </c>
      <c r="J65" s="150" t="s">
        <v>11</v>
      </c>
      <c r="K65" s="150" t="s">
        <v>12</v>
      </c>
      <c r="L65" s="150" t="s">
        <v>13</v>
      </c>
      <c r="M65" s="150" t="s">
        <v>14</v>
      </c>
      <c r="N65" s="150" t="s">
        <v>15</v>
      </c>
      <c r="O65" s="150" t="s">
        <v>16</v>
      </c>
      <c r="P65" s="450" t="s">
        <v>100</v>
      </c>
      <c r="Q65" s="450" t="s">
        <v>540</v>
      </c>
    </row>
    <row r="66" spans="2:17">
      <c r="B66" s="151" t="s">
        <v>552</v>
      </c>
      <c r="C66" s="10">
        <f t="shared" ref="C66:N66" si="18">+C6+C16+C26+C36+C46+C56</f>
        <v>0</v>
      </c>
      <c r="D66" s="10">
        <f t="shared" si="18"/>
        <v>0</v>
      </c>
      <c r="E66" s="10">
        <f t="shared" si="18"/>
        <v>0</v>
      </c>
      <c r="F66" s="10">
        <f t="shared" si="18"/>
        <v>0</v>
      </c>
      <c r="G66" s="10">
        <f t="shared" si="18"/>
        <v>0</v>
      </c>
      <c r="H66" s="10">
        <f t="shared" si="18"/>
        <v>0</v>
      </c>
      <c r="I66" s="10">
        <f t="shared" si="18"/>
        <v>0</v>
      </c>
      <c r="J66" s="10">
        <f t="shared" si="18"/>
        <v>0</v>
      </c>
      <c r="K66" s="10">
        <f t="shared" si="18"/>
        <v>0</v>
      </c>
      <c r="L66" s="10">
        <f t="shared" si="18"/>
        <v>0</v>
      </c>
      <c r="M66" s="10">
        <f t="shared" si="18"/>
        <v>0</v>
      </c>
      <c r="N66" s="10">
        <f t="shared" si="18"/>
        <v>0</v>
      </c>
      <c r="O66" s="12">
        <f t="shared" ref="O66:O71" si="19">SUM(C66:N66)</f>
        <v>0</v>
      </c>
      <c r="P66" s="11">
        <f t="shared" ref="P66:P71" si="20">+P6+P16+P26+P36+P46+P56</f>
        <v>0</v>
      </c>
      <c r="Q66" s="149">
        <f>IF($O$72=0,0,O66/$O$72)</f>
        <v>0</v>
      </c>
    </row>
    <row r="67" spans="2:17">
      <c r="B67" s="151" t="s">
        <v>551</v>
      </c>
      <c r="C67" s="10">
        <f t="shared" ref="C67:N67" si="21">+C7+C17+C27+C37+C47+C57</f>
        <v>0</v>
      </c>
      <c r="D67" s="10">
        <f t="shared" si="21"/>
        <v>0</v>
      </c>
      <c r="E67" s="10">
        <f t="shared" si="21"/>
        <v>0</v>
      </c>
      <c r="F67" s="10">
        <f t="shared" si="21"/>
        <v>0</v>
      </c>
      <c r="G67" s="10">
        <f t="shared" si="21"/>
        <v>0</v>
      </c>
      <c r="H67" s="10">
        <f t="shared" si="21"/>
        <v>0</v>
      </c>
      <c r="I67" s="10">
        <f t="shared" si="21"/>
        <v>0</v>
      </c>
      <c r="J67" s="10">
        <f t="shared" si="21"/>
        <v>0</v>
      </c>
      <c r="K67" s="10">
        <f t="shared" si="21"/>
        <v>0</v>
      </c>
      <c r="L67" s="10">
        <f t="shared" si="21"/>
        <v>0</v>
      </c>
      <c r="M67" s="10">
        <f t="shared" si="21"/>
        <v>0</v>
      </c>
      <c r="N67" s="10">
        <f t="shared" si="21"/>
        <v>0</v>
      </c>
      <c r="O67" s="12">
        <f t="shared" si="19"/>
        <v>0</v>
      </c>
      <c r="P67" s="11">
        <f t="shared" si="20"/>
        <v>0</v>
      </c>
      <c r="Q67" s="149">
        <f t="shared" ref="Q67:Q72" si="22">IF($O$72=0,0,O67/$O$72)</f>
        <v>0</v>
      </c>
    </row>
    <row r="68" spans="2:17">
      <c r="B68" s="151" t="s">
        <v>549</v>
      </c>
      <c r="C68" s="10">
        <f t="shared" ref="C68:N68" si="23">+C8+C18+C28+C38+C48+C58</f>
        <v>0</v>
      </c>
      <c r="D68" s="10">
        <f t="shared" si="23"/>
        <v>0</v>
      </c>
      <c r="E68" s="10">
        <f t="shared" si="23"/>
        <v>0</v>
      </c>
      <c r="F68" s="10">
        <f t="shared" si="23"/>
        <v>0</v>
      </c>
      <c r="G68" s="10">
        <f t="shared" si="23"/>
        <v>0</v>
      </c>
      <c r="H68" s="10">
        <f t="shared" si="23"/>
        <v>0</v>
      </c>
      <c r="I68" s="10">
        <f t="shared" si="23"/>
        <v>0</v>
      </c>
      <c r="J68" s="10">
        <f t="shared" si="23"/>
        <v>0</v>
      </c>
      <c r="K68" s="10">
        <f t="shared" si="23"/>
        <v>0</v>
      </c>
      <c r="L68" s="10">
        <f t="shared" si="23"/>
        <v>0</v>
      </c>
      <c r="M68" s="10">
        <f t="shared" si="23"/>
        <v>0</v>
      </c>
      <c r="N68" s="10">
        <f t="shared" si="23"/>
        <v>0</v>
      </c>
      <c r="O68" s="12">
        <f t="shared" si="19"/>
        <v>0</v>
      </c>
      <c r="P68" s="11">
        <f t="shared" si="20"/>
        <v>0</v>
      </c>
      <c r="Q68" s="149">
        <f t="shared" si="22"/>
        <v>0</v>
      </c>
    </row>
    <row r="69" spans="2:17">
      <c r="B69" s="151" t="s">
        <v>548</v>
      </c>
      <c r="C69" s="10">
        <f t="shared" ref="C69:N69" si="24">+C9+C19+C29+C39+C49+C59</f>
        <v>0</v>
      </c>
      <c r="D69" s="10">
        <f t="shared" si="24"/>
        <v>0</v>
      </c>
      <c r="E69" s="10">
        <f t="shared" si="24"/>
        <v>0</v>
      </c>
      <c r="F69" s="10">
        <f t="shared" si="24"/>
        <v>0</v>
      </c>
      <c r="G69" s="10">
        <f t="shared" si="24"/>
        <v>0</v>
      </c>
      <c r="H69" s="10">
        <f t="shared" si="24"/>
        <v>0</v>
      </c>
      <c r="I69" s="10">
        <f t="shared" si="24"/>
        <v>0</v>
      </c>
      <c r="J69" s="10">
        <f t="shared" si="24"/>
        <v>0</v>
      </c>
      <c r="K69" s="10">
        <f t="shared" si="24"/>
        <v>0</v>
      </c>
      <c r="L69" s="10">
        <f t="shared" si="24"/>
        <v>0</v>
      </c>
      <c r="M69" s="10">
        <f t="shared" si="24"/>
        <v>0</v>
      </c>
      <c r="N69" s="10">
        <f t="shared" si="24"/>
        <v>0</v>
      </c>
      <c r="O69" s="12">
        <f t="shared" si="19"/>
        <v>0</v>
      </c>
      <c r="P69" s="11">
        <f t="shared" si="20"/>
        <v>0</v>
      </c>
      <c r="Q69" s="149">
        <f t="shared" si="22"/>
        <v>0</v>
      </c>
    </row>
    <row r="70" spans="2:17">
      <c r="B70" s="151" t="s">
        <v>550</v>
      </c>
      <c r="C70" s="10">
        <f t="shared" ref="C70:N70" si="25">+C10+C20+C30+C40+C50+C60</f>
        <v>0</v>
      </c>
      <c r="D70" s="10">
        <f t="shared" si="25"/>
        <v>0</v>
      </c>
      <c r="E70" s="10">
        <f t="shared" si="25"/>
        <v>0</v>
      </c>
      <c r="F70" s="10">
        <f t="shared" si="25"/>
        <v>0</v>
      </c>
      <c r="G70" s="10">
        <f t="shared" si="25"/>
        <v>0</v>
      </c>
      <c r="H70" s="10">
        <f t="shared" si="25"/>
        <v>0</v>
      </c>
      <c r="I70" s="10">
        <f t="shared" si="25"/>
        <v>0</v>
      </c>
      <c r="J70" s="10">
        <f t="shared" si="25"/>
        <v>0</v>
      </c>
      <c r="K70" s="10">
        <f t="shared" si="25"/>
        <v>0</v>
      </c>
      <c r="L70" s="10">
        <f t="shared" si="25"/>
        <v>0</v>
      </c>
      <c r="M70" s="10">
        <f t="shared" si="25"/>
        <v>0</v>
      </c>
      <c r="N70" s="10">
        <f t="shared" si="25"/>
        <v>0</v>
      </c>
      <c r="O70" s="12">
        <f t="shared" si="19"/>
        <v>0</v>
      </c>
      <c r="P70" s="11">
        <f t="shared" si="20"/>
        <v>0</v>
      </c>
      <c r="Q70" s="149">
        <f t="shared" si="22"/>
        <v>0</v>
      </c>
    </row>
    <row r="71" spans="2:17">
      <c r="B71" s="151" t="s">
        <v>547</v>
      </c>
      <c r="C71" s="10">
        <f t="shared" ref="C71:N71" si="26">+C11+C21+C31+C41+C51+C61</f>
        <v>0</v>
      </c>
      <c r="D71" s="10">
        <f t="shared" si="26"/>
        <v>0</v>
      </c>
      <c r="E71" s="10">
        <f t="shared" si="26"/>
        <v>0</v>
      </c>
      <c r="F71" s="10">
        <f t="shared" si="26"/>
        <v>0</v>
      </c>
      <c r="G71" s="10">
        <f t="shared" si="26"/>
        <v>0</v>
      </c>
      <c r="H71" s="10">
        <f t="shared" si="26"/>
        <v>0</v>
      </c>
      <c r="I71" s="10">
        <f t="shared" si="26"/>
        <v>0</v>
      </c>
      <c r="J71" s="10">
        <f t="shared" si="26"/>
        <v>0</v>
      </c>
      <c r="K71" s="10">
        <f t="shared" si="26"/>
        <v>0</v>
      </c>
      <c r="L71" s="10">
        <f t="shared" si="26"/>
        <v>0</v>
      </c>
      <c r="M71" s="10">
        <f t="shared" si="26"/>
        <v>0</v>
      </c>
      <c r="N71" s="10">
        <f t="shared" si="26"/>
        <v>0</v>
      </c>
      <c r="O71" s="12">
        <f t="shared" si="19"/>
        <v>0</v>
      </c>
      <c r="P71" s="11">
        <f t="shared" si="20"/>
        <v>0</v>
      </c>
      <c r="Q71" s="149">
        <f t="shared" si="22"/>
        <v>0</v>
      </c>
    </row>
    <row r="72" spans="2:17" ht="15.75" thickBot="1">
      <c r="B72" s="152" t="s">
        <v>16</v>
      </c>
      <c r="C72" s="153">
        <f>SUM(C66:C71)</f>
        <v>0</v>
      </c>
      <c r="D72" s="153">
        <f t="shared" ref="D72:O72" si="27">SUM(D66:D71)</f>
        <v>0</v>
      </c>
      <c r="E72" s="153">
        <f t="shared" si="27"/>
        <v>0</v>
      </c>
      <c r="F72" s="153">
        <f t="shared" si="27"/>
        <v>0</v>
      </c>
      <c r="G72" s="153">
        <f t="shared" si="27"/>
        <v>0</v>
      </c>
      <c r="H72" s="153">
        <f t="shared" si="27"/>
        <v>0</v>
      </c>
      <c r="I72" s="153">
        <f t="shared" si="27"/>
        <v>0</v>
      </c>
      <c r="J72" s="153">
        <f t="shared" si="27"/>
        <v>0</v>
      </c>
      <c r="K72" s="153">
        <f t="shared" si="27"/>
        <v>0</v>
      </c>
      <c r="L72" s="153">
        <f t="shared" si="27"/>
        <v>0</v>
      </c>
      <c r="M72" s="153">
        <f t="shared" si="27"/>
        <v>0</v>
      </c>
      <c r="N72" s="153">
        <f t="shared" si="27"/>
        <v>0</v>
      </c>
      <c r="O72" s="153">
        <f t="shared" si="27"/>
        <v>0</v>
      </c>
      <c r="P72" s="153">
        <f>SUM(P66:P71)</f>
        <v>0</v>
      </c>
      <c r="Q72" s="154">
        <f t="shared" si="22"/>
        <v>0</v>
      </c>
    </row>
    <row r="73" spans="2:17" s="145" customFormat="1" ht="9" customHeight="1">
      <c r="P73" s="1096"/>
    </row>
    <row r="74" spans="2:17" s="145" customFormat="1">
      <c r="P74" s="1096"/>
    </row>
    <row r="75" spans="2:17" s="145" customFormat="1">
      <c r="P75" s="1096"/>
    </row>
    <row r="76" spans="2:17" s="145" customFormat="1">
      <c r="P76" s="1096"/>
    </row>
    <row r="77" spans="2:17" s="145" customFormat="1">
      <c r="P77" s="1096"/>
    </row>
    <row r="78" spans="2:17" s="145" customFormat="1">
      <c r="P78" s="1096"/>
    </row>
    <row r="79" spans="2:17" s="145" customFormat="1">
      <c r="P79" s="1096"/>
    </row>
    <row r="80" spans="2:17" s="145" customFormat="1">
      <c r="P80" s="1096"/>
    </row>
    <row r="81" spans="16:16" s="145" customFormat="1">
      <c r="P81" s="1096"/>
    </row>
    <row r="82" spans="16:16" s="145" customFormat="1">
      <c r="P82" s="1096"/>
    </row>
    <row r="83" spans="16:16" s="145" customFormat="1">
      <c r="P83" s="1096"/>
    </row>
    <row r="84" spans="16:16" s="145" customFormat="1">
      <c r="P84" s="1096"/>
    </row>
    <row r="85" spans="16:16" s="145" customFormat="1">
      <c r="P85" s="1096"/>
    </row>
    <row r="86" spans="16:16" s="145" customFormat="1">
      <c r="P86" s="1096"/>
    </row>
    <row r="87" spans="16:16" s="145" customFormat="1">
      <c r="P87" s="1096"/>
    </row>
    <row r="88" spans="16:16" s="145" customFormat="1">
      <c r="P88" s="1096"/>
    </row>
    <row r="89" spans="16:16" s="145" customFormat="1">
      <c r="P89" s="1096"/>
    </row>
    <row r="90" spans="16:16" s="145" customFormat="1">
      <c r="P90" s="1096"/>
    </row>
  </sheetData>
  <sheetProtection password="96CB" sheet="1" objects="1" scenarios="1" formatCells="0" formatColumns="0" formatRows="0" insertColumns="0" insertRows="0" deleteColumns="0" deleteRows="0" selectLockedCells="1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  <rowBreaks count="1" manualBreakCount="1">
    <brk id="3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42</vt:i4>
      </vt:variant>
      <vt:variant>
        <vt:lpstr>Adlandırılmış Aralıklar</vt:lpstr>
      </vt:variant>
      <vt:variant>
        <vt:i4>43</vt:i4>
      </vt:variant>
    </vt:vector>
  </HeadingPairs>
  <TitlesOfParts>
    <vt:vector size="85" baseType="lpstr">
      <vt:lpstr>Ekler</vt:lpstr>
      <vt:lpstr>Profil ve Lisans Bilgileri</vt:lpstr>
      <vt:lpstr>Temel Veriler</vt:lpstr>
      <vt:lpstr>Yıllık Bilanço</vt:lpstr>
      <vt:lpstr>Yıllık Gelir Tablosu</vt:lpstr>
      <vt:lpstr>Yıllık Nakit Akım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Periyodik Muayene Bilgileri</vt:lpstr>
      <vt:lpstr>İstihdam</vt:lpstr>
      <vt:lpstr>Krediler</vt:lpstr>
      <vt:lpstr>Hizmet Kalitesi</vt:lpstr>
      <vt:lpstr>Tüketici Bilgileri</vt:lpstr>
      <vt:lpstr>Yatırımlar-Mevcut Bölge</vt:lpstr>
      <vt:lpstr>Yatırımlar-Genişleme1</vt:lpstr>
      <vt:lpstr>Yatırımlar-Genişleme2</vt:lpstr>
      <vt:lpstr>Münferit Hatlar</vt:lpstr>
      <vt:lpstr>Yatırımlar-Konsolide</vt:lpstr>
      <vt:lpstr>Yatırım Dağılımı</vt:lpstr>
      <vt:lpstr>Planlanan Yatırımlar</vt:lpstr>
      <vt:lpstr>İstasyon Bilgileri</vt:lpstr>
      <vt:lpstr>Deplase Hatlar</vt:lpstr>
      <vt:lpstr>Hakedişler</vt:lpstr>
      <vt:lpstr>Hakediş Metrajları</vt:lpstr>
      <vt:lpstr>Sayaç Bilgileri</vt:lpstr>
      <vt:lpstr>ŞHDV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'Periyodik Muayene Bilgileri'!Yazdırma_Alanı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ŞHDV!Yazdırma_Alanı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'Yatırım Dağılımı'!Yazdırma_Alanı</vt:lpstr>
      <vt:lpstr>'Yatırımlar-Genişleme1'!Yazdırma_Alanı</vt:lpstr>
      <vt:lpstr>'Yatırımlar-Genişleme2'!Yazdırma_Alanı</vt:lpstr>
      <vt:lpstr>'Yatırımlar-Konsolide'!Yazdırma_Alanı</vt:lpstr>
      <vt:lpstr>'Yatırımlar-Mevcut Bölge'!Yazdırma_Alanı</vt:lpstr>
      <vt:lpstr>'Yazılım Kira Giderleri'!Yazdırma_Alanı</vt:lpstr>
      <vt:lpstr>'Yıllık Bilanço'!Yazdırma_Alanı</vt:lpstr>
      <vt:lpstr>'Yıllık Gelir Tablosu'!Yazdırma_Alanı</vt:lpstr>
      <vt:lpstr>'Yıllık Nakit Akım'!Yazdırma_Alanı</vt:lpstr>
    </vt:vector>
  </TitlesOfParts>
  <Company>TURBO A.Ş.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Serhat ESER</dc:creator>
  <cp:lastModifiedBy>AHMET DOĞAN</cp:lastModifiedBy>
  <cp:lastPrinted>2016-08-14T10:18:36Z</cp:lastPrinted>
  <dcterms:created xsi:type="dcterms:W3CDTF">2013-12-20T12:17:56Z</dcterms:created>
  <dcterms:modified xsi:type="dcterms:W3CDTF">2016-08-17T08:27:40Z</dcterms:modified>
</cp:coreProperties>
</file>